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2" sheetId="14" r:id="rId1"/>
    <sheet name="4" sheetId="15" r:id="rId2"/>
  </sheets>
  <calcPr calcId="125725" refMode="R1C1"/>
</workbook>
</file>

<file path=xl/calcChain.xml><?xml version="1.0" encoding="utf-8"?>
<calcChain xmlns="http://schemas.openxmlformats.org/spreadsheetml/2006/main">
  <c r="E43" i="14"/>
  <c r="E45" s="1"/>
  <c r="E45" i="15"/>
  <c r="E43"/>
  <c r="E39" i="14"/>
  <c r="E38"/>
  <c r="E37"/>
  <c r="D33"/>
  <c r="E32"/>
  <c r="E31"/>
  <c r="E33" s="1"/>
  <c r="E27"/>
  <c r="E23"/>
  <c r="F22"/>
  <c r="F21"/>
  <c r="G21" s="1"/>
  <c r="E18"/>
  <c r="F17"/>
  <c r="G16"/>
  <c r="F16"/>
  <c r="G15"/>
  <c r="F15"/>
  <c r="F18" s="1"/>
  <c r="E12"/>
  <c r="F11"/>
  <c r="F12" s="1"/>
  <c r="F10"/>
  <c r="G9"/>
  <c r="F9"/>
  <c r="E38" i="15"/>
  <c r="E37"/>
  <c r="D33"/>
  <c r="E32"/>
  <c r="E31"/>
  <c r="E27"/>
  <c r="E23"/>
  <c r="F22"/>
  <c r="F21"/>
  <c r="G21" s="1"/>
  <c r="E18"/>
  <c r="F17"/>
  <c r="F16"/>
  <c r="G16" s="1"/>
  <c r="F15"/>
  <c r="F18" s="1"/>
  <c r="E12"/>
  <c r="F11"/>
  <c r="F10"/>
  <c r="F9"/>
  <c r="G9" s="1"/>
  <c r="G15" l="1"/>
  <c r="E39"/>
  <c r="F23" i="14"/>
  <c r="F12" i="15"/>
  <c r="E33"/>
  <c r="F23"/>
</calcChain>
</file>

<file path=xl/sharedStrings.xml><?xml version="1.0" encoding="utf-8"?>
<sst xmlns="http://schemas.openxmlformats.org/spreadsheetml/2006/main" count="152" uniqueCount="40">
  <si>
    <t>А) Вывоз мусора по графику</t>
  </si>
  <si>
    <t>Б) Вывоз крупногабаритного мусора</t>
  </si>
  <si>
    <t>В) Обслуживание придомовой территории:</t>
  </si>
  <si>
    <t>«  16 »  марта   2015 г.</t>
  </si>
  <si>
    <t>Приложение №1</t>
  </si>
  <si>
    <t xml:space="preserve">Калькуляция </t>
  </si>
  <si>
    <t>площадь</t>
  </si>
  <si>
    <t>Выполнение работ по содержанию придомовой терриитории</t>
  </si>
  <si>
    <t>наименование работ</t>
  </si>
  <si>
    <t>единица измерения</t>
  </si>
  <si>
    <t>стоимость        1 часа</t>
  </si>
  <si>
    <t>стоимость 1 ед.изм. (на 1 кв.м.)</t>
  </si>
  <si>
    <t xml:space="preserve">стоимость, руб. в год </t>
  </si>
  <si>
    <t>кол-во отработанных часов в год</t>
  </si>
  <si>
    <t>мусоровоз МКЗ 6003</t>
  </si>
  <si>
    <t>маш/час</t>
  </si>
  <si>
    <t>оператор- манипулятора</t>
  </si>
  <si>
    <t>час</t>
  </si>
  <si>
    <t>накладные расходы</t>
  </si>
  <si>
    <t>итого</t>
  </si>
  <si>
    <t>стоимость 1 часа</t>
  </si>
  <si>
    <t>стоимость, руб.</t>
  </si>
  <si>
    <t>трактор</t>
  </si>
  <si>
    <t>дворник</t>
  </si>
  <si>
    <t xml:space="preserve">Расходы на административно-управленческий персонал </t>
  </si>
  <si>
    <t>Аренда, связь, программное обеспечение, услуги юриста, экономиста, паспортного стола, бухгалтерии, налоги, гос. пошлина, доставка квитанций</t>
  </si>
  <si>
    <t>Расходы на аварийно-диспетчерскую службу</t>
  </si>
  <si>
    <t>диспетчер                         дежурный слесарь</t>
  </si>
  <si>
    <t>Расходы по договорам со специализированными организациями</t>
  </si>
  <si>
    <t>стоимость</t>
  </si>
  <si>
    <t>Вентиляционные системы</t>
  </si>
  <si>
    <t>руб.</t>
  </si>
  <si>
    <t>Внутридомовое газовое обслуживание</t>
  </si>
  <si>
    <t xml:space="preserve">Итого </t>
  </si>
  <si>
    <t xml:space="preserve">по адресу ул. Стадионная      д.№ 2 </t>
  </si>
  <si>
    <t xml:space="preserve">по адресу ул. Стадионная      д.№ 4 </t>
  </si>
  <si>
    <t>Расходы по запуску и остановке отопления</t>
  </si>
  <si>
    <t>Запуск и остановка отопления в МКД</t>
  </si>
  <si>
    <t>исп.экономист</t>
  </si>
  <si>
    <t>тел 4-92-97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</si>
</sst>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0" xfId="0" applyFont="1"/>
    <xf numFmtId="0" fontId="1" fillId="0" borderId="4" xfId="0" applyFon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6" sqref="F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34</v>
      </c>
    </row>
    <row r="5" spans="2:7">
      <c r="C5" t="s">
        <v>6</v>
      </c>
      <c r="E5" s="4">
        <v>4585.7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44389.575999999994</v>
      </c>
      <c r="G9" s="11">
        <f>F9/D9</f>
        <v>92.008655819255864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14215.67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5686.268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64291.513999999996</v>
      </c>
      <c r="G12" s="10"/>
    </row>
    <row r="13" spans="2:7">
      <c r="B13" t="s">
        <v>1</v>
      </c>
      <c r="F13" s="23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4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4592.4960000000001</v>
      </c>
      <c r="G15" s="13">
        <f>F15/D15</f>
        <v>11.215982025106237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30792.975499999997</v>
      </c>
      <c r="G16" s="13">
        <f>F16/D16</f>
        <v>356.02931552780666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12312.604499999999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47698.076000000001</v>
      </c>
      <c r="G18" s="10"/>
    </row>
    <row r="19" spans="2:7">
      <c r="B19" t="s">
        <v>2</v>
      </c>
      <c r="F19" s="23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4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30792.975499999997</v>
      </c>
      <c r="G21" s="13">
        <f>F21/D21</f>
        <v>356.02931552780666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15394.1949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46187.170399999995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124432.96950000001</v>
      </c>
    </row>
    <row r="28" spans="2:7">
      <c r="E28" s="23"/>
    </row>
    <row r="29" spans="2:7">
      <c r="B29" s="3" t="s">
        <v>26</v>
      </c>
      <c r="E29" s="23"/>
    </row>
    <row r="30" spans="2:7" ht="38.25">
      <c r="B30" s="6" t="s">
        <v>8</v>
      </c>
      <c r="C30" s="7" t="s">
        <v>9</v>
      </c>
      <c r="D30" s="8" t="s">
        <v>11</v>
      </c>
      <c r="E30" s="24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62906.632599999997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25161.7359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88068.368499999997</v>
      </c>
    </row>
    <row r="34" spans="2:5">
      <c r="E34" s="23"/>
    </row>
    <row r="35" spans="2:5">
      <c r="B35" s="3" t="s">
        <v>28</v>
      </c>
      <c r="E35" s="23"/>
    </row>
    <row r="36" spans="2:5" ht="38.25">
      <c r="B36" s="6" t="s">
        <v>8</v>
      </c>
      <c r="C36" s="7" t="s">
        <v>9</v>
      </c>
      <c r="D36" s="8" t="s">
        <v>11</v>
      </c>
      <c r="E36" s="24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16595.648300000001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4287.6295</v>
      </c>
    </row>
    <row r="39" spans="2:5" ht="30.75" customHeight="1">
      <c r="B39" s="4" t="s">
        <v>19</v>
      </c>
      <c r="C39" s="4"/>
      <c r="D39" s="4"/>
      <c r="E39" s="22">
        <f>SUM(E37:E38)</f>
        <v>20883.2778</v>
      </c>
    </row>
    <row r="41" spans="2:5">
      <c r="B41" s="21" t="s">
        <v>36</v>
      </c>
      <c r="C41" s="21"/>
      <c r="D41" s="21"/>
      <c r="E41" s="21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37</v>
      </c>
      <c r="C43" s="4"/>
      <c r="D43" s="4">
        <v>2.19</v>
      </c>
      <c r="E43" s="22">
        <f>D43*E5</f>
        <v>10042.682999999999</v>
      </c>
    </row>
    <row r="45" spans="2:5">
      <c r="B45" s="3" t="s">
        <v>33</v>
      </c>
      <c r="E45" s="23">
        <f>SUM(F12+F18+F23+E27+E33+E39+E43)</f>
        <v>401604.05920000002</v>
      </c>
    </row>
    <row r="47" spans="2:5">
      <c r="B47" s="20" t="s">
        <v>38</v>
      </c>
    </row>
    <row r="48" spans="2:5">
      <c r="B48" s="20" t="s">
        <v>39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abSelected="1" topLeftCell="A37" workbookViewId="0">
      <selection activeCell="B41" sqref="B41:E48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35</v>
      </c>
    </row>
    <row r="5" spans="2:7">
      <c r="C5" t="s">
        <v>6</v>
      </c>
      <c r="E5" s="4">
        <v>4617.7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44699.335999999996</v>
      </c>
      <c r="G9" s="11">
        <f>F9/D9</f>
        <v>92.650711990879884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14314.869999999999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5725.9479999999994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64740.153999999988</v>
      </c>
      <c r="G12" s="10"/>
    </row>
    <row r="13" spans="2:7">
      <c r="B13" t="s">
        <v>1</v>
      </c>
      <c r="F13" s="23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4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4624.4960000000001</v>
      </c>
      <c r="G15" s="13">
        <f>F15/D15</f>
        <v>11.29413373711718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31007.855499999998</v>
      </c>
      <c r="G16" s="13">
        <f>F16/D16</f>
        <v>358.51376459706324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12398.5245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48030.875999999997</v>
      </c>
      <c r="G18" s="10"/>
    </row>
    <row r="19" spans="2:7">
      <c r="B19" t="s">
        <v>2</v>
      </c>
      <c r="F19" s="23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4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31007.855499999998</v>
      </c>
      <c r="G21" s="13">
        <f>F21/D21</f>
        <v>358.51376459706324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15501.618899999999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46509.474399999999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125301.2895</v>
      </c>
    </row>
    <row r="28" spans="2:7">
      <c r="E28" s="23"/>
    </row>
    <row r="29" spans="2:7">
      <c r="B29" s="3" t="s">
        <v>26</v>
      </c>
      <c r="E29" s="23"/>
    </row>
    <row r="30" spans="2:7" ht="38.25">
      <c r="B30" s="6" t="s">
        <v>8</v>
      </c>
      <c r="C30" s="7" t="s">
        <v>9</v>
      </c>
      <c r="D30" s="8" t="s">
        <v>11</v>
      </c>
      <c r="E30" s="24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63345.6086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25337.319899999999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88682.928499999995</v>
      </c>
    </row>
    <row r="34" spans="2:5">
      <c r="E34" s="23"/>
    </row>
    <row r="35" spans="2:5">
      <c r="B35" s="3" t="s">
        <v>28</v>
      </c>
      <c r="E35" s="23"/>
    </row>
    <row r="36" spans="2:5" ht="38.25">
      <c r="B36" s="6" t="s">
        <v>8</v>
      </c>
      <c r="C36" s="7" t="s">
        <v>9</v>
      </c>
      <c r="D36" s="8" t="s">
        <v>11</v>
      </c>
      <c r="E36" s="24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16711.456300000002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4317.5495000000001</v>
      </c>
    </row>
    <row r="39" spans="2:5" ht="30.75" customHeight="1">
      <c r="B39" s="4" t="s">
        <v>19</v>
      </c>
      <c r="C39" s="4"/>
      <c r="D39" s="4"/>
      <c r="E39" s="22">
        <f>SUM(E37:E38)</f>
        <v>21029.005800000003</v>
      </c>
    </row>
    <row r="41" spans="2:5">
      <c r="B41" s="21" t="s">
        <v>36</v>
      </c>
      <c r="C41" s="21"/>
      <c r="D41" s="21"/>
      <c r="E41" s="21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37</v>
      </c>
      <c r="C43" s="4"/>
      <c r="D43" s="4">
        <v>2.19</v>
      </c>
      <c r="E43" s="22">
        <f>D43*E5</f>
        <v>10112.762999999999</v>
      </c>
    </row>
    <row r="45" spans="2:5">
      <c r="B45" s="3" t="s">
        <v>33</v>
      </c>
      <c r="E45" s="23">
        <f>SUM(F12+F18+F23+E27+E33+E39+E43)</f>
        <v>404406.49119999993</v>
      </c>
    </row>
    <row r="47" spans="2:5">
      <c r="B47" s="20" t="s">
        <v>38</v>
      </c>
    </row>
    <row r="48" spans="2:5">
      <c r="B48" s="20" t="s">
        <v>39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</vt:lpstr>
      <vt:lpstr>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2015-03-27T10:42:10Z</dcterms:modified>
</cp:coreProperties>
</file>