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2" sheetId="14" r:id="rId1"/>
    <sheet name="4" sheetId="15" r:id="rId2"/>
  </sheets>
  <calcPr calcId="125725" refMode="R1C1"/>
</workbook>
</file>

<file path=xl/calcChain.xml><?xml version="1.0" encoding="utf-8"?>
<calcChain xmlns="http://schemas.openxmlformats.org/spreadsheetml/2006/main">
  <c r="E43" i="14"/>
  <c r="E45" s="1"/>
  <c r="E45" i="15"/>
  <c r="E43"/>
  <c r="E39" i="14"/>
  <c r="E38"/>
  <c r="E37"/>
  <c r="D33"/>
  <c r="E32"/>
  <c r="E31"/>
  <c r="E33" s="1"/>
  <c r="E27"/>
  <c r="E23"/>
  <c r="F22"/>
  <c r="F21"/>
  <c r="G21" s="1"/>
  <c r="E18"/>
  <c r="F17"/>
  <c r="G16"/>
  <c r="F16"/>
  <c r="G15"/>
  <c r="F15"/>
  <c r="F18" s="1"/>
  <c r="E12"/>
  <c r="F11"/>
  <c r="F12" s="1"/>
  <c r="F10"/>
  <c r="G9"/>
  <c r="F9"/>
  <c r="E38" i="15"/>
  <c r="E37"/>
  <c r="D33"/>
  <c r="E32"/>
  <c r="E31"/>
  <c r="E27"/>
  <c r="E23"/>
  <c r="F22"/>
  <c r="F21"/>
  <c r="G21" s="1"/>
  <c r="E18"/>
  <c r="F17"/>
  <c r="F16"/>
  <c r="G16" s="1"/>
  <c r="F15"/>
  <c r="F18" s="1"/>
  <c r="E12"/>
  <c r="F11"/>
  <c r="F10"/>
  <c r="F9"/>
  <c r="G9" s="1"/>
  <c r="G15" l="1"/>
  <c r="E39"/>
  <c r="F23" i="14"/>
  <c r="F12" i="15"/>
  <c r="E33"/>
  <c r="F23"/>
</calcChain>
</file>

<file path=xl/sharedStrings.xml><?xml version="1.0" encoding="utf-8"?>
<sst xmlns="http://schemas.openxmlformats.org/spreadsheetml/2006/main" count="152" uniqueCount="40">
  <si>
    <t>А) Вывоз мусора по графику</t>
  </si>
  <si>
    <t>Б) Вывоз крупногабаритного мусора</t>
  </si>
  <si>
    <t>В) Обслуживание придомовой территории:</t>
  </si>
  <si>
    <t>«  16 »  марта   2015 г.</t>
  </si>
  <si>
    <t>Приложение №1</t>
  </si>
  <si>
    <t xml:space="preserve">Калькуляция </t>
  </si>
  <si>
    <t>площадь</t>
  </si>
  <si>
    <t>Выполнение работ по содержанию придомовой терриитории</t>
  </si>
  <si>
    <t>наименование работ</t>
  </si>
  <si>
    <t>единица измерения</t>
  </si>
  <si>
    <t>стоимость        1 часа</t>
  </si>
  <si>
    <t>стоимость 1 ед.изм. (на 1 кв.м.)</t>
  </si>
  <si>
    <t xml:space="preserve">стоимость, руб. в год </t>
  </si>
  <si>
    <t>кол-во отработанных часов в год</t>
  </si>
  <si>
    <t>мусоровоз МКЗ 6003</t>
  </si>
  <si>
    <t>маш/час</t>
  </si>
  <si>
    <t>оператор- манипулятора</t>
  </si>
  <si>
    <t>час</t>
  </si>
  <si>
    <t>накладные расходы</t>
  </si>
  <si>
    <t>итого</t>
  </si>
  <si>
    <t>стоимость 1 часа</t>
  </si>
  <si>
    <t>стоимость, руб.</t>
  </si>
  <si>
    <t>трактор</t>
  </si>
  <si>
    <t>дворник</t>
  </si>
  <si>
    <t xml:space="preserve">Расходы на административно-управленческий персонал </t>
  </si>
  <si>
    <t>Аренда, связь, программное обеспечение, услуги юриста, экономиста, паспортного стола, бухгалтерии, налоги, гос. пошлина, доставка квитанций</t>
  </si>
  <si>
    <t>Расходы на аварийно-диспетчерскую службу</t>
  </si>
  <si>
    <t>диспетчер                         дежурный слесарь</t>
  </si>
  <si>
    <t>Расходы по договорам со специализированными организациями</t>
  </si>
  <si>
    <t>стоимость</t>
  </si>
  <si>
    <t>Вентиляционные системы</t>
  </si>
  <si>
    <t>руб.</t>
  </si>
  <si>
    <t>Внутридомовое газовое обслуживание</t>
  </si>
  <si>
    <t xml:space="preserve">Итого </t>
  </si>
  <si>
    <t xml:space="preserve">по адресу ул. Стадионная      д.№ 2 </t>
  </si>
  <si>
    <t xml:space="preserve">по адресу ул. Стадионная      д.№ 4 </t>
  </si>
  <si>
    <t>Расходы по запуску и остановке отопления</t>
  </si>
  <si>
    <t>Запуск и остановка отопления в МКД</t>
  </si>
  <si>
    <t>исп.экономист</t>
  </si>
  <si>
    <t>тел 4-92-97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</si>
</sst>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5" fillId="0" borderId="0" xfId="0" applyFont="1"/>
    <xf numFmtId="0" fontId="1" fillId="0" borderId="4" xfId="0" applyFon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workbookViewId="0">
      <selection activeCell="F26" sqref="F26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34</v>
      </c>
    </row>
    <row r="5" spans="2:7">
      <c r="C5" t="s">
        <v>6</v>
      </c>
      <c r="E5" s="4">
        <v>4585.7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44389.575999999994</v>
      </c>
      <c r="G9" s="11">
        <f>F9/D9</f>
        <v>92.008655819255864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14215.67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5686.268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64291.513999999996</v>
      </c>
      <c r="G12" s="10"/>
    </row>
    <row r="13" spans="2:7">
      <c r="B13" t="s">
        <v>1</v>
      </c>
      <c r="F13" s="23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4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4592.4960000000001</v>
      </c>
      <c r="G15" s="13">
        <f>F15/D15</f>
        <v>11.215982025106237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30792.975499999997</v>
      </c>
      <c r="G16" s="13">
        <f>F16/D16</f>
        <v>356.02931552780666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12312.604499999999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47698.076000000001</v>
      </c>
      <c r="G18" s="10"/>
    </row>
    <row r="19" spans="2:7">
      <c r="B19" t="s">
        <v>2</v>
      </c>
      <c r="F19" s="23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4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30792.975499999997</v>
      </c>
      <c r="G21" s="13">
        <f>F21/D21</f>
        <v>356.02931552780666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15394.1949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46187.170399999995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124432.96950000001</v>
      </c>
    </row>
    <row r="28" spans="2:7">
      <c r="E28" s="23"/>
    </row>
    <row r="29" spans="2:7">
      <c r="B29" s="3" t="s">
        <v>26</v>
      </c>
      <c r="E29" s="23"/>
    </row>
    <row r="30" spans="2:7" ht="38.25">
      <c r="B30" s="6" t="s">
        <v>8</v>
      </c>
      <c r="C30" s="7" t="s">
        <v>9</v>
      </c>
      <c r="D30" s="8" t="s">
        <v>11</v>
      </c>
      <c r="E30" s="24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62906.632599999997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25161.7359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88068.368499999997</v>
      </c>
    </row>
    <row r="34" spans="2:5">
      <c r="E34" s="23"/>
    </row>
    <row r="35" spans="2:5">
      <c r="B35" s="3" t="s">
        <v>28</v>
      </c>
      <c r="E35" s="23"/>
    </row>
    <row r="36" spans="2:5" ht="38.25">
      <c r="B36" s="6" t="s">
        <v>8</v>
      </c>
      <c r="C36" s="7" t="s">
        <v>9</v>
      </c>
      <c r="D36" s="8" t="s">
        <v>11</v>
      </c>
      <c r="E36" s="24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16595.648300000001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4287.6295</v>
      </c>
    </row>
    <row r="39" spans="2:5" ht="30.75" customHeight="1">
      <c r="B39" s="4" t="s">
        <v>19</v>
      </c>
      <c r="C39" s="4"/>
      <c r="D39" s="4"/>
      <c r="E39" s="22">
        <f>SUM(E37:E38)</f>
        <v>20883.2778</v>
      </c>
    </row>
    <row r="41" spans="2:5">
      <c r="B41" s="21" t="s">
        <v>36</v>
      </c>
      <c r="C41" s="21"/>
      <c r="D41" s="21"/>
      <c r="E41" s="21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37</v>
      </c>
      <c r="C43" s="4"/>
      <c r="D43" s="4">
        <v>2.19</v>
      </c>
      <c r="E43" s="22">
        <f>D43*E5</f>
        <v>10042.682999999999</v>
      </c>
    </row>
    <row r="45" spans="2:5">
      <c r="B45" s="3" t="s">
        <v>33</v>
      </c>
      <c r="E45" s="23">
        <f>SUM(F12+F18+F23+E27+E33+E39+E43)</f>
        <v>401604.05920000002</v>
      </c>
    </row>
    <row r="47" spans="2:5">
      <c r="B47" s="20" t="s">
        <v>38</v>
      </c>
    </row>
    <row r="48" spans="2:5">
      <c r="B48" s="20" t="s">
        <v>39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abSelected="1" topLeftCell="A37" workbookViewId="0">
      <selection activeCell="B41" sqref="B41:E48"/>
    </sheetView>
  </sheetViews>
  <sheetFormatPr defaultRowHeight="15"/>
  <cols>
    <col min="2" max="2" width="28" customWidth="1"/>
    <col min="3" max="4" width="13.42578125" customWidth="1"/>
    <col min="5" max="5" width="11.28515625" customWidth="1"/>
    <col min="6" max="6" width="10.7109375" customWidth="1"/>
    <col min="7" max="7" width="12.7109375" customWidth="1"/>
  </cols>
  <sheetData>
    <row r="1" spans="2:7">
      <c r="F1" s="1" t="s">
        <v>4</v>
      </c>
    </row>
    <row r="2" spans="2:7">
      <c r="F2" s="1" t="s">
        <v>3</v>
      </c>
    </row>
    <row r="3" spans="2:7" ht="18.75">
      <c r="B3" s="2" t="s">
        <v>5</v>
      </c>
      <c r="C3" s="2"/>
      <c r="D3" s="2"/>
      <c r="E3" s="2"/>
      <c r="F3" s="2"/>
    </row>
    <row r="4" spans="2:7">
      <c r="B4" s="3" t="s">
        <v>35</v>
      </c>
    </row>
    <row r="5" spans="2:7">
      <c r="C5" t="s">
        <v>6</v>
      </c>
      <c r="E5" s="4">
        <v>4617.7</v>
      </c>
    </row>
    <row r="6" spans="2:7">
      <c r="B6" s="3" t="s">
        <v>7</v>
      </c>
      <c r="E6" s="5"/>
    </row>
    <row r="7" spans="2:7">
      <c r="B7" t="s">
        <v>0</v>
      </c>
    </row>
    <row r="8" spans="2:7" ht="39.75" customHeight="1">
      <c r="B8" s="6" t="s">
        <v>8</v>
      </c>
      <c r="C8" s="7" t="s">
        <v>9</v>
      </c>
      <c r="D8" s="7" t="s">
        <v>10</v>
      </c>
      <c r="E8" s="8" t="s">
        <v>11</v>
      </c>
      <c r="F8" s="7" t="s">
        <v>12</v>
      </c>
      <c r="G8" s="9" t="s">
        <v>13</v>
      </c>
    </row>
    <row r="9" spans="2:7">
      <c r="B9" s="4" t="s">
        <v>14</v>
      </c>
      <c r="C9" s="10" t="s">
        <v>15</v>
      </c>
      <c r="D9" s="10">
        <v>482.45</v>
      </c>
      <c r="E9" s="10">
        <v>9.68</v>
      </c>
      <c r="F9" s="11">
        <f>PRODUCT(E9,E5)</f>
        <v>44699.335999999996</v>
      </c>
      <c r="G9" s="11">
        <f>F9/D9</f>
        <v>92.650711990879884</v>
      </c>
    </row>
    <row r="10" spans="2:7">
      <c r="B10" s="4" t="s">
        <v>16</v>
      </c>
      <c r="C10" s="10" t="s">
        <v>17</v>
      </c>
      <c r="D10" s="10">
        <v>86.49</v>
      </c>
      <c r="E10" s="10">
        <v>3.1</v>
      </c>
      <c r="F10" s="11">
        <f>PRODUCT(E10,E5)</f>
        <v>14314.869999999999</v>
      </c>
      <c r="G10" s="11"/>
    </row>
    <row r="11" spans="2:7">
      <c r="B11" s="4" t="s">
        <v>18</v>
      </c>
      <c r="C11" s="12">
        <v>0.4</v>
      </c>
      <c r="D11" s="12"/>
      <c r="E11" s="10">
        <v>1.24</v>
      </c>
      <c r="F11" s="11">
        <f>PRODUCT(E11,E5)</f>
        <v>5725.9479999999994</v>
      </c>
      <c r="G11" s="10"/>
    </row>
    <row r="12" spans="2:7">
      <c r="B12" s="4" t="s">
        <v>19</v>
      </c>
      <c r="C12" s="10"/>
      <c r="D12" s="10"/>
      <c r="E12" s="10">
        <f>SUM(E9:E11)</f>
        <v>14.02</v>
      </c>
      <c r="F12" s="11">
        <f>SUM(F9:F11)</f>
        <v>64740.153999999988</v>
      </c>
      <c r="G12" s="10"/>
    </row>
    <row r="13" spans="2:7">
      <c r="B13" t="s">
        <v>1</v>
      </c>
      <c r="F13" s="23"/>
    </row>
    <row r="14" spans="2:7" ht="36.75" customHeight="1">
      <c r="B14" s="6" t="s">
        <v>8</v>
      </c>
      <c r="C14" s="7" t="s">
        <v>9</v>
      </c>
      <c r="D14" s="7" t="s">
        <v>20</v>
      </c>
      <c r="E14" s="8" t="s">
        <v>11</v>
      </c>
      <c r="F14" s="24" t="s">
        <v>21</v>
      </c>
      <c r="G14" s="9" t="s">
        <v>13</v>
      </c>
    </row>
    <row r="15" spans="2:7">
      <c r="B15" s="4" t="s">
        <v>22</v>
      </c>
      <c r="C15" s="10" t="s">
        <v>15</v>
      </c>
      <c r="D15" s="10">
        <v>409.46</v>
      </c>
      <c r="E15" s="10">
        <v>6.7960000000000003</v>
      </c>
      <c r="F15" s="11">
        <f>SUM(E15,E5)</f>
        <v>4624.4960000000001</v>
      </c>
      <c r="G15" s="13">
        <f>F15/D15</f>
        <v>11.29413373711718</v>
      </c>
    </row>
    <row r="16" spans="2:7">
      <c r="B16" s="4" t="s">
        <v>23</v>
      </c>
      <c r="C16" s="10" t="s">
        <v>17</v>
      </c>
      <c r="D16" s="10">
        <v>86.49</v>
      </c>
      <c r="E16" s="10">
        <v>6.7149999999999999</v>
      </c>
      <c r="F16" s="11">
        <f>PRODUCT(E16,E5)</f>
        <v>31007.855499999998</v>
      </c>
      <c r="G16" s="13">
        <f>F16/D16</f>
        <v>358.51376459706324</v>
      </c>
    </row>
    <row r="17" spans="2:7">
      <c r="B17" s="4" t="s">
        <v>18</v>
      </c>
      <c r="C17" s="12">
        <v>0.4</v>
      </c>
      <c r="D17" s="12"/>
      <c r="E17" s="10">
        <v>2.6850000000000001</v>
      </c>
      <c r="F17" s="11">
        <f>E17*E5</f>
        <v>12398.5245</v>
      </c>
      <c r="G17" s="10"/>
    </row>
    <row r="18" spans="2:7">
      <c r="B18" s="4" t="s">
        <v>19</v>
      </c>
      <c r="C18" s="10"/>
      <c r="D18" s="10"/>
      <c r="E18" s="10">
        <f>SUM(E15:E17)</f>
        <v>16.195999999999998</v>
      </c>
      <c r="F18" s="11">
        <f>SUM(F15:F17)</f>
        <v>48030.875999999997</v>
      </c>
      <c r="G18" s="10"/>
    </row>
    <row r="19" spans="2:7">
      <c r="B19" t="s">
        <v>2</v>
      </c>
      <c r="F19" s="23"/>
    </row>
    <row r="20" spans="2:7" ht="38.25">
      <c r="B20" s="6" t="s">
        <v>8</v>
      </c>
      <c r="C20" s="7" t="s">
        <v>9</v>
      </c>
      <c r="D20" s="7" t="s">
        <v>20</v>
      </c>
      <c r="E20" s="8" t="s">
        <v>11</v>
      </c>
      <c r="F20" s="24" t="s">
        <v>21</v>
      </c>
      <c r="G20" s="9" t="s">
        <v>13</v>
      </c>
    </row>
    <row r="21" spans="2:7">
      <c r="B21" s="4" t="s">
        <v>23</v>
      </c>
      <c r="C21" s="10" t="s">
        <v>17</v>
      </c>
      <c r="D21" s="10">
        <v>86.49</v>
      </c>
      <c r="E21" s="14">
        <v>6.7149999999999999</v>
      </c>
      <c r="F21" s="11">
        <f>PRODUCT(E21,E5)</f>
        <v>31007.855499999998</v>
      </c>
      <c r="G21" s="13">
        <f>F21/D21</f>
        <v>358.51376459706324</v>
      </c>
    </row>
    <row r="22" spans="2:7">
      <c r="B22" s="4" t="s">
        <v>18</v>
      </c>
      <c r="C22" s="12">
        <v>0.5</v>
      </c>
      <c r="D22" s="12"/>
      <c r="E22" s="10">
        <v>3.3570000000000002</v>
      </c>
      <c r="F22" s="11">
        <f>PRODUCT(E22,E5)</f>
        <v>15501.618899999999</v>
      </c>
      <c r="G22" s="10"/>
    </row>
    <row r="23" spans="2:7">
      <c r="B23" s="4" t="s">
        <v>19</v>
      </c>
      <c r="C23" s="10"/>
      <c r="D23" s="10"/>
      <c r="E23" s="10">
        <f>SUM(E21:E22)</f>
        <v>10.071999999999999</v>
      </c>
      <c r="F23" s="11">
        <f>SUM(F21:F22)</f>
        <v>46509.474399999999</v>
      </c>
      <c r="G23" s="10"/>
    </row>
    <row r="25" spans="2:7">
      <c r="B25" s="3" t="s">
        <v>24</v>
      </c>
    </row>
    <row r="26" spans="2:7" ht="39">
      <c r="B26" s="15" t="s">
        <v>8</v>
      </c>
      <c r="C26" s="16"/>
      <c r="D26" s="17" t="s">
        <v>11</v>
      </c>
      <c r="E26" s="7" t="s">
        <v>21</v>
      </c>
    </row>
    <row r="27" spans="2:7" ht="49.5" customHeight="1">
      <c r="B27" s="18" t="s">
        <v>25</v>
      </c>
      <c r="C27" s="19"/>
      <c r="D27" s="10">
        <v>27.135000000000002</v>
      </c>
      <c r="E27" s="11">
        <f>PRODUCT(D27,E5)</f>
        <v>125301.2895</v>
      </c>
    </row>
    <row r="28" spans="2:7">
      <c r="E28" s="23"/>
    </row>
    <row r="29" spans="2:7">
      <c r="B29" s="3" t="s">
        <v>26</v>
      </c>
      <c r="E29" s="23"/>
    </row>
    <row r="30" spans="2:7" ht="38.25">
      <c r="B30" s="6" t="s">
        <v>8</v>
      </c>
      <c r="C30" s="7" t="s">
        <v>9</v>
      </c>
      <c r="D30" s="8" t="s">
        <v>11</v>
      </c>
      <c r="E30" s="24" t="s">
        <v>21</v>
      </c>
    </row>
    <row r="31" spans="2:7" ht="30">
      <c r="B31" s="6" t="s">
        <v>27</v>
      </c>
      <c r="C31" s="10" t="s">
        <v>17</v>
      </c>
      <c r="D31" s="10">
        <v>13.718</v>
      </c>
      <c r="E31" s="11">
        <f>PRODUCT(D31,E5)</f>
        <v>63345.6086</v>
      </c>
    </row>
    <row r="32" spans="2:7">
      <c r="B32" s="4" t="s">
        <v>18</v>
      </c>
      <c r="C32" s="12">
        <v>0.4</v>
      </c>
      <c r="D32" s="10">
        <v>5.4870000000000001</v>
      </c>
      <c r="E32" s="11">
        <f>PRODUCT(D32,E5)</f>
        <v>25337.319899999999</v>
      </c>
    </row>
    <row r="33" spans="2:5">
      <c r="B33" s="4" t="s">
        <v>19</v>
      </c>
      <c r="C33" s="10"/>
      <c r="D33" s="10">
        <f>SUM(D31:D32)</f>
        <v>19.204999999999998</v>
      </c>
      <c r="E33" s="11">
        <f>SUM(E31:E32)</f>
        <v>88682.928499999995</v>
      </c>
    </row>
    <row r="34" spans="2:5">
      <c r="E34" s="23"/>
    </row>
    <row r="35" spans="2:5">
      <c r="B35" s="3" t="s">
        <v>28</v>
      </c>
      <c r="E35" s="23"/>
    </row>
    <row r="36" spans="2:5" ht="38.25">
      <c r="B36" s="6" t="s">
        <v>8</v>
      </c>
      <c r="C36" s="7" t="s">
        <v>9</v>
      </c>
      <c r="D36" s="8" t="s">
        <v>11</v>
      </c>
      <c r="E36" s="24" t="s">
        <v>29</v>
      </c>
    </row>
    <row r="37" spans="2:5">
      <c r="B37" s="4" t="s">
        <v>30</v>
      </c>
      <c r="C37" s="14" t="s">
        <v>31</v>
      </c>
      <c r="D37" s="10">
        <v>3.6190000000000002</v>
      </c>
      <c r="E37" s="11">
        <f>D37*E5</f>
        <v>16711.456300000002</v>
      </c>
    </row>
    <row r="38" spans="2:5" ht="30">
      <c r="B38" s="6" t="s">
        <v>32</v>
      </c>
      <c r="C38" s="14" t="s">
        <v>31</v>
      </c>
      <c r="D38" s="10">
        <v>0.93500000000000005</v>
      </c>
      <c r="E38" s="11">
        <f>D38*E5</f>
        <v>4317.5495000000001</v>
      </c>
    </row>
    <row r="39" spans="2:5" ht="30.75" customHeight="1">
      <c r="B39" s="4" t="s">
        <v>19</v>
      </c>
      <c r="C39" s="4"/>
      <c r="D39" s="4"/>
      <c r="E39" s="22">
        <f>SUM(E37:E38)</f>
        <v>21029.005800000003</v>
      </c>
    </row>
    <row r="41" spans="2:5">
      <c r="B41" s="21" t="s">
        <v>36</v>
      </c>
      <c r="C41" s="21"/>
      <c r="D41" s="21"/>
      <c r="E41" s="21"/>
    </row>
    <row r="42" spans="2:5" ht="38.25">
      <c r="B42" s="6" t="s">
        <v>8</v>
      </c>
      <c r="C42" s="7" t="s">
        <v>9</v>
      </c>
      <c r="D42" s="8" t="s">
        <v>11</v>
      </c>
      <c r="E42" s="7" t="s">
        <v>29</v>
      </c>
    </row>
    <row r="43" spans="2:5">
      <c r="B43" s="4" t="s">
        <v>37</v>
      </c>
      <c r="C43" s="4"/>
      <c r="D43" s="4">
        <v>2.19</v>
      </c>
      <c r="E43" s="22">
        <f>D43*E5</f>
        <v>10112.762999999999</v>
      </c>
    </row>
    <row r="45" spans="2:5">
      <c r="B45" s="3" t="s">
        <v>33</v>
      </c>
      <c r="E45" s="23">
        <f>SUM(F12+F18+F23+E27+E33+E39+E43)</f>
        <v>404406.49119999993</v>
      </c>
    </row>
    <row r="47" spans="2:5">
      <c r="B47" s="20" t="s">
        <v>38</v>
      </c>
    </row>
    <row r="48" spans="2:5">
      <c r="B48" s="20" t="s">
        <v>39</v>
      </c>
    </row>
  </sheetData>
  <mergeCells count="1">
    <mergeCell ref="B41:E41"/>
  </mergeCells>
  <pageMargins left="0.70866141732283472" right="0.70866141732283472" top="0.74803149606299213" bottom="0.74803149606299213" header="0.31496062992125984" footer="0.31496062992125984"/>
  <pageSetup paperSize="9" scale="7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2015-03-27T10:42:10Z</dcterms:modified>
</cp:coreProperties>
</file>