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1" sheetId="1" r:id="rId1"/>
    <sheet name="3" sheetId="2" r:id="rId2"/>
    <sheet name="Лист3" sheetId="3" r:id="rId3"/>
  </sheets>
  <definedNames>
    <definedName name="_GoBack" localSheetId="0">'1'!#REF!</definedName>
  </definedNames>
  <calcPr calcId="125725" refMode="R1C1"/>
</workbook>
</file>

<file path=xl/calcChain.xml><?xml version="1.0" encoding="utf-8"?>
<calcChain xmlns="http://schemas.openxmlformats.org/spreadsheetml/2006/main">
  <c r="E45" i="2"/>
  <c r="F45" i="1"/>
  <c r="E43" i="2" l="1"/>
  <c r="F43" i="1"/>
  <c r="F38"/>
  <c r="F37"/>
  <c r="F39" s="1"/>
  <c r="E33"/>
  <c r="F32"/>
  <c r="F31"/>
  <c r="F27"/>
  <c r="F23"/>
  <c r="G22"/>
  <c r="G21"/>
  <c r="H21" s="1"/>
  <c r="F18"/>
  <c r="G17"/>
  <c r="H16"/>
  <c r="G16"/>
  <c r="H15"/>
  <c r="G15"/>
  <c r="G18" s="1"/>
  <c r="F12"/>
  <c r="G11"/>
  <c r="G10"/>
  <c r="G9"/>
  <c r="H9" s="1"/>
  <c r="E38" i="2"/>
  <c r="E37"/>
  <c r="E39" s="1"/>
  <c r="D33"/>
  <c r="E32"/>
  <c r="E31"/>
  <c r="E27"/>
  <c r="E23"/>
  <c r="F22"/>
  <c r="F21"/>
  <c r="G21" s="1"/>
  <c r="E18"/>
  <c r="F17"/>
  <c r="G16"/>
  <c r="F16"/>
  <c r="G15"/>
  <c r="F15"/>
  <c r="F18" s="1"/>
  <c r="E12"/>
  <c r="F11"/>
  <c r="F10"/>
  <c r="F9"/>
  <c r="G9" s="1"/>
  <c r="G12" i="1" l="1"/>
  <c r="F33"/>
  <c r="G23"/>
  <c r="F12" i="2"/>
  <c r="E33"/>
  <c r="F23"/>
</calcChain>
</file>

<file path=xl/sharedStrings.xml><?xml version="1.0" encoding="utf-8"?>
<sst xmlns="http://schemas.openxmlformats.org/spreadsheetml/2006/main" count="150" uniqueCount="40">
  <si>
    <t>А) Вывоз мусора по графику</t>
  </si>
  <si>
    <t>Б) Вывоз крупногабаритного мусора</t>
  </si>
  <si>
    <t>В) Обслуживание придомовой территории:</t>
  </si>
  <si>
    <t>«  16 »  марта   2015 г.</t>
  </si>
  <si>
    <t>площадь</t>
  </si>
  <si>
    <t>наименование работ</t>
  </si>
  <si>
    <t>единица измерения</t>
  </si>
  <si>
    <t>мусоровоз МКЗ 6003</t>
  </si>
  <si>
    <t>маш/час</t>
  </si>
  <si>
    <t>оператор- манипулятора</t>
  </si>
  <si>
    <t>час</t>
  </si>
  <si>
    <t>накладные расходы</t>
  </si>
  <si>
    <t>итого</t>
  </si>
  <si>
    <t>стоимость, руб.</t>
  </si>
  <si>
    <t>трактор</t>
  </si>
  <si>
    <t>дворник</t>
  </si>
  <si>
    <t>Приложение №1</t>
  </si>
  <si>
    <t xml:space="preserve">Калькуляция </t>
  </si>
  <si>
    <t>Выполнение работ по содержанию придомовой терриитории</t>
  </si>
  <si>
    <t>стоимость        1 часа</t>
  </si>
  <si>
    <t>стоимость 1 ед.изм. (на 1 кв.м.)</t>
  </si>
  <si>
    <t xml:space="preserve">стоимость, руб. в год </t>
  </si>
  <si>
    <t>кол-во отработанных часов в год</t>
  </si>
  <si>
    <t>стоимость 1 часа</t>
  </si>
  <si>
    <t xml:space="preserve">Расходы на административно-управленческий персонал </t>
  </si>
  <si>
    <t>Аренда, связь, программное обеспечение, услуги юриста, экономиста, паспортного стола, бухгалтерии, налоги, гос. пошлина, доставка квитанций</t>
  </si>
  <si>
    <t>Расходы на аварийно-диспетчерскую службу</t>
  </si>
  <si>
    <t>диспетчер                         дежурный слесарь</t>
  </si>
  <si>
    <t>Расходы по договорам со специализированными организациями</t>
  </si>
  <si>
    <t>стоимость</t>
  </si>
  <si>
    <t>Вентиляционные системы</t>
  </si>
  <si>
    <t>руб.</t>
  </si>
  <si>
    <t>Внутридомовое газовое обслуживание</t>
  </si>
  <si>
    <t xml:space="preserve">Итого </t>
  </si>
  <si>
    <t>экономист</t>
  </si>
  <si>
    <t>телефон: 4-92-97</t>
  </si>
  <si>
    <t>по адресу ул. Больничная  д.№3</t>
  </si>
  <si>
    <t>по адресу ул. Больничная  д.№1</t>
  </si>
  <si>
    <t>Расходы по запуску и остановке отопления</t>
  </si>
  <si>
    <t>Запуск и остановка отопления в МКД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</si>
</sst>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0" xfId="0" applyFont="1"/>
    <xf numFmtId="0" fontId="0" fillId="0" borderId="0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H48"/>
  <sheetViews>
    <sheetView topLeftCell="B34" workbookViewId="0">
      <selection activeCell="F46" sqref="F46"/>
    </sheetView>
  </sheetViews>
  <sheetFormatPr defaultRowHeight="15"/>
  <cols>
    <col min="3" max="3" width="28" customWidth="1"/>
    <col min="4" max="5" width="13.42578125" customWidth="1"/>
    <col min="6" max="6" width="11.28515625" customWidth="1"/>
    <col min="7" max="7" width="10.7109375" customWidth="1"/>
    <col min="8" max="8" width="12.7109375" customWidth="1"/>
  </cols>
  <sheetData>
    <row r="1" spans="3:8">
      <c r="G1" s="1" t="s">
        <v>16</v>
      </c>
    </row>
    <row r="2" spans="3:8">
      <c r="G2" s="1" t="s">
        <v>3</v>
      </c>
    </row>
    <row r="3" spans="3:8" ht="18.75">
      <c r="C3" s="19" t="s">
        <v>17</v>
      </c>
      <c r="D3" s="19"/>
      <c r="E3" s="19"/>
      <c r="F3" s="19"/>
      <c r="G3" s="19"/>
    </row>
    <row r="4" spans="3:8">
      <c r="C4" s="2" t="s">
        <v>37</v>
      </c>
    </row>
    <row r="5" spans="3:8">
      <c r="D5" t="s">
        <v>4</v>
      </c>
      <c r="F5" s="3">
        <v>2730.7</v>
      </c>
    </row>
    <row r="6" spans="3:8">
      <c r="C6" s="2" t="s">
        <v>18</v>
      </c>
      <c r="F6" s="6"/>
    </row>
    <row r="7" spans="3:8">
      <c r="C7" t="s">
        <v>0</v>
      </c>
    </row>
    <row r="8" spans="3:8" ht="39.75" customHeight="1">
      <c r="C8" s="4" t="s">
        <v>5</v>
      </c>
      <c r="D8" s="5" t="s">
        <v>6</v>
      </c>
      <c r="E8" s="5" t="s">
        <v>19</v>
      </c>
      <c r="F8" s="7" t="s">
        <v>20</v>
      </c>
      <c r="G8" s="5" t="s">
        <v>21</v>
      </c>
      <c r="H8" s="8" t="s">
        <v>22</v>
      </c>
    </row>
    <row r="9" spans="3:8">
      <c r="C9" s="3" t="s">
        <v>7</v>
      </c>
      <c r="D9" s="9" t="s">
        <v>8</v>
      </c>
      <c r="E9" s="9">
        <v>482.45</v>
      </c>
      <c r="F9" s="9">
        <v>9.68</v>
      </c>
      <c r="G9" s="10">
        <f>PRODUCT(F9,F5)</f>
        <v>26433.175999999996</v>
      </c>
      <c r="H9" s="10">
        <f>G9/E9</f>
        <v>54.789462120426982</v>
      </c>
    </row>
    <row r="10" spans="3:8">
      <c r="C10" s="3" t="s">
        <v>9</v>
      </c>
      <c r="D10" s="9" t="s">
        <v>10</v>
      </c>
      <c r="E10" s="9">
        <v>86.49</v>
      </c>
      <c r="F10" s="9">
        <v>3.1</v>
      </c>
      <c r="G10" s="10">
        <f>PRODUCT(F10,F5)</f>
        <v>8465.17</v>
      </c>
      <c r="H10" s="10"/>
    </row>
    <row r="11" spans="3:8">
      <c r="C11" s="3" t="s">
        <v>11</v>
      </c>
      <c r="D11" s="11">
        <v>0.4</v>
      </c>
      <c r="E11" s="11"/>
      <c r="F11" s="9">
        <v>1.24</v>
      </c>
      <c r="G11" s="10">
        <f>PRODUCT(F11,F5)</f>
        <v>3386.0679999999998</v>
      </c>
      <c r="H11" s="9"/>
    </row>
    <row r="12" spans="3:8">
      <c r="C12" s="3" t="s">
        <v>12</v>
      </c>
      <c r="D12" s="9"/>
      <c r="E12" s="9"/>
      <c r="F12" s="9">
        <f>SUM(F9:F11)</f>
        <v>14.02</v>
      </c>
      <c r="G12" s="10">
        <f>SUM(G9:G11)</f>
        <v>38284.413999999997</v>
      </c>
      <c r="H12" s="9"/>
    </row>
    <row r="13" spans="3:8">
      <c r="C13" t="s">
        <v>1</v>
      </c>
    </row>
    <row r="14" spans="3:8" ht="36.75" customHeight="1">
      <c r="C14" s="4" t="s">
        <v>5</v>
      </c>
      <c r="D14" s="5" t="s">
        <v>6</v>
      </c>
      <c r="E14" s="5" t="s">
        <v>23</v>
      </c>
      <c r="F14" s="7" t="s">
        <v>20</v>
      </c>
      <c r="G14" s="5" t="s">
        <v>13</v>
      </c>
      <c r="H14" s="8" t="s">
        <v>22</v>
      </c>
    </row>
    <row r="15" spans="3:8">
      <c r="C15" s="3" t="s">
        <v>14</v>
      </c>
      <c r="D15" s="9" t="s">
        <v>8</v>
      </c>
      <c r="E15" s="9">
        <v>409.46</v>
      </c>
      <c r="F15" s="9">
        <v>6.7960000000000003</v>
      </c>
      <c r="G15" s="10">
        <f>SUM(F15,F5)</f>
        <v>2737.4959999999996</v>
      </c>
      <c r="H15" s="12">
        <f>G15/E15</f>
        <v>6.6856249694719869</v>
      </c>
    </row>
    <row r="16" spans="3:8">
      <c r="C16" s="3" t="s">
        <v>15</v>
      </c>
      <c r="D16" s="9" t="s">
        <v>10</v>
      </c>
      <c r="E16" s="9">
        <v>86.49</v>
      </c>
      <c r="F16" s="9">
        <v>6.7149999999999999</v>
      </c>
      <c r="G16" s="10">
        <f>PRODUCT(F16,F5)</f>
        <v>18336.6505</v>
      </c>
      <c r="H16" s="12">
        <f>G16/E16</f>
        <v>212.00890854434039</v>
      </c>
    </row>
    <row r="17" spans="3:8">
      <c r="C17" s="3" t="s">
        <v>11</v>
      </c>
      <c r="D17" s="11">
        <v>0.4</v>
      </c>
      <c r="E17" s="11"/>
      <c r="F17" s="9">
        <v>2.6850000000000001</v>
      </c>
      <c r="G17" s="10">
        <f>F17*F5</f>
        <v>7331.9294999999993</v>
      </c>
      <c r="H17" s="9"/>
    </row>
    <row r="18" spans="3:8">
      <c r="C18" s="3" t="s">
        <v>12</v>
      </c>
      <c r="D18" s="9"/>
      <c r="E18" s="9"/>
      <c r="F18" s="9">
        <f>SUM(F15:F17)</f>
        <v>16.195999999999998</v>
      </c>
      <c r="G18" s="10">
        <f>SUM(G15:G17)</f>
        <v>28406.075999999997</v>
      </c>
      <c r="H18" s="9"/>
    </row>
    <row r="19" spans="3:8">
      <c r="C19" t="s">
        <v>2</v>
      </c>
    </row>
    <row r="20" spans="3:8" ht="38.25">
      <c r="C20" s="4" t="s">
        <v>5</v>
      </c>
      <c r="D20" s="5" t="s">
        <v>6</v>
      </c>
      <c r="E20" s="5" t="s">
        <v>23</v>
      </c>
      <c r="F20" s="7" t="s">
        <v>20</v>
      </c>
      <c r="G20" s="5" t="s">
        <v>13</v>
      </c>
      <c r="H20" s="8" t="s">
        <v>22</v>
      </c>
    </row>
    <row r="21" spans="3:8">
      <c r="C21" s="3" t="s">
        <v>15</v>
      </c>
      <c r="D21" s="9" t="s">
        <v>10</v>
      </c>
      <c r="E21" s="9">
        <v>86.49</v>
      </c>
      <c r="F21" s="13">
        <v>6.7149999999999999</v>
      </c>
      <c r="G21" s="10">
        <f>PRODUCT(F21,F5)</f>
        <v>18336.6505</v>
      </c>
      <c r="H21" s="12">
        <f>G21/E21</f>
        <v>212.00890854434039</v>
      </c>
    </row>
    <row r="22" spans="3:8">
      <c r="C22" s="3" t="s">
        <v>11</v>
      </c>
      <c r="D22" s="11">
        <v>0.5</v>
      </c>
      <c r="E22" s="11"/>
      <c r="F22" s="9">
        <v>3.3570000000000002</v>
      </c>
      <c r="G22" s="10">
        <f>PRODUCT(F22,F5)</f>
        <v>9166.9598999999998</v>
      </c>
      <c r="H22" s="9"/>
    </row>
    <row r="23" spans="3:8">
      <c r="C23" s="3" t="s">
        <v>12</v>
      </c>
      <c r="D23" s="9"/>
      <c r="E23" s="9"/>
      <c r="F23" s="9">
        <f>SUM(F21:F22)</f>
        <v>10.071999999999999</v>
      </c>
      <c r="G23" s="10">
        <f>SUM(G21:G22)</f>
        <v>27503.610399999998</v>
      </c>
      <c r="H23" s="9"/>
    </row>
    <row r="25" spans="3:8">
      <c r="C25" s="2" t="s">
        <v>24</v>
      </c>
    </row>
    <row r="26" spans="3:8" ht="39">
      <c r="C26" s="20" t="s">
        <v>5</v>
      </c>
      <c r="D26" s="21"/>
      <c r="E26" s="14" t="s">
        <v>20</v>
      </c>
      <c r="F26" s="5" t="s">
        <v>13</v>
      </c>
    </row>
    <row r="27" spans="3:8" ht="49.5" customHeight="1">
      <c r="C27" s="22" t="s">
        <v>25</v>
      </c>
      <c r="D27" s="23"/>
      <c r="E27" s="9">
        <v>27.135000000000002</v>
      </c>
      <c r="F27" s="10">
        <f>PRODUCT(E27,F5)</f>
        <v>74097.544500000004</v>
      </c>
    </row>
    <row r="29" spans="3:8">
      <c r="C29" s="2" t="s">
        <v>26</v>
      </c>
    </row>
    <row r="30" spans="3:8" ht="38.25">
      <c r="C30" s="4" t="s">
        <v>5</v>
      </c>
      <c r="D30" s="5" t="s">
        <v>6</v>
      </c>
      <c r="E30" s="7" t="s">
        <v>20</v>
      </c>
      <c r="F30" s="5" t="s">
        <v>13</v>
      </c>
    </row>
    <row r="31" spans="3:8" ht="30">
      <c r="C31" s="4" t="s">
        <v>27</v>
      </c>
      <c r="D31" s="9" t="s">
        <v>10</v>
      </c>
      <c r="E31" s="9">
        <v>13.718</v>
      </c>
      <c r="F31" s="10">
        <f>PRODUCT(E31,F5)</f>
        <v>37459.742599999998</v>
      </c>
    </row>
    <row r="32" spans="3:8">
      <c r="C32" s="3" t="s">
        <v>11</v>
      </c>
      <c r="D32" s="11">
        <v>0.4</v>
      </c>
      <c r="E32" s="9">
        <v>5.4870000000000001</v>
      </c>
      <c r="F32" s="10">
        <f>PRODUCT(E32,F5)</f>
        <v>14983.350899999999</v>
      </c>
    </row>
    <row r="33" spans="3:6">
      <c r="C33" s="3" t="s">
        <v>12</v>
      </c>
      <c r="D33" s="9"/>
      <c r="E33" s="9">
        <f>SUM(E31:E32)</f>
        <v>19.204999999999998</v>
      </c>
      <c r="F33" s="10">
        <f>SUM(F31:F32)</f>
        <v>52443.093499999995</v>
      </c>
    </row>
    <row r="35" spans="3:6">
      <c r="C35" s="2" t="s">
        <v>28</v>
      </c>
    </row>
    <row r="36" spans="3:6" ht="38.25">
      <c r="C36" s="4" t="s">
        <v>5</v>
      </c>
      <c r="D36" s="5" t="s">
        <v>6</v>
      </c>
      <c r="E36" s="7" t="s">
        <v>20</v>
      </c>
      <c r="F36" s="5" t="s">
        <v>29</v>
      </c>
    </row>
    <row r="37" spans="3:6">
      <c r="C37" s="3" t="s">
        <v>30</v>
      </c>
      <c r="D37" s="13" t="s">
        <v>31</v>
      </c>
      <c r="E37" s="9">
        <v>3.6190000000000002</v>
      </c>
      <c r="F37" s="10">
        <f>E37*F5</f>
        <v>9882.4032999999999</v>
      </c>
    </row>
    <row r="38" spans="3:6" ht="30">
      <c r="C38" s="4" t="s">
        <v>32</v>
      </c>
      <c r="D38" s="13" t="s">
        <v>31</v>
      </c>
      <c r="E38" s="9">
        <v>0.93500000000000005</v>
      </c>
      <c r="F38" s="10">
        <f>E38*F5</f>
        <v>2553.2044999999998</v>
      </c>
    </row>
    <row r="39" spans="3:6" ht="30" customHeight="1">
      <c r="C39" s="3" t="s">
        <v>12</v>
      </c>
      <c r="D39" s="3"/>
      <c r="E39" s="3"/>
      <c r="F39" s="17">
        <f>SUM(F37:F38)</f>
        <v>12435.6078</v>
      </c>
    </row>
    <row r="40" spans="3:6" ht="12.75" customHeight="1">
      <c r="C40" s="6"/>
      <c r="D40" s="6"/>
      <c r="E40" s="6"/>
      <c r="F40" s="16"/>
    </row>
    <row r="41" spans="3:6" ht="13.5" customHeight="1">
      <c r="C41" s="24" t="s">
        <v>38</v>
      </c>
      <c r="D41" s="24"/>
      <c r="E41" s="24"/>
      <c r="F41" s="24"/>
    </row>
    <row r="42" spans="3:6" ht="39.75" customHeight="1">
      <c r="C42" s="4" t="s">
        <v>5</v>
      </c>
      <c r="D42" s="5" t="s">
        <v>6</v>
      </c>
      <c r="E42" s="7" t="s">
        <v>20</v>
      </c>
      <c r="F42" s="5" t="s">
        <v>29</v>
      </c>
    </row>
    <row r="43" spans="3:6" ht="16.5" customHeight="1">
      <c r="C43" s="3" t="s">
        <v>39</v>
      </c>
      <c r="D43" s="3"/>
      <c r="E43" s="3">
        <v>2.19</v>
      </c>
      <c r="F43" s="17">
        <f>E43*F5</f>
        <v>5980.2329999999993</v>
      </c>
    </row>
    <row r="45" spans="3:6" ht="14.25" customHeight="1">
      <c r="C45" s="2" t="s">
        <v>33</v>
      </c>
      <c r="F45" s="18">
        <f>SUM(G12+G18+G23+F27+F33+F39+F43)</f>
        <v>239150.57920000001</v>
      </c>
    </row>
    <row r="46" spans="3:6">
      <c r="C46" s="15"/>
    </row>
    <row r="47" spans="3:6">
      <c r="C47" s="15" t="s">
        <v>34</v>
      </c>
    </row>
    <row r="48" spans="3:6">
      <c r="C48" s="15" t="s">
        <v>35</v>
      </c>
    </row>
  </sheetData>
  <mergeCells count="4">
    <mergeCell ref="C3:G3"/>
    <mergeCell ref="C26:D26"/>
    <mergeCell ref="C27:D27"/>
    <mergeCell ref="C41:F41"/>
  </mergeCells>
  <pageMargins left="0.23622047244094491" right="0.23622047244094491" top="0.74803149606299213" bottom="0.74803149606299213" header="0.31496062992125984" footer="0.31496062992125984"/>
  <pageSetup paperSize="9" scale="78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5"/>
  <sheetViews>
    <sheetView tabSelected="1" topLeftCell="A38" workbookViewId="0">
      <selection activeCell="F15" sqref="F15:F18"/>
    </sheetView>
  </sheetViews>
  <sheetFormatPr defaultRowHeight="15"/>
  <cols>
    <col min="2" max="2" width="28" customWidth="1"/>
    <col min="3" max="4" width="13.42578125" customWidth="1"/>
    <col min="5" max="5" width="11.28515625" customWidth="1"/>
    <col min="6" max="6" width="10.7109375" customWidth="1"/>
    <col min="7" max="7" width="12.7109375" customWidth="1"/>
  </cols>
  <sheetData>
    <row r="1" spans="2:7">
      <c r="F1" s="1" t="s">
        <v>16</v>
      </c>
    </row>
    <row r="2" spans="2:7">
      <c r="F2" s="1" t="s">
        <v>3</v>
      </c>
    </row>
    <row r="3" spans="2:7" ht="18.75">
      <c r="B3" s="19" t="s">
        <v>17</v>
      </c>
      <c r="C3" s="19"/>
      <c r="D3" s="19"/>
      <c r="E3" s="19"/>
      <c r="F3" s="19"/>
    </row>
    <row r="4" spans="2:7">
      <c r="B4" s="2" t="s">
        <v>36</v>
      </c>
    </row>
    <row r="5" spans="2:7">
      <c r="C5" t="s">
        <v>4</v>
      </c>
      <c r="E5" s="3">
        <v>6362.5</v>
      </c>
    </row>
    <row r="6" spans="2:7">
      <c r="B6" s="2" t="s">
        <v>18</v>
      </c>
      <c r="E6" s="6"/>
    </row>
    <row r="7" spans="2:7">
      <c r="B7" t="s">
        <v>0</v>
      </c>
    </row>
    <row r="8" spans="2:7" ht="39.75" customHeight="1">
      <c r="B8" s="4" t="s">
        <v>5</v>
      </c>
      <c r="C8" s="5" t="s">
        <v>6</v>
      </c>
      <c r="D8" s="5" t="s">
        <v>19</v>
      </c>
      <c r="E8" s="7" t="s">
        <v>20</v>
      </c>
      <c r="F8" s="5" t="s">
        <v>21</v>
      </c>
      <c r="G8" s="8" t="s">
        <v>22</v>
      </c>
    </row>
    <row r="9" spans="2:7">
      <c r="B9" s="3" t="s">
        <v>7</v>
      </c>
      <c r="C9" s="9" t="s">
        <v>8</v>
      </c>
      <c r="D9" s="9">
        <v>482.45</v>
      </c>
      <c r="E9" s="9">
        <v>9.68</v>
      </c>
      <c r="F9" s="9">
        <f>PRODUCT(E9,E5)</f>
        <v>61589</v>
      </c>
      <c r="G9" s="10">
        <f>F9/D9</f>
        <v>127.65882474867863</v>
      </c>
    </row>
    <row r="10" spans="2:7">
      <c r="B10" s="3" t="s">
        <v>9</v>
      </c>
      <c r="C10" s="9" t="s">
        <v>10</v>
      </c>
      <c r="D10" s="9">
        <v>86.49</v>
      </c>
      <c r="E10" s="9">
        <v>3.1</v>
      </c>
      <c r="F10" s="9">
        <f>PRODUCT(E10,E5)</f>
        <v>19723.75</v>
      </c>
      <c r="G10" s="10"/>
    </row>
    <row r="11" spans="2:7">
      <c r="B11" s="3" t="s">
        <v>11</v>
      </c>
      <c r="C11" s="11">
        <v>0.4</v>
      </c>
      <c r="D11" s="11"/>
      <c r="E11" s="9">
        <v>1.24</v>
      </c>
      <c r="F11" s="9">
        <f>PRODUCT(E11,E5)</f>
        <v>7889.5</v>
      </c>
      <c r="G11" s="9"/>
    </row>
    <row r="12" spans="2:7">
      <c r="B12" s="3" t="s">
        <v>12</v>
      </c>
      <c r="C12" s="9"/>
      <c r="D12" s="9"/>
      <c r="E12" s="9">
        <f>SUM(E9:E11)</f>
        <v>14.02</v>
      </c>
      <c r="F12" s="9">
        <f>SUM(F9:F11)</f>
        <v>89202.25</v>
      </c>
      <c r="G12" s="9"/>
    </row>
    <row r="13" spans="2:7">
      <c r="B13" t="s">
        <v>1</v>
      </c>
    </row>
    <row r="14" spans="2:7" ht="36.75" customHeight="1">
      <c r="B14" s="4" t="s">
        <v>5</v>
      </c>
      <c r="C14" s="5" t="s">
        <v>6</v>
      </c>
      <c r="D14" s="5" t="s">
        <v>23</v>
      </c>
      <c r="E14" s="7" t="s">
        <v>20</v>
      </c>
      <c r="F14" s="5" t="s">
        <v>13</v>
      </c>
      <c r="G14" s="8" t="s">
        <v>22</v>
      </c>
    </row>
    <row r="15" spans="2:7">
      <c r="B15" s="3" t="s">
        <v>14</v>
      </c>
      <c r="C15" s="9" t="s">
        <v>8</v>
      </c>
      <c r="D15" s="9">
        <v>409.46</v>
      </c>
      <c r="E15" s="9">
        <v>6.7960000000000003</v>
      </c>
      <c r="F15" s="10">
        <f>SUM(E15,E5)</f>
        <v>6369.2960000000003</v>
      </c>
      <c r="G15" s="12">
        <f>F15/D15</f>
        <v>15.555355834513751</v>
      </c>
    </row>
    <row r="16" spans="2:7">
      <c r="B16" s="3" t="s">
        <v>15</v>
      </c>
      <c r="C16" s="9" t="s">
        <v>10</v>
      </c>
      <c r="D16" s="9">
        <v>86.49</v>
      </c>
      <c r="E16" s="9">
        <v>6.7149999999999999</v>
      </c>
      <c r="F16" s="10">
        <f>PRODUCT(E16,E5)</f>
        <v>42724.1875</v>
      </c>
      <c r="G16" s="12">
        <f>F16/D16</f>
        <v>493.9783500982773</v>
      </c>
    </row>
    <row r="17" spans="2:7">
      <c r="B17" s="3" t="s">
        <v>11</v>
      </c>
      <c r="C17" s="11">
        <v>0.4</v>
      </c>
      <c r="D17" s="11"/>
      <c r="E17" s="9">
        <v>2.6850000000000001</v>
      </c>
      <c r="F17" s="10">
        <f>E17*E5</f>
        <v>17083.3125</v>
      </c>
      <c r="G17" s="9"/>
    </row>
    <row r="18" spans="2:7">
      <c r="B18" s="3" t="s">
        <v>12</v>
      </c>
      <c r="C18" s="9"/>
      <c r="D18" s="9"/>
      <c r="E18" s="9">
        <f>SUM(E15:E17)</f>
        <v>16.195999999999998</v>
      </c>
      <c r="F18" s="10">
        <f>SUM(F15:F17)</f>
        <v>66176.796000000002</v>
      </c>
      <c r="G18" s="9"/>
    </row>
    <row r="19" spans="2:7">
      <c r="B19" t="s">
        <v>2</v>
      </c>
    </row>
    <row r="20" spans="2:7" ht="38.25">
      <c r="B20" s="4" t="s">
        <v>5</v>
      </c>
      <c r="C20" s="5" t="s">
        <v>6</v>
      </c>
      <c r="D20" s="5" t="s">
        <v>23</v>
      </c>
      <c r="E20" s="7" t="s">
        <v>20</v>
      </c>
      <c r="F20" s="5" t="s">
        <v>13</v>
      </c>
      <c r="G20" s="8" t="s">
        <v>22</v>
      </c>
    </row>
    <row r="21" spans="2:7">
      <c r="B21" s="3" t="s">
        <v>15</v>
      </c>
      <c r="C21" s="9" t="s">
        <v>10</v>
      </c>
      <c r="D21" s="9">
        <v>86.49</v>
      </c>
      <c r="E21" s="13">
        <v>6.7149999999999999</v>
      </c>
      <c r="F21" s="10">
        <f>PRODUCT(E21,E5)</f>
        <v>42724.1875</v>
      </c>
      <c r="G21" s="12">
        <f>F21/D21</f>
        <v>493.9783500982773</v>
      </c>
    </row>
    <row r="22" spans="2:7">
      <c r="B22" s="3" t="s">
        <v>11</v>
      </c>
      <c r="C22" s="11">
        <v>0.5</v>
      </c>
      <c r="D22" s="11"/>
      <c r="E22" s="9">
        <v>3.3570000000000002</v>
      </c>
      <c r="F22" s="10">
        <f>PRODUCT(E22,E5)</f>
        <v>21358.912500000002</v>
      </c>
      <c r="G22" s="9"/>
    </row>
    <row r="23" spans="2:7">
      <c r="B23" s="3" t="s">
        <v>12</v>
      </c>
      <c r="C23" s="9"/>
      <c r="D23" s="9"/>
      <c r="E23" s="9">
        <f>SUM(E21:E22)</f>
        <v>10.071999999999999</v>
      </c>
      <c r="F23" s="10">
        <f>SUM(F21:F22)</f>
        <v>64083.100000000006</v>
      </c>
      <c r="G23" s="9"/>
    </row>
    <row r="25" spans="2:7">
      <c r="B25" s="2" t="s">
        <v>24</v>
      </c>
    </row>
    <row r="26" spans="2:7" ht="39">
      <c r="B26" s="20" t="s">
        <v>5</v>
      </c>
      <c r="C26" s="21"/>
      <c r="D26" s="14" t="s">
        <v>20</v>
      </c>
      <c r="E26" s="5" t="s">
        <v>13</v>
      </c>
    </row>
    <row r="27" spans="2:7" ht="49.5" customHeight="1">
      <c r="B27" s="22" t="s">
        <v>25</v>
      </c>
      <c r="C27" s="23"/>
      <c r="D27" s="9">
        <v>27.135000000000002</v>
      </c>
      <c r="E27" s="10">
        <f>PRODUCT(D27,E5)</f>
        <v>172646.4375</v>
      </c>
    </row>
    <row r="29" spans="2:7">
      <c r="B29" s="2" t="s">
        <v>26</v>
      </c>
    </row>
    <row r="30" spans="2:7" ht="38.25">
      <c r="B30" s="4" t="s">
        <v>5</v>
      </c>
      <c r="C30" s="5" t="s">
        <v>6</v>
      </c>
      <c r="D30" s="7" t="s">
        <v>20</v>
      </c>
      <c r="E30" s="5" t="s">
        <v>13</v>
      </c>
    </row>
    <row r="31" spans="2:7" ht="30">
      <c r="B31" s="4" t="s">
        <v>27</v>
      </c>
      <c r="C31" s="9" t="s">
        <v>10</v>
      </c>
      <c r="D31" s="9">
        <v>13.718</v>
      </c>
      <c r="E31" s="10">
        <f>PRODUCT(D31,E5)</f>
        <v>87280.774999999994</v>
      </c>
    </row>
    <row r="32" spans="2:7">
      <c r="B32" s="3" t="s">
        <v>11</v>
      </c>
      <c r="C32" s="11">
        <v>0.4</v>
      </c>
      <c r="D32" s="9">
        <v>5.4870000000000001</v>
      </c>
      <c r="E32" s="10">
        <f>PRODUCT(D32,E5)</f>
        <v>34911.037499999999</v>
      </c>
    </row>
    <row r="33" spans="2:5">
      <c r="B33" s="3" t="s">
        <v>12</v>
      </c>
      <c r="C33" s="9"/>
      <c r="D33" s="9">
        <f>SUM(D31:D32)</f>
        <v>19.204999999999998</v>
      </c>
      <c r="E33" s="10">
        <f>SUM(E31:E32)</f>
        <v>122191.8125</v>
      </c>
    </row>
    <row r="35" spans="2:5">
      <c r="B35" s="2" t="s">
        <v>28</v>
      </c>
    </row>
    <row r="36" spans="2:5" ht="38.25">
      <c r="B36" s="4" t="s">
        <v>5</v>
      </c>
      <c r="C36" s="5" t="s">
        <v>6</v>
      </c>
      <c r="D36" s="7" t="s">
        <v>20</v>
      </c>
      <c r="E36" s="5" t="s">
        <v>29</v>
      </c>
    </row>
    <row r="37" spans="2:5">
      <c r="B37" s="3" t="s">
        <v>30</v>
      </c>
      <c r="C37" s="13" t="s">
        <v>31</v>
      </c>
      <c r="D37" s="9">
        <v>3.6190000000000002</v>
      </c>
      <c r="E37" s="10">
        <f>D37*E5</f>
        <v>23025.887500000001</v>
      </c>
    </row>
    <row r="38" spans="2:5" ht="30">
      <c r="B38" s="4" t="s">
        <v>32</v>
      </c>
      <c r="C38" s="13" t="s">
        <v>31</v>
      </c>
      <c r="D38" s="9">
        <v>0.93500000000000005</v>
      </c>
      <c r="E38" s="10">
        <f>D38*E5</f>
        <v>5948.9375</v>
      </c>
    </row>
    <row r="39" spans="2:5" ht="15" customHeight="1">
      <c r="B39" s="3" t="s">
        <v>12</v>
      </c>
      <c r="C39" s="3"/>
      <c r="D39" s="3"/>
      <c r="E39" s="17">
        <f>SUM(E37:E38)</f>
        <v>28974.825000000001</v>
      </c>
    </row>
    <row r="41" spans="2:5" ht="16.5" customHeight="1">
      <c r="B41" s="24" t="s">
        <v>38</v>
      </c>
      <c r="C41" s="24"/>
      <c r="D41" s="24"/>
      <c r="E41" s="24"/>
    </row>
    <row r="42" spans="2:5" ht="38.25">
      <c r="B42" s="4" t="s">
        <v>5</v>
      </c>
      <c r="C42" s="5" t="s">
        <v>6</v>
      </c>
      <c r="D42" s="7" t="s">
        <v>20</v>
      </c>
      <c r="E42" s="5" t="s">
        <v>29</v>
      </c>
    </row>
    <row r="43" spans="2:5">
      <c r="B43" s="3" t="s">
        <v>39</v>
      </c>
      <c r="C43" s="3"/>
      <c r="D43" s="3">
        <v>2.19</v>
      </c>
      <c r="E43" s="17">
        <f>D43*E5</f>
        <v>13933.875</v>
      </c>
    </row>
    <row r="45" spans="2:5">
      <c r="B45" s="2" t="s">
        <v>33</v>
      </c>
      <c r="E45" s="18">
        <f>SUM(F12+F18+F23+E27+E33+E39+E43)</f>
        <v>557209.09600000002</v>
      </c>
    </row>
  </sheetData>
  <mergeCells count="4">
    <mergeCell ref="B3:F3"/>
    <mergeCell ref="B26:C26"/>
    <mergeCell ref="B27:C27"/>
    <mergeCell ref="B41:E41"/>
  </mergeCells>
  <pageMargins left="0.23622047244094491" right="0.23622047244094491" top="0.74803149606299213" bottom="0.74803149606299213" header="0.31496062992125984" footer="0.31496062992125984"/>
  <pageSetup paperSize="9" scale="83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3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2015-03-27T05:16:54Z</dcterms:modified>
</cp:coreProperties>
</file>