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6" i="16"/>
  <c r="M7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43" i="8"/>
  <c r="K142" i="8"/>
  <c r="H143" i="8"/>
  <c r="H142" i="8"/>
  <c r="J14" i="16"/>
  <c r="G14" i="16"/>
  <c r="K30" i="8"/>
  <c r="H30" i="8"/>
  <c r="A18" i="16"/>
  <c r="M78" i="16"/>
  <c r="M82" i="16"/>
  <c r="M86" i="16"/>
  <c r="M90" i="16"/>
  <c r="M79" i="16"/>
  <c r="M83" i="16"/>
  <c r="M87" i="16"/>
  <c r="M91" i="16"/>
  <c r="M80" i="16"/>
  <c r="M84" i="16"/>
  <c r="M88" i="16"/>
  <c r="M81" i="16"/>
  <c r="M85" i="16"/>
  <c r="M8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4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<sst xmlns="http://schemas.openxmlformats.org/spreadsheetml/2006/main" count="869" uniqueCount="557">
  <si>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</si>
  <si>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</si>
  <si>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</si>
  <si>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</si>
  <si>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</si>
  <si>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</si>
  <si>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</si>
  <si>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</si>
  <si>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</si>
  <si>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</si>
  <si>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</si>
  <si>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</si>
  <si>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</si>
  <si>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</si>
  <si>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</si>
  <si>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</si>
  <si>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</si>
  <si>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</si>
  <si>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</si>
  <si>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</si>
  <si>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</si>
  <si>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</si>
  <si>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</si>
  <si>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</si>
  <si>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</si>
  <si>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</si>
  <si>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</si>
  <si>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</si>
  <si>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</si>
  <si>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</si>
  <si>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</si>
  <si>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</si>
  <si>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</si>
  <si>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</si>
  <si>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</si>
  <si>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</si>
  <si>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</si>
  <si>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</si>
  <si>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</si>
  <si>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</si>
  <si>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</si>
  <si>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</si>
  <si>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</si>
  <si>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</si>
  <si>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</si>
  <si>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</si>
  <si>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</si>
  <si>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</si>
  <si>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</si>
  <si>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</si>
  <si>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</si>
  <si>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</si>
  <si>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</si>
  <si>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</si>
  <si>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</si>
  <si>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</si>
  <si>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</si>
  <si>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</si>
  <si>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</si>
  <si>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</si>
  <si>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</si>
  <si>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</si>
  <si>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</si>
  <si>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</si>
  <si>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</si>
  <si>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01.01.2015</t>
  </si>
  <si>
    <t>31.01.2015</t>
  </si>
  <si>
    <t>на Школьная 4</t>
  </si>
  <si>
    <t>Сдал:  _________________ //</t>
  </si>
  <si>
    <t>Принял:  _________________ //</t>
  </si>
  <si>
    <t>Раздел 1. ЯНВАРЬ</t>
  </si>
  <si>
    <t>кв.53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</si>
  <si>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</si>
  <si>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</si>
  <si>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</si>
  <si>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</si>
  <si>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Р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</si>
  <si>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</si>
  <si>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</si>
  <si>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</si>
  <si>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</si>
  <si>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</si>
  <si>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</si>
  <si>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</si>
  <si>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ТСЦ-101-2137
Резина техническая листовая прессованная
кг</t>
  </si>
  <si>
    <t>0,4
111
51</t>
  </si>
  <si>
    <t xml:space="preserve">
_____
26,3</t>
  </si>
  <si>
    <t xml:space="preserve">
_____
11</t>
  </si>
  <si>
    <t xml:space="preserve">
_____
49</t>
  </si>
  <si>
    <t>М</t>
  </si>
  <si>
    <t>узел учета</t>
  </si>
  <si>
    <t>ТЕРр65-5-1
Смена прокладки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</si>
  <si>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</si>
  <si>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</si>
  <si>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</si>
  <si>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</si>
  <si>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</si>
  <si>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</si>
  <si>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ТСЦ-101-1703
Прокладки резиновые (пластина техническая прессованная)
кг</t>
  </si>
  <si>
    <t>0,2
88
48</t>
  </si>
  <si>
    <t xml:space="preserve">
_____
22,8</t>
  </si>
  <si>
    <t xml:space="preserve">
_____
5</t>
  </si>
  <si>
    <t xml:space="preserve">
_____
24</t>
  </si>
  <si>
    <t>подвал</t>
  </si>
  <si>
    <t>ТЕРр65-5-3
Смена вентилей и клапанов обратных муфтовых диаметром: до 50 мм
100 шт.
НР 88%=103%*0.85 от ФОТ
СП 48%=60%*0.8 от ФОТ</t>
  </si>
  <si>
    <t>1525,51
_____
199,87</t>
  </si>
  <si>
    <t>18
15
9</t>
  </si>
  <si>
    <t>15
_____
3</t>
  </si>
  <si>
    <t>193
161
88</t>
  </si>
  <si>
    <t>183
_____
8</t>
  </si>
  <si>
    <t>0,3
88
48</t>
  </si>
  <si>
    <t xml:space="preserve">
_____
7</t>
  </si>
  <si>
    <t xml:space="preserve">
_____
37</t>
  </si>
  <si>
    <t>кв.31,34</t>
  </si>
  <si>
    <t>0,5
63
40</t>
  </si>
  <si>
    <t>7
5
4</t>
  </si>
  <si>
    <t>82
52
33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</si>
  <si>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</si>
  <si>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0,03
88
48</t>
  </si>
  <si>
    <t>2225,28
_____
105,38</t>
  </si>
  <si>
    <t>72
69
40</t>
  </si>
  <si>
    <t>67
_____
3</t>
  </si>
  <si>
    <t>822
708
386</t>
  </si>
  <si>
    <t>801
_____
9</t>
  </si>
  <si>
    <t>12
_____
3</t>
  </si>
  <si>
    <t>ТСЦ-507-3367
Труба из полипропилена PN 25/25
м</t>
  </si>
  <si>
    <t>3
63
40</t>
  </si>
  <si>
    <t xml:space="preserve">
_____
16,92</t>
  </si>
  <si>
    <t xml:space="preserve">
_____
51</t>
  </si>
  <si>
    <t xml:space="preserve">
_____
150</t>
  </si>
  <si>
    <t>ТСЦ-507-5056
Муфта полипропиленовая переходная диаметром 25х20 мм
шт.</t>
  </si>
  <si>
    <t>2
88
48</t>
  </si>
  <si>
    <t xml:space="preserve">
_____
0,97</t>
  </si>
  <si>
    <t xml:space="preserve">
_____
2</t>
  </si>
  <si>
    <t>ТСЦ-507-3174
Угольник 90 град. полипропиленовый диаметром 25 мм
шт.</t>
  </si>
  <si>
    <t xml:space="preserve">
_____
2,45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</si>
  <si>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</si>
  <si>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</si>
  <si>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</si>
  <si>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50</t>
  </si>
  <si>
    <t>кв.11</t>
  </si>
  <si>
    <t>кв.2</t>
  </si>
  <si>
    <t>кв.67</t>
  </si>
  <si>
    <t>ТЕРр65-5-1
Протяжка резьб вентилей и клапанов обратных муфтовых диаметром: до 20 мм
100 шт.
НР 88%=103%*0.85 от ФОТ
СП 48%=60%*0.8 от ФОТ</t>
  </si>
  <si>
    <t>Раздел 2. ФЕВРАЛЬ</t>
  </si>
  <si>
    <t>кв.7</t>
  </si>
  <si>
    <t>ТЕР29-01-181-01
Устройство гидроизоляции
1 т металлоконструкций изоляции
1 078,74 = 15 810,14 - 0,014 x 17 290,00 - 1 x 14 489,34
НР 111%=145%*(0.9*0.85) от ФОТ
СП 51%=75%*(0.85*0.8) от ФОТ</t>
  </si>
  <si>
    <t>0,0002
111
51</t>
  </si>
  <si>
    <t>811,45
_____
71,88</t>
  </si>
  <si>
    <t>2
2
1</t>
  </si>
  <si>
    <t>0,2
111
51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</si>
  <si>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</si>
  <si>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</si>
  <si>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</si>
  <si>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</si>
  <si>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</si>
  <si>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Раздел 3. МАРТ-</t>
  </si>
  <si>
    <t>кв.27</t>
  </si>
  <si>
    <t>ТЕРр65-5-1
Протяжка резьбмуфтовых диаметром: до 20 мм
100 шт.
НР 88%=103%*0.85 от ФОТ
СП 48%=60%*0.8 от ФОТ</t>
  </si>
  <si>
    <t>кв.63</t>
  </si>
  <si>
    <t>ТЕРр65-5-1
Протяжка резьб муфтовых диаметром: до 20 мм
100 шт.
НР 88%=103%*0.85 от ФОТ
СП 48%=60%*0.8 от ФОТ</t>
  </si>
  <si>
    <t>кв.6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</si>
  <si>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</si>
  <si>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0,1375
63
40</t>
  </si>
  <si>
    <t>1
1
1</t>
  </si>
  <si>
    <t>7
4
3</t>
  </si>
  <si>
    <t>кв.9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</si>
  <si>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</si>
  <si>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</si>
  <si>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</si>
  <si>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</si>
  <si>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</si>
  <si>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</si>
  <si>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</si>
  <si>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</si>
  <si>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Раздел 4. АПРЕЛЬ</t>
  </si>
  <si>
    <t>кв.4</t>
  </si>
  <si>
    <t>5-6 под.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</si>
  <si>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</si>
  <si>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</si>
  <si>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</si>
  <si>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</si>
  <si>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</si>
  <si>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</si>
  <si>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</si>
  <si>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</si>
  <si>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0,04
88
48</t>
  </si>
  <si>
    <t>1000,16
_____
1380,62</t>
  </si>
  <si>
    <t>54,89
_____
1,4</t>
  </si>
  <si>
    <t>97
41
24</t>
  </si>
  <si>
    <t>40
_____
55</t>
  </si>
  <si>
    <t>736
423
231</t>
  </si>
  <si>
    <t>480
_____
244</t>
  </si>
  <si>
    <t>12
_____
1</t>
  </si>
  <si>
    <t>ТСЦ-302-1237
Сгоны стальные с муфтой и контргайкой, диаметром: 20 мм
шт.</t>
  </si>
  <si>
    <t>4
88
48</t>
  </si>
  <si>
    <t xml:space="preserve">
_____
18,6</t>
  </si>
  <si>
    <t xml:space="preserve">
_____
74</t>
  </si>
  <si>
    <t xml:space="preserve">
_____
167</t>
  </si>
  <si>
    <t>Раздел 5. МАЙ</t>
  </si>
  <si>
    <t>общий</t>
  </si>
  <si>
    <t>ТЕРр65-23-3
Слив воды из системы
1000 м3 объема здания
НР 63%=74%*0.85 от ФОТ
СП 40%=50%*0.8 от ФОТ</t>
  </si>
  <si>
    <t>9
63
40</t>
  </si>
  <si>
    <t>18
13
9</t>
  </si>
  <si>
    <t>219
138
88</t>
  </si>
  <si>
    <t>Раздел 6. ИЮНЬ</t>
  </si>
  <si>
    <t>кв.60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</si>
  <si>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НР 88%=103%*0.85 от ФОТ
СП 48%=60%*0.8 от ФОТ</t>
  </si>
  <si>
    <t>1884,8
_____
2958,04</t>
  </si>
  <si>
    <t>197
77
45</t>
  </si>
  <si>
    <t>75
_____
119</t>
  </si>
  <si>
    <t>1218
800
436</t>
  </si>
  <si>
    <t>905
_____
295</t>
  </si>
  <si>
    <t>18
_____
4</t>
  </si>
  <si>
    <t>кв.43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</si>
  <si>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</si>
  <si>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</si>
  <si>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13
12
7</t>
  </si>
  <si>
    <t>148
125
68</t>
  </si>
  <si>
    <t>142
_____
5</t>
  </si>
  <si>
    <t>ТСЦ-302-1833
Кран шаровой муфтовый 11Б27П1, диаметром: 25 мм
шт.</t>
  </si>
  <si>
    <t>1
88
48</t>
  </si>
  <si>
    <t xml:space="preserve">
_____
60,8</t>
  </si>
  <si>
    <t xml:space="preserve">
_____
61</t>
  </si>
  <si>
    <t xml:space="preserve">
_____
216</t>
  </si>
  <si>
    <t>кв.18</t>
  </si>
  <si>
    <t>0,062
88
48</t>
  </si>
  <si>
    <t>32
22
13</t>
  </si>
  <si>
    <t>21
_____
11</t>
  </si>
  <si>
    <t>292
218
119</t>
  </si>
  <si>
    <t>248
_____
44</t>
  </si>
  <si>
    <t>1 под,</t>
  </si>
  <si>
    <t>0,031
88
48</t>
  </si>
  <si>
    <t>16
10
6</t>
  </si>
  <si>
    <t>10
_____
6</t>
  </si>
  <si>
    <t>146
109
60</t>
  </si>
  <si>
    <t>124
_____
22</t>
  </si>
  <si>
    <t>Раздел 7. АВГУСТ</t>
  </si>
  <si>
    <t>4-5 под,</t>
  </si>
  <si>
    <t>ТЕРр65-15-4
Смена отдельных участков трубопроводов с заготовкой труб в построечных условиях диаметром: до 80 мм
100 м трубопровода
11 744,93 = 8 684,73 + 107 x (90,10 - 61,50)
НР 88%=103%*0.85 от ФОТ
СП 48%=60%*0.8 от ФОТ</t>
  </si>
  <si>
    <t>1456
_____
10009,29</t>
  </si>
  <si>
    <t>279,64
_____
6,31</t>
  </si>
  <si>
    <t>352
45
26</t>
  </si>
  <si>
    <t>44
_____
300</t>
  </si>
  <si>
    <t>1901
466
254</t>
  </si>
  <si>
    <t>524
_____
1331</t>
  </si>
  <si>
    <t>46
_____
5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</si>
  <si>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</si>
  <si>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0,085
88
48</t>
  </si>
  <si>
    <t>1456
_____
6949,09</t>
  </si>
  <si>
    <t>738
129
75</t>
  </si>
  <si>
    <t>124
_____
590</t>
  </si>
  <si>
    <t>24
_____
1</t>
  </si>
  <si>
    <t>4240
1319
720</t>
  </si>
  <si>
    <t>1485
_____
2624</t>
  </si>
  <si>
    <t>131
_____
14</t>
  </si>
  <si>
    <t>ТЕРр65-15-4
Смена отдельных участков трубопроводов с заготовкой труб в построечных условиях диаметром: до 76 мм
100 м трубопровода
НР 88%=103%*0.85 от ФОТ
СП 48%=60%*0.8 от ФОТ</t>
  </si>
  <si>
    <t>0,015
88
48</t>
  </si>
  <si>
    <t>130
23
13</t>
  </si>
  <si>
    <t>22
_____
104</t>
  </si>
  <si>
    <t>748
232
127</t>
  </si>
  <si>
    <t>262
_____
463</t>
  </si>
  <si>
    <t>23
_____
2</t>
  </si>
  <si>
    <t>0,05
88
48</t>
  </si>
  <si>
    <t>122
52
30</t>
  </si>
  <si>
    <t>50
_____
69</t>
  </si>
  <si>
    <t>920
530
289</t>
  </si>
  <si>
    <t>600
_____
305</t>
  </si>
  <si>
    <t>15
_____
2</t>
  </si>
  <si>
    <t>ТЕРр65-5-1
Смена вентилей и клапанов обратных муфтовых диаметром: до 20 мм
100 шт.
НР 88%=103%*0.85 от ФОТ
СП 48%=60%*0.8 от ФОТ</t>
  </si>
  <si>
    <t>0,15
88
48</t>
  </si>
  <si>
    <t>152
143
83</t>
  </si>
  <si>
    <t>139
_____
12</t>
  </si>
  <si>
    <t>1724
1472
803</t>
  </si>
  <si>
    <t>1672
_____
48</t>
  </si>
  <si>
    <t>4
_____
1</t>
  </si>
  <si>
    <t>ТСЦ-302-1266
Вентили проходные муфтовые: 15Б1БК для воды и пара давлением 1,6 МПа (16 кгс/см2), диаметром 20 мм
шт.</t>
  </si>
  <si>
    <t>15
88
48</t>
  </si>
  <si>
    <t xml:space="preserve">
_____
24,9</t>
  </si>
  <si>
    <t xml:space="preserve">
_____
374</t>
  </si>
  <si>
    <t xml:space="preserve">
_____
1928</t>
  </si>
  <si>
    <t>Раздел 8. СЕНТЯБРЬ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</si>
  <si>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</si>
  <si>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0,058
88
48</t>
  </si>
  <si>
    <t>1000,16
_____
1074,6</t>
  </si>
  <si>
    <t>124
60
35</t>
  </si>
  <si>
    <t>58
_____
63</t>
  </si>
  <si>
    <t>991
614
335</t>
  </si>
  <si>
    <t>696
_____
278</t>
  </si>
  <si>
    <t>17
_____
2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</si>
  <si>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</si>
  <si>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1019,2
_____
1947,72</t>
  </si>
  <si>
    <t>68,58
_____
2,8</t>
  </si>
  <si>
    <t>91
32
19</t>
  </si>
  <si>
    <t>31
_____
58</t>
  </si>
  <si>
    <t>638
325
177</t>
  </si>
  <si>
    <t>367
_____
260</t>
  </si>
  <si>
    <t>11
_____
2</t>
  </si>
  <si>
    <t>0,12
88
48</t>
  </si>
  <si>
    <t>1042
181
106</t>
  </si>
  <si>
    <t>175
_____
833</t>
  </si>
  <si>
    <t>34
_____
1</t>
  </si>
  <si>
    <t>5986
1863
1016</t>
  </si>
  <si>
    <t>2097
_____
3704</t>
  </si>
  <si>
    <t>185
_____
20</t>
  </si>
  <si>
    <t>90
14
8</t>
  </si>
  <si>
    <t>14
_____
76</t>
  </si>
  <si>
    <t>339
146
80</t>
  </si>
  <si>
    <t>166
_____
173</t>
  </si>
  <si>
    <t>40
38
22</t>
  </si>
  <si>
    <t>37
_____
3</t>
  </si>
  <si>
    <t>460
392
214</t>
  </si>
  <si>
    <t>446
_____
13</t>
  </si>
  <si>
    <t>ТСЦ-302-1832
Кран шаровой муфтовый 11Б27П1, диаметром: 20 мм
шт.</t>
  </si>
  <si>
    <t xml:space="preserve">
_____
43,5</t>
  </si>
  <si>
    <t xml:space="preserve">
_____
174</t>
  </si>
  <si>
    <t xml:space="preserve">
_____
506</t>
  </si>
  <si>
    <t>ТЕРр65-6-21
Смена: водомеров диаметром до 65 мм
100 приборов
5 596,01 = 156 961,01 - 100 x 1 513,65
НР 88%=103%*0.85 от ФОТ
СП 48%=60%*0.8 от ФОТ</t>
  </si>
  <si>
    <t>2692,01
_____
2790,48</t>
  </si>
  <si>
    <t>112
56
32</t>
  </si>
  <si>
    <t>54
_____
56</t>
  </si>
  <si>
    <t>818
572
312</t>
  </si>
  <si>
    <t>646
_____
159</t>
  </si>
  <si>
    <t>13
_____
4</t>
  </si>
  <si>
    <t>5
3
2</t>
  </si>
  <si>
    <t>3
_____
2</t>
  </si>
  <si>
    <t>47
35
19</t>
  </si>
  <si>
    <t>40
_____
7</t>
  </si>
  <si>
    <t>Итого прямые затраты по акту</t>
  </si>
  <si>
    <t>1214
_____
3317</t>
  </si>
  <si>
    <t>91
_____
2</t>
  </si>
  <si>
    <t>14558
_____
13752</t>
  </si>
  <si>
    <t>508
_____
62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</si>
  <si>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</si>
  <si>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</si>
  <si>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</si>
  <si>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</si>
  <si>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</si>
  <si>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</si>
  <si>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</si>
  <si>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</si>
  <si>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</si>
  <si>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</si>
  <si>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</si>
  <si>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</si>
  <si>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</si>
  <si>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</si>
  <si>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</si>
  <si>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</si>
  <si>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</si>
  <si>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</si>
  <si>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</si>
  <si>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</si>
  <si>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</si>
  <si>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</si>
  <si>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</si>
  <si>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</si>
  <si>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</si>
  <si>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</si>
  <si>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</si>
  <si>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</si>
  <si>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</si>
  <si>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</si>
  <si>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</si>
  <si>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</si>
  <si>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</si>
  <si>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</si>
  <si>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</si>
  <si>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</si>
  <si>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</si>
  <si>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</si>
  <si>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</si>
  <si>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</si>
  <si>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</si>
  <si>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</si>
  <si>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</si>
  <si>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</si>
  <si>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</si>
  <si>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</si>
  <si>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</si>
  <si>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</si>
  <si>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</si>
  <si>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</si>
  <si>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</si>
  <si>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</si>
  <si>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</si>
  <si>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</si>
  <si>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</si>
  <si>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</si>
  <si>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</si>
  <si>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</si>
  <si>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</si>
  <si>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</si>
  <si>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</si>
  <si>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</si>
  <si>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</si>
  <si>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</si>
  <si>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</si>
  <si>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</si>
  <si>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</si>
  <si>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</si>
  <si>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</si>
  <si>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</si>
  <si>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</si>
  <si>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</si>
  <si>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</si>
  <si>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</si>
  <si>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</si>
  <si>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</si>
  <si>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</si>
  <si>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</si>
  <si>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</si>
  <si>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</si>
  <si>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</si>
  <si>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</si>
  <si>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</si>
  <si>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</si>
  <si>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</si>
  <si>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</si>
  <si>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</si>
  <si>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</si>
  <si>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</si>
  <si>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101-0807</t>
  </si>
  <si>
    <t>Проволока сварочная легированная диаметром: 4 мм</t>
  </si>
  <si>
    <t xml:space="preserve">10580
</t>
  </si>
  <si>
    <t xml:space="preserve">38139,45
</t>
  </si>
  <si>
    <t>МТРиЭ ЧО, Пост.от 14.05.2015 г. №19/1, п.119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</si>
  <si>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</si>
  <si>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</si>
  <si>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</si>
  <si>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</si>
  <si>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</si>
  <si>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</si>
  <si>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</si>
  <si>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</si>
  <si>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</si>
  <si>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</si>
  <si>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</si>
  <si>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</si>
  <si>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</si>
  <si>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</si>
  <si>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</si>
  <si>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</si>
  <si>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</si>
  <si>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</si>
  <si>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</si>
  <si>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</si>
  <si>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</si>
  <si>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</si>
  <si>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</si>
  <si>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</si>
  <si>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</si>
  <si>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</si>
  <si>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</si>
  <si>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</si>
  <si>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</si>
  <si>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</si>
  <si>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</si>
  <si>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</si>
  <si>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</si>
  <si>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</si>
  <si>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</si>
  <si>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</si>
  <si>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</si>
  <si>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</si>
  <si>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</si>
  <si>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</si>
  <si>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</si>
  <si>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</si>
  <si>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</si>
  <si>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</si>
  <si>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</si>
  <si>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</si>
  <si>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</si>
  <si>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103-0022</t>
  </si>
  <si>
    <t>Трубы стальные сварные водогазопроводные с резьбой черные обыкновенные (неоцинкованные), диаметр условного прохода: 100 мм, толщина стенки 4,5 мм</t>
  </si>
  <si>
    <t xml:space="preserve">90,1
</t>
  </si>
  <si>
    <t xml:space="preserve">398,34
</t>
  </si>
  <si>
    <t>МТРиЭ ЧО, Пост.от 14.05.2015 г. №19/1, п.183*12.2/1000</t>
  </si>
  <si>
    <t>103-1457</t>
  </si>
  <si>
    <t>Трубы металлополимерные многослойные для холодного водоснабжения, давлением 1 МПа (10 кгс/см2), для температуры до 30 градусов С, диаметром: 25 мм</t>
  </si>
  <si>
    <t xml:space="preserve">28,31
</t>
  </si>
  <si>
    <t xml:space="preserve">70,08
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</si>
  <si>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</si>
  <si>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</si>
  <si>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</si>
  <si>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</si>
  <si>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</si>
  <si>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</si>
  <si>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</si>
  <si>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</si>
  <si>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</si>
  <si>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</si>
  <si>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</si>
  <si>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</si>
  <si>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</si>
  <si>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</si>
  <si>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</si>
  <si>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</si>
  <si>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405-0254</t>
  </si>
  <si>
    <t>Известь строительная: негашеная хлорная, марки А</t>
  </si>
  <si>
    <t xml:space="preserve">4630
</t>
  </si>
  <si>
    <t xml:space="preserve">31228,27
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</si>
  <si>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</si>
  <si>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</si>
  <si>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</si>
  <si>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</si>
  <si>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</si>
  <si>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ТСЦ-101-1703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</si>
  <si>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</si>
  <si>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</si>
  <si>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</si>
  <si>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</si>
  <si>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</si>
  <si>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</si>
  <si>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</si>
  <si>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</si>
  <si>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</si>
  <si>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</si>
  <si>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</si>
  <si>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</si>
  <si>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</si>
  <si>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</si>
  <si>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</si>
  <si>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</si>
  <si>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</si>
  <si>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ТСЦ-302-1833</t>
  </si>
  <si>
    <t>Кран шаровой муфтовый 11Б27П1, диаметром: 25 мм</t>
  </si>
  <si>
    <t xml:space="preserve">60,8
</t>
  </si>
  <si>
    <t xml:space="preserve">215,73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</si>
  <si>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</si>
  <si>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</si>
  <si>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</si>
  <si>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</si>
  <si>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20.09.8899.11</t>
  </si>
  <si>
    <t>ТСЦ-507-3367</t>
  </si>
  <si>
    <t>Труба из полипропилена PN 25/25</t>
  </si>
  <si>
    <t xml:space="preserve">16,92
</t>
  </si>
  <si>
    <t xml:space="preserve">50,11
</t>
  </si>
  <si>
    <t>ТСЦ-507-5056</t>
  </si>
  <si>
    <t>Муфта полипропиленовая переходная диаметром 25х20 мм</t>
  </si>
  <si>
    <t xml:space="preserve">0,97
</t>
  </si>
  <si>
    <t xml:space="preserve">3,55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</si>
  <si>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</si>
  <si>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</si>
  <si>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</si>
  <si>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</si>
  <si>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</si>
  <si>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</si>
  <si>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</si>
  <si>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</si>
  <si>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</si>
  <si>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</si>
  <si>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Объект : ул.Школьная, дом №4</t>
  </si>
  <si>
    <t>наремонт и содержание</t>
  </si>
  <si>
    <t>О ПРИЕМКЕ ВЫПОЛНЕННЫХ РАБОТ за Январь-сентябрь 2015</t>
  </si>
  <si>
    <t>31.09.2015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</si>
</sst>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  <xf numFmtId="14" fontId="9" fillId="0" borderId="17" xfId="23" applyNumberFormat="1" applyFont="1" applyBorder="1" applyAlignment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61"/>
  <sheetViews>
    <sheetView showGridLines="0" tabSelected="1" topLeftCell="F10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553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107.78</v>
      </c>
      <c r="X14" s="27">
        <v>107.78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0.15</v>
      </c>
      <c r="X15" s="27">
        <v>0.15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70">
        <v>42340</v>
      </c>
      <c r="K19" s="107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69" t="s">
        <v>556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555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554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7250.65/1000</f>
        <v>7.2506499999999994</v>
      </c>
      <c r="I27" s="85"/>
      <c r="J27" s="35" t="s">
        <v>6</v>
      </c>
      <c r="K27" s="86">
        <f>51585.11/1000</f>
        <v>51.58511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0.10793000000000001</v>
      </c>
      <c r="I30" s="85"/>
      <c r="J30" s="35" t="s">
        <v>8</v>
      </c>
      <c r="K30" s="86">
        <f>(X14+X15)/1000</f>
        <v>0.10793000000000001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1216</v>
      </c>
      <c r="Z30" s="71">
        <v>1234</v>
      </c>
      <c r="AA30" s="71">
        <v>724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1216/1000</f>
        <v>1.216</v>
      </c>
      <c r="I31" s="85"/>
      <c r="J31" s="35" t="s">
        <v>6</v>
      </c>
      <c r="K31" s="86">
        <f>14620/1000</f>
        <v>14.62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14620</v>
      </c>
      <c r="Z31" s="72">
        <v>12677</v>
      </c>
      <c r="AA31" s="72">
        <v>6956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3">
        <v>1</v>
      </c>
      <c r="B39" s="124">
        <v>2</v>
      </c>
      <c r="C39" s="125">
        <v>3</v>
      </c>
      <c r="D39" s="125">
        <v>4</v>
      </c>
      <c r="E39" s="126">
        <v>5</v>
      </c>
      <c r="F39" s="126">
        <v>6</v>
      </c>
      <c r="G39" s="126">
        <v>7</v>
      </c>
      <c r="H39" s="126">
        <v>8</v>
      </c>
      <c r="I39" s="126">
        <v>9</v>
      </c>
      <c r="J39" s="126">
        <v>10</v>
      </c>
      <c r="K39" s="126">
        <v>11</v>
      </c>
      <c r="L39" s="126">
        <v>12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>
        <v>13</v>
      </c>
    </row>
    <row r="40" spans="1:22" ht="19.350000000000001" customHeight="1" x14ac:dyDescent="0.25">
      <c r="A40" s="127" t="s">
        <v>70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ht="18.45" customHeight="1" x14ac:dyDescent="0.25">
      <c r="A41" s="129" t="s">
        <v>71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</row>
    <row r="42" spans="1:22" ht="68.400000000000006" x14ac:dyDescent="0.25">
      <c r="A42" s="131">
        <v>1</v>
      </c>
      <c r="B42" s="132">
        <v>1</v>
      </c>
      <c r="C42" s="133" t="s">
        <v>72</v>
      </c>
      <c r="D42" s="134" t="s">
        <v>73</v>
      </c>
      <c r="E42" s="135">
        <v>13.69</v>
      </c>
      <c r="F42" s="136">
        <v>13.69</v>
      </c>
      <c r="G42" s="135"/>
      <c r="H42" s="135" t="s">
        <v>74</v>
      </c>
      <c r="I42" s="135">
        <v>3</v>
      </c>
      <c r="J42" s="135"/>
      <c r="K42" s="135" t="s">
        <v>75</v>
      </c>
      <c r="L42" s="136">
        <v>41</v>
      </c>
      <c r="M42" s="136"/>
      <c r="N42" s="136" t="s">
        <v>76</v>
      </c>
      <c r="O42" s="136"/>
      <c r="P42" s="136"/>
      <c r="Q42" s="136"/>
      <c r="R42" s="136"/>
      <c r="S42" s="136"/>
      <c r="T42" s="136"/>
      <c r="U42" s="136"/>
      <c r="V42" s="136"/>
    </row>
    <row r="43" spans="1:22" ht="57" x14ac:dyDescent="0.25">
      <c r="A43" s="131">
        <v>2</v>
      </c>
      <c r="B43" s="132">
        <v>2</v>
      </c>
      <c r="C43" s="133" t="s">
        <v>77</v>
      </c>
      <c r="D43" s="134" t="s">
        <v>78</v>
      </c>
      <c r="E43" s="135">
        <v>15810.14</v>
      </c>
      <c r="F43" s="136" t="s">
        <v>79</v>
      </c>
      <c r="G43" s="135">
        <v>195.41</v>
      </c>
      <c r="H43" s="135" t="s">
        <v>80</v>
      </c>
      <c r="I43" s="135" t="s">
        <v>81</v>
      </c>
      <c r="J43" s="135"/>
      <c r="K43" s="135" t="s">
        <v>82</v>
      </c>
      <c r="L43" s="136" t="s">
        <v>83</v>
      </c>
      <c r="M43" s="136"/>
      <c r="N43" s="136" t="s">
        <v>76</v>
      </c>
      <c r="O43" s="136"/>
      <c r="P43" s="136"/>
      <c r="Q43" s="136"/>
      <c r="R43" s="136"/>
      <c r="S43" s="136"/>
      <c r="T43" s="136"/>
      <c r="U43" s="136"/>
      <c r="V43" s="136">
        <v>1</v>
      </c>
    </row>
    <row r="44" spans="1:22" ht="34.200000000000003" x14ac:dyDescent="0.25">
      <c r="A44" s="131">
        <v>3</v>
      </c>
      <c r="B44" s="132">
        <v>3</v>
      </c>
      <c r="C44" s="133" t="s">
        <v>84</v>
      </c>
      <c r="D44" s="134" t="s">
        <v>85</v>
      </c>
      <c r="E44" s="135">
        <v>26.3</v>
      </c>
      <c r="F44" s="136" t="s">
        <v>86</v>
      </c>
      <c r="G44" s="135"/>
      <c r="H44" s="135">
        <v>11</v>
      </c>
      <c r="I44" s="135" t="s">
        <v>87</v>
      </c>
      <c r="J44" s="135"/>
      <c r="K44" s="135">
        <v>49</v>
      </c>
      <c r="L44" s="136" t="s">
        <v>88</v>
      </c>
      <c r="M44" s="136"/>
      <c r="N44" s="136" t="s">
        <v>89</v>
      </c>
      <c r="O44" s="136"/>
      <c r="P44" s="136"/>
      <c r="Q44" s="136"/>
      <c r="R44" s="136"/>
      <c r="S44" s="136"/>
      <c r="T44" s="136"/>
      <c r="U44" s="136"/>
      <c r="V44" s="136"/>
    </row>
    <row r="45" spans="1:22" ht="18.45" customHeight="1" x14ac:dyDescent="0.25">
      <c r="A45" s="129" t="s">
        <v>90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</row>
    <row r="46" spans="1:22" ht="68.400000000000006" x14ac:dyDescent="0.25">
      <c r="A46" s="131">
        <v>4</v>
      </c>
      <c r="B46" s="132">
        <v>4</v>
      </c>
      <c r="C46" s="133" t="s">
        <v>91</v>
      </c>
      <c r="D46" s="134" t="s">
        <v>92</v>
      </c>
      <c r="E46" s="135">
        <v>1010.59</v>
      </c>
      <c r="F46" s="136" t="s">
        <v>93</v>
      </c>
      <c r="G46" s="135">
        <v>5.16</v>
      </c>
      <c r="H46" s="135" t="s">
        <v>94</v>
      </c>
      <c r="I46" s="135" t="s">
        <v>95</v>
      </c>
      <c r="J46" s="135"/>
      <c r="K46" s="135" t="s">
        <v>96</v>
      </c>
      <c r="L46" s="136" t="s">
        <v>97</v>
      </c>
      <c r="M46" s="136"/>
      <c r="N46" s="136" t="s">
        <v>76</v>
      </c>
      <c r="O46" s="136"/>
      <c r="P46" s="136"/>
      <c r="Q46" s="136"/>
      <c r="R46" s="136"/>
      <c r="S46" s="136"/>
      <c r="T46" s="136"/>
      <c r="U46" s="136"/>
      <c r="V46" s="136"/>
    </row>
    <row r="47" spans="1:22" ht="45.6" x14ac:dyDescent="0.25">
      <c r="A47" s="131">
        <v>5</v>
      </c>
      <c r="B47" s="132">
        <v>5</v>
      </c>
      <c r="C47" s="133" t="s">
        <v>98</v>
      </c>
      <c r="D47" s="134" t="s">
        <v>99</v>
      </c>
      <c r="E47" s="135">
        <v>22.8</v>
      </c>
      <c r="F47" s="136" t="s">
        <v>100</v>
      </c>
      <c r="G47" s="135"/>
      <c r="H47" s="135">
        <v>5</v>
      </c>
      <c r="I47" s="135" t="s">
        <v>101</v>
      </c>
      <c r="J47" s="135"/>
      <c r="K47" s="135">
        <v>24</v>
      </c>
      <c r="L47" s="136" t="s">
        <v>102</v>
      </c>
      <c r="M47" s="136"/>
      <c r="N47" s="136" t="s">
        <v>89</v>
      </c>
      <c r="O47" s="136"/>
      <c r="P47" s="136"/>
      <c r="Q47" s="136"/>
      <c r="R47" s="136"/>
      <c r="S47" s="136"/>
      <c r="T47" s="136"/>
      <c r="U47" s="136"/>
      <c r="V47" s="136"/>
    </row>
    <row r="48" spans="1:22" ht="18.45" customHeight="1" x14ac:dyDescent="0.25">
      <c r="A48" s="129" t="s">
        <v>103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</row>
    <row r="49" spans="1:22" ht="68.400000000000006" x14ac:dyDescent="0.25">
      <c r="A49" s="131">
        <v>6</v>
      </c>
      <c r="B49" s="132">
        <v>6</v>
      </c>
      <c r="C49" s="133" t="s">
        <v>104</v>
      </c>
      <c r="D49" s="134" t="s">
        <v>92</v>
      </c>
      <c r="E49" s="135">
        <v>1752.21</v>
      </c>
      <c r="F49" s="136" t="s">
        <v>105</v>
      </c>
      <c r="G49" s="135">
        <v>26.83</v>
      </c>
      <c r="H49" s="135" t="s">
        <v>106</v>
      </c>
      <c r="I49" s="135" t="s">
        <v>107</v>
      </c>
      <c r="J49" s="135"/>
      <c r="K49" s="135" t="s">
        <v>108</v>
      </c>
      <c r="L49" s="136" t="s">
        <v>109</v>
      </c>
      <c r="M49" s="136"/>
      <c r="N49" s="136" t="s">
        <v>76</v>
      </c>
      <c r="O49" s="136"/>
      <c r="P49" s="136"/>
      <c r="Q49" s="136"/>
      <c r="R49" s="136"/>
      <c r="S49" s="136"/>
      <c r="T49" s="136"/>
      <c r="U49" s="136"/>
      <c r="V49" s="136">
        <v>2</v>
      </c>
    </row>
    <row r="50" spans="1:22" ht="45.6" x14ac:dyDescent="0.25">
      <c r="A50" s="131">
        <v>7</v>
      </c>
      <c r="B50" s="132">
        <v>7</v>
      </c>
      <c r="C50" s="133" t="s">
        <v>98</v>
      </c>
      <c r="D50" s="134" t="s">
        <v>110</v>
      </c>
      <c r="E50" s="135">
        <v>22.8</v>
      </c>
      <c r="F50" s="136" t="s">
        <v>100</v>
      </c>
      <c r="G50" s="135"/>
      <c r="H50" s="135">
        <v>7</v>
      </c>
      <c r="I50" s="135" t="s">
        <v>111</v>
      </c>
      <c r="J50" s="135"/>
      <c r="K50" s="135">
        <v>37</v>
      </c>
      <c r="L50" s="136" t="s">
        <v>112</v>
      </c>
      <c r="M50" s="136"/>
      <c r="N50" s="136" t="s">
        <v>89</v>
      </c>
      <c r="O50" s="136"/>
      <c r="P50" s="136"/>
      <c r="Q50" s="136"/>
      <c r="R50" s="136"/>
      <c r="S50" s="136"/>
      <c r="T50" s="136"/>
      <c r="U50" s="136"/>
      <c r="V50" s="136"/>
    </row>
    <row r="51" spans="1:22" ht="18.45" customHeight="1" x14ac:dyDescent="0.25">
      <c r="A51" s="129" t="s">
        <v>113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</row>
    <row r="52" spans="1:22" ht="68.400000000000006" x14ac:dyDescent="0.25">
      <c r="A52" s="131">
        <v>8</v>
      </c>
      <c r="B52" s="132">
        <v>8</v>
      </c>
      <c r="C52" s="133" t="s">
        <v>72</v>
      </c>
      <c r="D52" s="134" t="s">
        <v>114</v>
      </c>
      <c r="E52" s="135">
        <v>13.69</v>
      </c>
      <c r="F52" s="136">
        <v>13.69</v>
      </c>
      <c r="G52" s="135"/>
      <c r="H52" s="135" t="s">
        <v>115</v>
      </c>
      <c r="I52" s="135">
        <v>7</v>
      </c>
      <c r="J52" s="135"/>
      <c r="K52" s="135" t="s">
        <v>116</v>
      </c>
      <c r="L52" s="136">
        <v>82</v>
      </c>
      <c r="M52" s="136"/>
      <c r="N52" s="136" t="s">
        <v>76</v>
      </c>
      <c r="O52" s="136"/>
      <c r="P52" s="136"/>
      <c r="Q52" s="136"/>
      <c r="R52" s="136"/>
      <c r="S52" s="136"/>
      <c r="T52" s="136"/>
      <c r="U52" s="136"/>
      <c r="V52" s="136"/>
    </row>
    <row r="53" spans="1:22" ht="114" x14ac:dyDescent="0.25">
      <c r="A53" s="131">
        <v>9</v>
      </c>
      <c r="B53" s="132">
        <v>9</v>
      </c>
      <c r="C53" s="133" t="s">
        <v>117</v>
      </c>
      <c r="D53" s="134" t="s">
        <v>118</v>
      </c>
      <c r="E53" s="135">
        <v>2406.83</v>
      </c>
      <c r="F53" s="136" t="s">
        <v>119</v>
      </c>
      <c r="G53" s="135">
        <v>76.17</v>
      </c>
      <c r="H53" s="135" t="s">
        <v>120</v>
      </c>
      <c r="I53" s="135" t="s">
        <v>121</v>
      </c>
      <c r="J53" s="135">
        <v>2</v>
      </c>
      <c r="K53" s="135" t="s">
        <v>122</v>
      </c>
      <c r="L53" s="136" t="s">
        <v>123</v>
      </c>
      <c r="M53" s="136"/>
      <c r="N53" s="136" t="s">
        <v>76</v>
      </c>
      <c r="O53" s="136"/>
      <c r="P53" s="136"/>
      <c r="Q53" s="136"/>
      <c r="R53" s="136"/>
      <c r="S53" s="136"/>
      <c r="T53" s="136"/>
      <c r="U53" s="136"/>
      <c r="V53" s="136" t="s">
        <v>124</v>
      </c>
    </row>
    <row r="54" spans="1:22" ht="34.200000000000003" x14ac:dyDescent="0.25">
      <c r="A54" s="131">
        <v>10</v>
      </c>
      <c r="B54" s="132">
        <v>10</v>
      </c>
      <c r="C54" s="133" t="s">
        <v>125</v>
      </c>
      <c r="D54" s="134" t="s">
        <v>126</v>
      </c>
      <c r="E54" s="135">
        <v>16.920000000000002</v>
      </c>
      <c r="F54" s="136" t="s">
        <v>127</v>
      </c>
      <c r="G54" s="135"/>
      <c r="H54" s="135">
        <v>51</v>
      </c>
      <c r="I54" s="135" t="s">
        <v>128</v>
      </c>
      <c r="J54" s="135"/>
      <c r="K54" s="135">
        <v>150</v>
      </c>
      <c r="L54" s="136" t="s">
        <v>129</v>
      </c>
      <c r="M54" s="136"/>
      <c r="N54" s="136" t="s">
        <v>89</v>
      </c>
      <c r="O54" s="136"/>
      <c r="P54" s="136"/>
      <c r="Q54" s="136"/>
      <c r="R54" s="136"/>
      <c r="S54" s="136"/>
      <c r="T54" s="136"/>
      <c r="U54" s="136"/>
      <c r="V54" s="136"/>
    </row>
    <row r="55" spans="1:22" ht="45.6" x14ac:dyDescent="0.25">
      <c r="A55" s="131">
        <v>11</v>
      </c>
      <c r="B55" s="132">
        <v>11</v>
      </c>
      <c r="C55" s="133" t="s">
        <v>130</v>
      </c>
      <c r="D55" s="134" t="s">
        <v>131</v>
      </c>
      <c r="E55" s="135">
        <v>0.97</v>
      </c>
      <c r="F55" s="136" t="s">
        <v>132</v>
      </c>
      <c r="G55" s="135"/>
      <c r="H55" s="135">
        <v>2</v>
      </c>
      <c r="I55" s="135" t="s">
        <v>133</v>
      </c>
      <c r="J55" s="135"/>
      <c r="K55" s="135">
        <v>7</v>
      </c>
      <c r="L55" s="136" t="s">
        <v>111</v>
      </c>
      <c r="M55" s="136"/>
      <c r="N55" s="136" t="s">
        <v>89</v>
      </c>
      <c r="O55" s="136"/>
      <c r="P55" s="136"/>
      <c r="Q55" s="136"/>
      <c r="R55" s="136"/>
      <c r="S55" s="136"/>
      <c r="T55" s="136"/>
      <c r="U55" s="136"/>
      <c r="V55" s="136"/>
    </row>
    <row r="56" spans="1:22" ht="45.6" x14ac:dyDescent="0.25">
      <c r="A56" s="131">
        <v>12</v>
      </c>
      <c r="B56" s="132">
        <v>12</v>
      </c>
      <c r="C56" s="133" t="s">
        <v>134</v>
      </c>
      <c r="D56" s="134" t="s">
        <v>131</v>
      </c>
      <c r="E56" s="135">
        <v>2.4500000000000002</v>
      </c>
      <c r="F56" s="136" t="s">
        <v>135</v>
      </c>
      <c r="G56" s="135"/>
      <c r="H56" s="135">
        <v>5</v>
      </c>
      <c r="I56" s="135" t="s">
        <v>101</v>
      </c>
      <c r="J56" s="135"/>
      <c r="K56" s="135">
        <v>11</v>
      </c>
      <c r="L56" s="136" t="s">
        <v>87</v>
      </c>
      <c r="M56" s="136"/>
      <c r="N56" s="136" t="s">
        <v>89</v>
      </c>
      <c r="O56" s="136"/>
      <c r="P56" s="136"/>
      <c r="Q56" s="136"/>
      <c r="R56" s="136"/>
      <c r="S56" s="136"/>
      <c r="T56" s="136"/>
      <c r="U56" s="136"/>
      <c r="V56" s="136"/>
    </row>
    <row r="57" spans="1:22" ht="57" x14ac:dyDescent="0.25">
      <c r="A57" s="131">
        <v>13</v>
      </c>
      <c r="B57" s="132">
        <v>13</v>
      </c>
      <c r="C57" s="133" t="s">
        <v>136</v>
      </c>
      <c r="D57" s="134" t="s">
        <v>131</v>
      </c>
      <c r="E57" s="135">
        <v>12.46</v>
      </c>
      <c r="F57" s="136" t="s">
        <v>137</v>
      </c>
      <c r="G57" s="135"/>
      <c r="H57" s="135">
        <v>25</v>
      </c>
      <c r="I57" s="135" t="s">
        <v>138</v>
      </c>
      <c r="J57" s="135"/>
      <c r="K57" s="135">
        <v>50</v>
      </c>
      <c r="L57" s="136" t="s">
        <v>139</v>
      </c>
      <c r="M57" s="136"/>
      <c r="N57" s="136" t="s">
        <v>89</v>
      </c>
      <c r="O57" s="136"/>
      <c r="P57" s="136"/>
      <c r="Q57" s="136"/>
      <c r="R57" s="136"/>
      <c r="S57" s="136"/>
      <c r="T57" s="136"/>
      <c r="U57" s="136"/>
      <c r="V57" s="136"/>
    </row>
    <row r="58" spans="1:22" ht="18.45" customHeight="1" x14ac:dyDescent="0.25">
      <c r="A58" s="129" t="s">
        <v>140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</row>
    <row r="59" spans="1:22" ht="68.400000000000006" x14ac:dyDescent="0.25">
      <c r="A59" s="131">
        <v>14</v>
      </c>
      <c r="B59" s="132">
        <v>14</v>
      </c>
      <c r="C59" s="133" t="s">
        <v>72</v>
      </c>
      <c r="D59" s="134" t="s">
        <v>114</v>
      </c>
      <c r="E59" s="135">
        <v>13.69</v>
      </c>
      <c r="F59" s="136">
        <v>13.69</v>
      </c>
      <c r="G59" s="135"/>
      <c r="H59" s="135" t="s">
        <v>115</v>
      </c>
      <c r="I59" s="135">
        <v>7</v>
      </c>
      <c r="J59" s="135"/>
      <c r="K59" s="135" t="s">
        <v>116</v>
      </c>
      <c r="L59" s="136">
        <v>82</v>
      </c>
      <c r="M59" s="136"/>
      <c r="N59" s="136" t="s">
        <v>76</v>
      </c>
      <c r="O59" s="136"/>
      <c r="P59" s="136"/>
      <c r="Q59" s="136"/>
      <c r="R59" s="136"/>
      <c r="S59" s="136"/>
      <c r="T59" s="136"/>
      <c r="U59" s="136"/>
      <c r="V59" s="136"/>
    </row>
    <row r="60" spans="1:22" ht="18.45" customHeight="1" x14ac:dyDescent="0.25">
      <c r="A60" s="129" t="s">
        <v>141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</row>
    <row r="61" spans="1:22" ht="68.400000000000006" x14ac:dyDescent="0.25">
      <c r="A61" s="131">
        <v>15</v>
      </c>
      <c r="B61" s="132">
        <v>15</v>
      </c>
      <c r="C61" s="133" t="s">
        <v>72</v>
      </c>
      <c r="D61" s="134" t="s">
        <v>114</v>
      </c>
      <c r="E61" s="135">
        <v>13.69</v>
      </c>
      <c r="F61" s="136">
        <v>13.69</v>
      </c>
      <c r="G61" s="135"/>
      <c r="H61" s="135" t="s">
        <v>115</v>
      </c>
      <c r="I61" s="135">
        <v>7</v>
      </c>
      <c r="J61" s="135"/>
      <c r="K61" s="135" t="s">
        <v>116</v>
      </c>
      <c r="L61" s="136">
        <v>82</v>
      </c>
      <c r="M61" s="136"/>
      <c r="N61" s="136" t="s">
        <v>76</v>
      </c>
      <c r="O61" s="136"/>
      <c r="P61" s="136"/>
      <c r="Q61" s="136"/>
      <c r="R61" s="136"/>
      <c r="S61" s="136"/>
      <c r="T61" s="136"/>
      <c r="U61" s="136"/>
      <c r="V61" s="136"/>
    </row>
    <row r="62" spans="1:22" ht="18.45" customHeight="1" x14ac:dyDescent="0.25">
      <c r="A62" s="129" t="s">
        <v>140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</row>
    <row r="63" spans="1:22" ht="68.400000000000006" x14ac:dyDescent="0.25">
      <c r="A63" s="131">
        <v>16</v>
      </c>
      <c r="B63" s="132">
        <v>16</v>
      </c>
      <c r="C63" s="133" t="s">
        <v>72</v>
      </c>
      <c r="D63" s="134" t="s">
        <v>114</v>
      </c>
      <c r="E63" s="135">
        <v>13.69</v>
      </c>
      <c r="F63" s="136">
        <v>13.69</v>
      </c>
      <c r="G63" s="135"/>
      <c r="H63" s="135" t="s">
        <v>115</v>
      </c>
      <c r="I63" s="135">
        <v>7</v>
      </c>
      <c r="J63" s="135"/>
      <c r="K63" s="135" t="s">
        <v>116</v>
      </c>
      <c r="L63" s="136">
        <v>82</v>
      </c>
      <c r="M63" s="136"/>
      <c r="N63" s="136" t="s">
        <v>76</v>
      </c>
      <c r="O63" s="136"/>
      <c r="P63" s="136"/>
      <c r="Q63" s="136"/>
      <c r="R63" s="136"/>
      <c r="S63" s="136"/>
      <c r="T63" s="136"/>
      <c r="U63" s="136"/>
      <c r="V63" s="136"/>
    </row>
    <row r="64" spans="1:22" ht="18.45" customHeight="1" x14ac:dyDescent="0.25">
      <c r="A64" s="129" t="s">
        <v>142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</row>
    <row r="65" spans="1:22" ht="68.400000000000006" x14ac:dyDescent="0.25">
      <c r="A65" s="137">
        <v>17</v>
      </c>
      <c r="B65" s="138">
        <v>17</v>
      </c>
      <c r="C65" s="139" t="s">
        <v>143</v>
      </c>
      <c r="D65" s="140" t="s">
        <v>92</v>
      </c>
      <c r="E65" s="141">
        <v>1010.59</v>
      </c>
      <c r="F65" s="142" t="s">
        <v>93</v>
      </c>
      <c r="G65" s="141">
        <v>5.16</v>
      </c>
      <c r="H65" s="141" t="s">
        <v>94</v>
      </c>
      <c r="I65" s="141" t="s">
        <v>95</v>
      </c>
      <c r="J65" s="141"/>
      <c r="K65" s="141" t="s">
        <v>96</v>
      </c>
      <c r="L65" s="142" t="s">
        <v>97</v>
      </c>
      <c r="M65" s="142"/>
      <c r="N65" s="142" t="s">
        <v>76</v>
      </c>
      <c r="O65" s="142"/>
      <c r="P65" s="142"/>
      <c r="Q65" s="142"/>
      <c r="R65" s="142"/>
      <c r="S65" s="142"/>
      <c r="T65" s="142"/>
      <c r="U65" s="142"/>
      <c r="V65" s="142"/>
    </row>
    <row r="66" spans="1:22" ht="19.350000000000001" customHeight="1" x14ac:dyDescent="0.25">
      <c r="A66" s="127" t="s">
        <v>144</v>
      </c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</row>
    <row r="67" spans="1:22" ht="18.45" customHeight="1" x14ac:dyDescent="0.25">
      <c r="A67" s="129" t="s">
        <v>145</v>
      </c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</row>
    <row r="68" spans="1:22" ht="79.8" x14ac:dyDescent="0.25">
      <c r="A68" s="131">
        <v>18</v>
      </c>
      <c r="B68" s="132">
        <v>18</v>
      </c>
      <c r="C68" s="133" t="s">
        <v>146</v>
      </c>
      <c r="D68" s="134" t="s">
        <v>147</v>
      </c>
      <c r="E68" s="135">
        <v>1078.74</v>
      </c>
      <c r="F68" s="136" t="s">
        <v>148</v>
      </c>
      <c r="G68" s="135">
        <v>195.41</v>
      </c>
      <c r="H68" s="135"/>
      <c r="I68" s="135"/>
      <c r="J68" s="135"/>
      <c r="K68" s="135" t="s">
        <v>149</v>
      </c>
      <c r="L68" s="136">
        <v>2</v>
      </c>
      <c r="M68" s="136"/>
      <c r="N68" s="136" t="s">
        <v>76</v>
      </c>
      <c r="O68" s="136"/>
      <c r="P68" s="136"/>
      <c r="Q68" s="136"/>
      <c r="R68" s="136"/>
      <c r="S68" s="136"/>
      <c r="T68" s="136"/>
      <c r="U68" s="136"/>
      <c r="V68" s="136"/>
    </row>
    <row r="69" spans="1:22" ht="34.200000000000003" x14ac:dyDescent="0.25">
      <c r="A69" s="131">
        <v>19</v>
      </c>
      <c r="B69" s="132">
        <v>19</v>
      </c>
      <c r="C69" s="133" t="s">
        <v>84</v>
      </c>
      <c r="D69" s="134" t="s">
        <v>150</v>
      </c>
      <c r="E69" s="135">
        <v>26.3</v>
      </c>
      <c r="F69" s="136" t="s">
        <v>86</v>
      </c>
      <c r="G69" s="135"/>
      <c r="H69" s="135">
        <v>5</v>
      </c>
      <c r="I69" s="135" t="s">
        <v>101</v>
      </c>
      <c r="J69" s="135"/>
      <c r="K69" s="135">
        <v>24</v>
      </c>
      <c r="L69" s="136" t="s">
        <v>102</v>
      </c>
      <c r="M69" s="136"/>
      <c r="N69" s="136" t="s">
        <v>89</v>
      </c>
      <c r="O69" s="136"/>
      <c r="P69" s="136"/>
      <c r="Q69" s="136"/>
      <c r="R69" s="136"/>
      <c r="S69" s="136"/>
      <c r="T69" s="136"/>
      <c r="U69" s="136"/>
      <c r="V69" s="136"/>
    </row>
    <row r="70" spans="1:22" ht="34.200000000000003" x14ac:dyDescent="0.25">
      <c r="A70" s="137">
        <v>20</v>
      </c>
      <c r="B70" s="138">
        <v>20</v>
      </c>
      <c r="C70" s="139" t="s">
        <v>151</v>
      </c>
      <c r="D70" s="140" t="s">
        <v>152</v>
      </c>
      <c r="E70" s="141">
        <v>12.12</v>
      </c>
      <c r="F70" s="142" t="s">
        <v>153</v>
      </c>
      <c r="G70" s="141"/>
      <c r="H70" s="141">
        <v>1</v>
      </c>
      <c r="I70" s="141" t="s">
        <v>154</v>
      </c>
      <c r="J70" s="141"/>
      <c r="K70" s="141">
        <v>6</v>
      </c>
      <c r="L70" s="142" t="s">
        <v>155</v>
      </c>
      <c r="M70" s="142"/>
      <c r="N70" s="142" t="s">
        <v>89</v>
      </c>
      <c r="O70" s="142"/>
      <c r="P70" s="142"/>
      <c r="Q70" s="142"/>
      <c r="R70" s="142"/>
      <c r="S70" s="142"/>
      <c r="T70" s="142"/>
      <c r="U70" s="142"/>
      <c r="V70" s="142"/>
    </row>
    <row r="71" spans="1:22" ht="19.350000000000001" customHeight="1" x14ac:dyDescent="0.25">
      <c r="A71" s="127" t="s">
        <v>156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</row>
    <row r="72" spans="1:22" ht="18.45" customHeight="1" x14ac:dyDescent="0.25">
      <c r="A72" s="129" t="s">
        <v>157</v>
      </c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</row>
    <row r="73" spans="1:22" ht="68.400000000000006" x14ac:dyDescent="0.25">
      <c r="A73" s="131">
        <v>21</v>
      </c>
      <c r="B73" s="132">
        <v>21</v>
      </c>
      <c r="C73" s="133" t="s">
        <v>158</v>
      </c>
      <c r="D73" s="134" t="s">
        <v>92</v>
      </c>
      <c r="E73" s="135">
        <v>1010.59</v>
      </c>
      <c r="F73" s="136" t="s">
        <v>93</v>
      </c>
      <c r="G73" s="135">
        <v>5.16</v>
      </c>
      <c r="H73" s="135" t="s">
        <v>94</v>
      </c>
      <c r="I73" s="135" t="s">
        <v>95</v>
      </c>
      <c r="J73" s="135"/>
      <c r="K73" s="135" t="s">
        <v>96</v>
      </c>
      <c r="L73" s="136" t="s">
        <v>97</v>
      </c>
      <c r="M73" s="136"/>
      <c r="N73" s="136" t="s">
        <v>76</v>
      </c>
      <c r="O73" s="136"/>
      <c r="P73" s="136"/>
      <c r="Q73" s="136"/>
      <c r="R73" s="136"/>
      <c r="S73" s="136"/>
      <c r="T73" s="136"/>
      <c r="U73" s="136"/>
      <c r="V73" s="136"/>
    </row>
    <row r="74" spans="1:22" ht="18.45" customHeight="1" x14ac:dyDescent="0.25">
      <c r="A74" s="129" t="s">
        <v>159</v>
      </c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</row>
    <row r="75" spans="1:22" ht="68.400000000000006" x14ac:dyDescent="0.25">
      <c r="A75" s="131">
        <v>22</v>
      </c>
      <c r="B75" s="132">
        <v>22</v>
      </c>
      <c r="C75" s="133" t="s">
        <v>72</v>
      </c>
      <c r="D75" s="134" t="s">
        <v>114</v>
      </c>
      <c r="E75" s="135">
        <v>13.69</v>
      </c>
      <c r="F75" s="136">
        <v>13.69</v>
      </c>
      <c r="G75" s="135"/>
      <c r="H75" s="135" t="s">
        <v>115</v>
      </c>
      <c r="I75" s="135">
        <v>7</v>
      </c>
      <c r="J75" s="135"/>
      <c r="K75" s="135" t="s">
        <v>116</v>
      </c>
      <c r="L75" s="136">
        <v>82</v>
      </c>
      <c r="M75" s="136"/>
      <c r="N75" s="136" t="s">
        <v>76</v>
      </c>
      <c r="O75" s="136"/>
      <c r="P75" s="136"/>
      <c r="Q75" s="136"/>
      <c r="R75" s="136"/>
      <c r="S75" s="136"/>
      <c r="T75" s="136"/>
      <c r="U75" s="136"/>
      <c r="V75" s="136"/>
    </row>
    <row r="76" spans="1:22" ht="68.400000000000006" x14ac:dyDescent="0.25">
      <c r="A76" s="131">
        <v>23</v>
      </c>
      <c r="B76" s="132">
        <v>23</v>
      </c>
      <c r="C76" s="133" t="s">
        <v>160</v>
      </c>
      <c r="D76" s="134" t="s">
        <v>92</v>
      </c>
      <c r="E76" s="135">
        <v>1010.59</v>
      </c>
      <c r="F76" s="136" t="s">
        <v>93</v>
      </c>
      <c r="G76" s="135">
        <v>5.16</v>
      </c>
      <c r="H76" s="135" t="s">
        <v>94</v>
      </c>
      <c r="I76" s="135" t="s">
        <v>95</v>
      </c>
      <c r="J76" s="135"/>
      <c r="K76" s="135" t="s">
        <v>96</v>
      </c>
      <c r="L76" s="136" t="s">
        <v>97</v>
      </c>
      <c r="M76" s="136"/>
      <c r="N76" s="136" t="s">
        <v>76</v>
      </c>
      <c r="O76" s="136"/>
      <c r="P76" s="136"/>
      <c r="Q76" s="136"/>
      <c r="R76" s="136"/>
      <c r="S76" s="136"/>
      <c r="T76" s="136"/>
      <c r="U76" s="136"/>
      <c r="V76" s="136"/>
    </row>
    <row r="77" spans="1:22" ht="18.45" customHeight="1" x14ac:dyDescent="0.25">
      <c r="A77" s="129" t="s">
        <v>161</v>
      </c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</row>
    <row r="78" spans="1:22" ht="68.400000000000006" x14ac:dyDescent="0.25">
      <c r="A78" s="131">
        <v>24</v>
      </c>
      <c r="B78" s="132">
        <v>24</v>
      </c>
      <c r="C78" s="133" t="s">
        <v>162</v>
      </c>
      <c r="D78" s="134" t="s">
        <v>163</v>
      </c>
      <c r="E78" s="135">
        <v>3.95</v>
      </c>
      <c r="F78" s="136">
        <v>3.95</v>
      </c>
      <c r="G78" s="135"/>
      <c r="H78" s="135" t="s">
        <v>164</v>
      </c>
      <c r="I78" s="135">
        <v>1</v>
      </c>
      <c r="J78" s="135"/>
      <c r="K78" s="135" t="s">
        <v>165</v>
      </c>
      <c r="L78" s="136">
        <v>7</v>
      </c>
      <c r="M78" s="136"/>
      <c r="N78" s="136" t="s">
        <v>76</v>
      </c>
      <c r="O78" s="136"/>
      <c r="P78" s="136"/>
      <c r="Q78" s="136"/>
      <c r="R78" s="136"/>
      <c r="S78" s="136"/>
      <c r="T78" s="136"/>
      <c r="U78" s="136"/>
      <c r="V78" s="136"/>
    </row>
    <row r="79" spans="1:22" ht="18.45" customHeight="1" x14ac:dyDescent="0.25">
      <c r="A79" s="129" t="s">
        <v>166</v>
      </c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</row>
    <row r="80" spans="1:22" ht="68.400000000000006" x14ac:dyDescent="0.25">
      <c r="A80" s="137">
        <v>25</v>
      </c>
      <c r="B80" s="138">
        <v>25</v>
      </c>
      <c r="C80" s="139" t="s">
        <v>167</v>
      </c>
      <c r="D80" s="140" t="s">
        <v>168</v>
      </c>
      <c r="E80" s="141">
        <v>2250.2399999999998</v>
      </c>
      <c r="F80" s="142" t="s">
        <v>169</v>
      </c>
      <c r="G80" s="141" t="s">
        <v>170</v>
      </c>
      <c r="H80" s="141" t="s">
        <v>171</v>
      </c>
      <c r="I80" s="141" t="s">
        <v>172</v>
      </c>
      <c r="J80" s="141"/>
      <c r="K80" s="141" t="s">
        <v>173</v>
      </c>
      <c r="L80" s="142" t="s">
        <v>174</v>
      </c>
      <c r="M80" s="142"/>
      <c r="N80" s="142" t="s">
        <v>76</v>
      </c>
      <c r="O80" s="142"/>
      <c r="P80" s="142"/>
      <c r="Q80" s="142"/>
      <c r="R80" s="142"/>
      <c r="S80" s="142"/>
      <c r="T80" s="142"/>
      <c r="U80" s="142"/>
      <c r="V80" s="142"/>
    </row>
    <row r="81" spans="1:22" ht="19.350000000000001" customHeight="1" x14ac:dyDescent="0.25">
      <c r="A81" s="127" t="s">
        <v>175</v>
      </c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</row>
    <row r="82" spans="1:22" ht="18.45" customHeight="1" x14ac:dyDescent="0.25">
      <c r="A82" s="129" t="s">
        <v>176</v>
      </c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</row>
    <row r="83" spans="1:22" ht="68.400000000000006" x14ac:dyDescent="0.25">
      <c r="A83" s="131">
        <v>26</v>
      </c>
      <c r="B83" s="132">
        <v>26</v>
      </c>
      <c r="C83" s="133" t="s">
        <v>162</v>
      </c>
      <c r="D83" s="134" t="s">
        <v>163</v>
      </c>
      <c r="E83" s="135">
        <v>3.95</v>
      </c>
      <c r="F83" s="136">
        <v>3.95</v>
      </c>
      <c r="G83" s="135"/>
      <c r="H83" s="135" t="s">
        <v>164</v>
      </c>
      <c r="I83" s="135">
        <v>1</v>
      </c>
      <c r="J83" s="135"/>
      <c r="K83" s="135" t="s">
        <v>165</v>
      </c>
      <c r="L83" s="136">
        <v>7</v>
      </c>
      <c r="M83" s="136"/>
      <c r="N83" s="136" t="s">
        <v>76</v>
      </c>
      <c r="O83" s="136"/>
      <c r="P83" s="136"/>
      <c r="Q83" s="136"/>
      <c r="R83" s="136"/>
      <c r="S83" s="136"/>
      <c r="T83" s="136"/>
      <c r="U83" s="136"/>
      <c r="V83" s="136"/>
    </row>
    <row r="84" spans="1:22" ht="18.45" customHeight="1" x14ac:dyDescent="0.25">
      <c r="A84" s="129" t="s">
        <v>177</v>
      </c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</row>
    <row r="85" spans="1:22" ht="57" x14ac:dyDescent="0.25">
      <c r="A85" s="131">
        <v>27</v>
      </c>
      <c r="B85" s="132">
        <v>27</v>
      </c>
      <c r="C85" s="133" t="s">
        <v>178</v>
      </c>
      <c r="D85" s="134" t="s">
        <v>179</v>
      </c>
      <c r="E85" s="135">
        <v>508.07</v>
      </c>
      <c r="F85" s="136" t="s">
        <v>180</v>
      </c>
      <c r="G85" s="135">
        <v>1.03</v>
      </c>
      <c r="H85" s="135" t="s">
        <v>181</v>
      </c>
      <c r="I85" s="135" t="s">
        <v>182</v>
      </c>
      <c r="J85" s="135"/>
      <c r="K85" s="135" t="s">
        <v>183</v>
      </c>
      <c r="L85" s="136" t="s">
        <v>184</v>
      </c>
      <c r="M85" s="136"/>
      <c r="N85" s="136" t="s">
        <v>76</v>
      </c>
      <c r="O85" s="136"/>
      <c r="P85" s="136"/>
      <c r="Q85" s="136"/>
      <c r="R85" s="136"/>
      <c r="S85" s="136"/>
      <c r="T85" s="136"/>
      <c r="U85" s="136"/>
      <c r="V85" s="136">
        <v>1</v>
      </c>
    </row>
    <row r="86" spans="1:22" ht="18.45" customHeight="1" x14ac:dyDescent="0.25">
      <c r="A86" s="129" t="s">
        <v>103</v>
      </c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</row>
    <row r="87" spans="1:22" ht="68.400000000000006" x14ac:dyDescent="0.25">
      <c r="A87" s="131">
        <v>28</v>
      </c>
      <c r="B87" s="132">
        <v>28</v>
      </c>
      <c r="C87" s="133" t="s">
        <v>72</v>
      </c>
      <c r="D87" s="134" t="s">
        <v>114</v>
      </c>
      <c r="E87" s="135">
        <v>13.69</v>
      </c>
      <c r="F87" s="136">
        <v>13.69</v>
      </c>
      <c r="G87" s="135"/>
      <c r="H87" s="135" t="s">
        <v>115</v>
      </c>
      <c r="I87" s="135">
        <v>7</v>
      </c>
      <c r="J87" s="135"/>
      <c r="K87" s="135" t="s">
        <v>116</v>
      </c>
      <c r="L87" s="136">
        <v>82</v>
      </c>
      <c r="M87" s="136"/>
      <c r="N87" s="136" t="s">
        <v>76</v>
      </c>
      <c r="O87" s="136"/>
      <c r="P87" s="136"/>
      <c r="Q87" s="136"/>
      <c r="R87" s="136"/>
      <c r="S87" s="136"/>
      <c r="T87" s="136"/>
      <c r="U87" s="136"/>
      <c r="V87" s="136"/>
    </row>
    <row r="88" spans="1:22" ht="79.8" x14ac:dyDescent="0.25">
      <c r="A88" s="131">
        <v>29</v>
      </c>
      <c r="B88" s="132">
        <v>29</v>
      </c>
      <c r="C88" s="133" t="s">
        <v>185</v>
      </c>
      <c r="D88" s="134" t="s">
        <v>186</v>
      </c>
      <c r="E88" s="135">
        <v>2435.67</v>
      </c>
      <c r="F88" s="136" t="s">
        <v>187</v>
      </c>
      <c r="G88" s="135" t="s">
        <v>188</v>
      </c>
      <c r="H88" s="135" t="s">
        <v>189</v>
      </c>
      <c r="I88" s="135" t="s">
        <v>190</v>
      </c>
      <c r="J88" s="135">
        <v>2</v>
      </c>
      <c r="K88" s="135" t="s">
        <v>191</v>
      </c>
      <c r="L88" s="136" t="s">
        <v>192</v>
      </c>
      <c r="M88" s="136"/>
      <c r="N88" s="136" t="s">
        <v>76</v>
      </c>
      <c r="O88" s="136"/>
      <c r="P88" s="136"/>
      <c r="Q88" s="136"/>
      <c r="R88" s="136"/>
      <c r="S88" s="136"/>
      <c r="T88" s="136"/>
      <c r="U88" s="136"/>
      <c r="V88" s="136" t="s">
        <v>193</v>
      </c>
    </row>
    <row r="89" spans="1:22" ht="45.6" x14ac:dyDescent="0.25">
      <c r="A89" s="137">
        <v>30</v>
      </c>
      <c r="B89" s="138">
        <v>30</v>
      </c>
      <c r="C89" s="139" t="s">
        <v>194</v>
      </c>
      <c r="D89" s="140" t="s">
        <v>195</v>
      </c>
      <c r="E89" s="141">
        <v>18.600000000000001</v>
      </c>
      <c r="F89" s="142" t="s">
        <v>196</v>
      </c>
      <c r="G89" s="141"/>
      <c r="H89" s="141">
        <v>74</v>
      </c>
      <c r="I89" s="141" t="s">
        <v>197</v>
      </c>
      <c r="J89" s="141"/>
      <c r="K89" s="141">
        <v>167</v>
      </c>
      <c r="L89" s="142" t="s">
        <v>198</v>
      </c>
      <c r="M89" s="142"/>
      <c r="N89" s="142" t="s">
        <v>89</v>
      </c>
      <c r="O89" s="142"/>
      <c r="P89" s="142"/>
      <c r="Q89" s="142"/>
      <c r="R89" s="142"/>
      <c r="S89" s="142"/>
      <c r="T89" s="142"/>
      <c r="U89" s="142"/>
      <c r="V89" s="142"/>
    </row>
    <row r="90" spans="1:22" ht="19.350000000000001" customHeight="1" x14ac:dyDescent="0.25">
      <c r="A90" s="127" t="s">
        <v>199</v>
      </c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</row>
    <row r="91" spans="1:22" ht="18.45" customHeight="1" x14ac:dyDescent="0.25">
      <c r="A91" s="129" t="s">
        <v>200</v>
      </c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</row>
    <row r="92" spans="1:22" ht="57" x14ac:dyDescent="0.25">
      <c r="A92" s="137">
        <v>31</v>
      </c>
      <c r="B92" s="138">
        <v>31</v>
      </c>
      <c r="C92" s="139" t="s">
        <v>201</v>
      </c>
      <c r="D92" s="140" t="s">
        <v>202</v>
      </c>
      <c r="E92" s="141">
        <v>2.02</v>
      </c>
      <c r="F92" s="142">
        <v>2.02</v>
      </c>
      <c r="G92" s="141"/>
      <c r="H92" s="141" t="s">
        <v>203</v>
      </c>
      <c r="I92" s="141">
        <v>18</v>
      </c>
      <c r="J92" s="141"/>
      <c r="K92" s="141" t="s">
        <v>204</v>
      </c>
      <c r="L92" s="142">
        <v>219</v>
      </c>
      <c r="M92" s="142"/>
      <c r="N92" s="142" t="s">
        <v>76</v>
      </c>
      <c r="O92" s="142"/>
      <c r="P92" s="142"/>
      <c r="Q92" s="142"/>
      <c r="R92" s="142"/>
      <c r="S92" s="142"/>
      <c r="T92" s="142"/>
      <c r="U92" s="142"/>
      <c r="V92" s="142"/>
    </row>
    <row r="93" spans="1:22" ht="19.350000000000001" customHeight="1" x14ac:dyDescent="0.25">
      <c r="A93" s="127" t="s">
        <v>205</v>
      </c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</row>
    <row r="94" spans="1:22" ht="18.45" customHeight="1" x14ac:dyDescent="0.25">
      <c r="A94" s="129" t="s">
        <v>206</v>
      </c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</row>
    <row r="95" spans="1:22" ht="91.2" x14ac:dyDescent="0.25">
      <c r="A95" s="131">
        <v>32</v>
      </c>
      <c r="B95" s="132">
        <v>32</v>
      </c>
      <c r="C95" s="133" t="s">
        <v>207</v>
      </c>
      <c r="D95" s="134" t="s">
        <v>186</v>
      </c>
      <c r="E95" s="135">
        <v>4924.93</v>
      </c>
      <c r="F95" s="136" t="s">
        <v>208</v>
      </c>
      <c r="G95" s="135">
        <v>82.09</v>
      </c>
      <c r="H95" s="135" t="s">
        <v>209</v>
      </c>
      <c r="I95" s="135" t="s">
        <v>210</v>
      </c>
      <c r="J95" s="135">
        <v>3</v>
      </c>
      <c r="K95" s="135" t="s">
        <v>211</v>
      </c>
      <c r="L95" s="136" t="s">
        <v>212</v>
      </c>
      <c r="M95" s="136"/>
      <c r="N95" s="136" t="s">
        <v>76</v>
      </c>
      <c r="O95" s="136"/>
      <c r="P95" s="136"/>
      <c r="Q95" s="136"/>
      <c r="R95" s="136"/>
      <c r="S95" s="136"/>
      <c r="T95" s="136"/>
      <c r="U95" s="136"/>
      <c r="V95" s="136" t="s">
        <v>213</v>
      </c>
    </row>
    <row r="96" spans="1:22" ht="18.45" customHeight="1" x14ac:dyDescent="0.25">
      <c r="A96" s="129" t="s">
        <v>214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</row>
    <row r="97" spans="1:22" ht="68.400000000000006" x14ac:dyDescent="0.25">
      <c r="A97" s="131">
        <v>33</v>
      </c>
      <c r="B97" s="132">
        <v>33</v>
      </c>
      <c r="C97" s="133" t="s">
        <v>215</v>
      </c>
      <c r="D97" s="134" t="s">
        <v>92</v>
      </c>
      <c r="E97" s="135">
        <v>1327.37</v>
      </c>
      <c r="F97" s="136" t="s">
        <v>216</v>
      </c>
      <c r="G97" s="135">
        <v>12.38</v>
      </c>
      <c r="H97" s="135" t="s">
        <v>217</v>
      </c>
      <c r="I97" s="135" t="s">
        <v>193</v>
      </c>
      <c r="J97" s="135"/>
      <c r="K97" s="135" t="s">
        <v>218</v>
      </c>
      <c r="L97" s="136" t="s">
        <v>219</v>
      </c>
      <c r="M97" s="136"/>
      <c r="N97" s="136" t="s">
        <v>76</v>
      </c>
      <c r="O97" s="136"/>
      <c r="P97" s="136"/>
      <c r="Q97" s="136"/>
      <c r="R97" s="136"/>
      <c r="S97" s="136"/>
      <c r="T97" s="136"/>
      <c r="U97" s="136"/>
      <c r="V97" s="136">
        <v>1</v>
      </c>
    </row>
    <row r="98" spans="1:22" ht="45.6" x14ac:dyDescent="0.25">
      <c r="A98" s="131">
        <v>34</v>
      </c>
      <c r="B98" s="132">
        <v>34</v>
      </c>
      <c r="C98" s="133" t="s">
        <v>220</v>
      </c>
      <c r="D98" s="134" t="s">
        <v>221</v>
      </c>
      <c r="E98" s="135">
        <v>60.8</v>
      </c>
      <c r="F98" s="136" t="s">
        <v>222</v>
      </c>
      <c r="G98" s="135"/>
      <c r="H98" s="135">
        <v>61</v>
      </c>
      <c r="I98" s="135" t="s">
        <v>223</v>
      </c>
      <c r="J98" s="135"/>
      <c r="K98" s="135">
        <v>216</v>
      </c>
      <c r="L98" s="136" t="s">
        <v>224</v>
      </c>
      <c r="M98" s="136"/>
      <c r="N98" s="136" t="s">
        <v>89</v>
      </c>
      <c r="O98" s="136"/>
      <c r="P98" s="136"/>
      <c r="Q98" s="136"/>
      <c r="R98" s="136"/>
      <c r="S98" s="136"/>
      <c r="T98" s="136"/>
      <c r="U98" s="136"/>
      <c r="V98" s="136"/>
    </row>
    <row r="99" spans="1:22" ht="18.45" customHeight="1" x14ac:dyDescent="0.25">
      <c r="A99" s="129" t="s">
        <v>225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</row>
    <row r="100" spans="1:22" ht="57" x14ac:dyDescent="0.25">
      <c r="A100" s="131">
        <v>35</v>
      </c>
      <c r="B100" s="132">
        <v>35</v>
      </c>
      <c r="C100" s="133" t="s">
        <v>178</v>
      </c>
      <c r="D100" s="134" t="s">
        <v>226</v>
      </c>
      <c r="E100" s="135">
        <v>508.07</v>
      </c>
      <c r="F100" s="136" t="s">
        <v>180</v>
      </c>
      <c r="G100" s="135">
        <v>1.03</v>
      </c>
      <c r="H100" s="135" t="s">
        <v>227</v>
      </c>
      <c r="I100" s="135" t="s">
        <v>228</v>
      </c>
      <c r="J100" s="135"/>
      <c r="K100" s="135" t="s">
        <v>229</v>
      </c>
      <c r="L100" s="136" t="s">
        <v>230</v>
      </c>
      <c r="M100" s="136"/>
      <c r="N100" s="136" t="s">
        <v>76</v>
      </c>
      <c r="O100" s="136"/>
      <c r="P100" s="136"/>
      <c r="Q100" s="136"/>
      <c r="R100" s="136"/>
      <c r="S100" s="136"/>
      <c r="T100" s="136"/>
      <c r="U100" s="136"/>
      <c r="V100" s="136"/>
    </row>
    <row r="101" spans="1:22" ht="18.45" customHeight="1" x14ac:dyDescent="0.25">
      <c r="A101" s="129" t="s">
        <v>231</v>
      </c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</row>
    <row r="102" spans="1:22" ht="57" x14ac:dyDescent="0.25">
      <c r="A102" s="131">
        <v>36</v>
      </c>
      <c r="B102" s="132">
        <v>36</v>
      </c>
      <c r="C102" s="133" t="s">
        <v>178</v>
      </c>
      <c r="D102" s="134" t="s">
        <v>232</v>
      </c>
      <c r="E102" s="135">
        <v>508.07</v>
      </c>
      <c r="F102" s="136" t="s">
        <v>180</v>
      </c>
      <c r="G102" s="135">
        <v>1.03</v>
      </c>
      <c r="H102" s="135" t="s">
        <v>233</v>
      </c>
      <c r="I102" s="135" t="s">
        <v>234</v>
      </c>
      <c r="J102" s="135"/>
      <c r="K102" s="135" t="s">
        <v>235</v>
      </c>
      <c r="L102" s="136" t="s">
        <v>236</v>
      </c>
      <c r="M102" s="136"/>
      <c r="N102" s="136" t="s">
        <v>76</v>
      </c>
      <c r="O102" s="136"/>
      <c r="P102" s="136"/>
      <c r="Q102" s="136"/>
      <c r="R102" s="136"/>
      <c r="S102" s="136"/>
      <c r="T102" s="136"/>
      <c r="U102" s="136"/>
      <c r="V102" s="136"/>
    </row>
    <row r="103" spans="1:22" ht="18.45" customHeight="1" x14ac:dyDescent="0.25">
      <c r="A103" s="129" t="s">
        <v>142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</row>
    <row r="104" spans="1:22" ht="57" x14ac:dyDescent="0.25">
      <c r="A104" s="137">
        <v>37</v>
      </c>
      <c r="B104" s="138">
        <v>37</v>
      </c>
      <c r="C104" s="139" t="s">
        <v>178</v>
      </c>
      <c r="D104" s="140" t="s">
        <v>232</v>
      </c>
      <c r="E104" s="141">
        <v>508.07</v>
      </c>
      <c r="F104" s="142" t="s">
        <v>180</v>
      </c>
      <c r="G104" s="141">
        <v>1.03</v>
      </c>
      <c r="H104" s="141" t="s">
        <v>233</v>
      </c>
      <c r="I104" s="141" t="s">
        <v>234</v>
      </c>
      <c r="J104" s="141"/>
      <c r="K104" s="141" t="s">
        <v>235</v>
      </c>
      <c r="L104" s="142" t="s">
        <v>236</v>
      </c>
      <c r="M104" s="142"/>
      <c r="N104" s="142" t="s">
        <v>76</v>
      </c>
      <c r="O104" s="142"/>
      <c r="P104" s="142"/>
      <c r="Q104" s="142"/>
      <c r="R104" s="142"/>
      <c r="S104" s="142"/>
      <c r="T104" s="142"/>
      <c r="U104" s="142"/>
      <c r="V104" s="142"/>
    </row>
    <row r="105" spans="1:22" ht="19.350000000000001" customHeight="1" x14ac:dyDescent="0.25">
      <c r="A105" s="127" t="s">
        <v>237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</row>
    <row r="106" spans="1:22" ht="18.45" customHeight="1" x14ac:dyDescent="0.25">
      <c r="A106" s="129" t="s">
        <v>238</v>
      </c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</row>
    <row r="107" spans="1:22" ht="57" x14ac:dyDescent="0.25">
      <c r="A107" s="131">
        <v>38</v>
      </c>
      <c r="B107" s="132">
        <v>38</v>
      </c>
      <c r="C107" s="133" t="s">
        <v>178</v>
      </c>
      <c r="D107" s="134" t="s">
        <v>226</v>
      </c>
      <c r="E107" s="135">
        <v>508.07</v>
      </c>
      <c r="F107" s="136" t="s">
        <v>180</v>
      </c>
      <c r="G107" s="135">
        <v>1.03</v>
      </c>
      <c r="H107" s="135" t="s">
        <v>227</v>
      </c>
      <c r="I107" s="135" t="s">
        <v>228</v>
      </c>
      <c r="J107" s="135"/>
      <c r="K107" s="135" t="s">
        <v>229</v>
      </c>
      <c r="L107" s="136" t="s">
        <v>230</v>
      </c>
      <c r="M107" s="136"/>
      <c r="N107" s="136" t="s">
        <v>76</v>
      </c>
      <c r="O107" s="136"/>
      <c r="P107" s="136"/>
      <c r="Q107" s="136"/>
      <c r="R107" s="136"/>
      <c r="S107" s="136"/>
      <c r="T107" s="136"/>
      <c r="U107" s="136"/>
      <c r="V107" s="136"/>
    </row>
    <row r="108" spans="1:22" ht="91.2" x14ac:dyDescent="0.25">
      <c r="A108" s="131">
        <v>39</v>
      </c>
      <c r="B108" s="132">
        <v>39</v>
      </c>
      <c r="C108" s="133" t="s">
        <v>239</v>
      </c>
      <c r="D108" s="134" t="s">
        <v>118</v>
      </c>
      <c r="E108" s="135">
        <v>11744.93</v>
      </c>
      <c r="F108" s="136" t="s">
        <v>240</v>
      </c>
      <c r="G108" s="135" t="s">
        <v>241</v>
      </c>
      <c r="H108" s="135" t="s">
        <v>242</v>
      </c>
      <c r="I108" s="135" t="s">
        <v>243</v>
      </c>
      <c r="J108" s="135">
        <v>8</v>
      </c>
      <c r="K108" s="135" t="s">
        <v>244</v>
      </c>
      <c r="L108" s="136" t="s">
        <v>245</v>
      </c>
      <c r="M108" s="136"/>
      <c r="N108" s="136" t="s">
        <v>76</v>
      </c>
      <c r="O108" s="136"/>
      <c r="P108" s="136"/>
      <c r="Q108" s="136"/>
      <c r="R108" s="136"/>
      <c r="S108" s="136"/>
      <c r="T108" s="136"/>
      <c r="U108" s="136"/>
      <c r="V108" s="136" t="s">
        <v>246</v>
      </c>
    </row>
    <row r="109" spans="1:22" ht="79.8" x14ac:dyDescent="0.25">
      <c r="A109" s="131">
        <v>40</v>
      </c>
      <c r="B109" s="132">
        <v>40</v>
      </c>
      <c r="C109" s="133" t="s">
        <v>247</v>
      </c>
      <c r="D109" s="134" t="s">
        <v>248</v>
      </c>
      <c r="E109" s="135">
        <v>8684.73</v>
      </c>
      <c r="F109" s="136" t="s">
        <v>249</v>
      </c>
      <c r="G109" s="135" t="s">
        <v>241</v>
      </c>
      <c r="H109" s="135" t="s">
        <v>250</v>
      </c>
      <c r="I109" s="135" t="s">
        <v>251</v>
      </c>
      <c r="J109" s="135" t="s">
        <v>252</v>
      </c>
      <c r="K109" s="135" t="s">
        <v>253</v>
      </c>
      <c r="L109" s="136" t="s">
        <v>254</v>
      </c>
      <c r="M109" s="136"/>
      <c r="N109" s="136" t="s">
        <v>76</v>
      </c>
      <c r="O109" s="136"/>
      <c r="P109" s="136"/>
      <c r="Q109" s="136"/>
      <c r="R109" s="136"/>
      <c r="S109" s="136"/>
      <c r="T109" s="136"/>
      <c r="U109" s="136"/>
      <c r="V109" s="136" t="s">
        <v>255</v>
      </c>
    </row>
    <row r="110" spans="1:22" ht="79.8" x14ac:dyDescent="0.25">
      <c r="A110" s="131">
        <v>41</v>
      </c>
      <c r="B110" s="132">
        <v>41</v>
      </c>
      <c r="C110" s="133" t="s">
        <v>256</v>
      </c>
      <c r="D110" s="134" t="s">
        <v>257</v>
      </c>
      <c r="E110" s="135">
        <v>8684.73</v>
      </c>
      <c r="F110" s="136" t="s">
        <v>249</v>
      </c>
      <c r="G110" s="135" t="s">
        <v>241</v>
      </c>
      <c r="H110" s="135" t="s">
        <v>258</v>
      </c>
      <c r="I110" s="135" t="s">
        <v>259</v>
      </c>
      <c r="J110" s="135">
        <v>4</v>
      </c>
      <c r="K110" s="135" t="s">
        <v>260</v>
      </c>
      <c r="L110" s="136" t="s">
        <v>261</v>
      </c>
      <c r="M110" s="136"/>
      <c r="N110" s="136" t="s">
        <v>76</v>
      </c>
      <c r="O110" s="136"/>
      <c r="P110" s="136"/>
      <c r="Q110" s="136"/>
      <c r="R110" s="136"/>
      <c r="S110" s="136"/>
      <c r="T110" s="136"/>
      <c r="U110" s="136"/>
      <c r="V110" s="136" t="s">
        <v>262</v>
      </c>
    </row>
    <row r="111" spans="1:22" ht="79.8" x14ac:dyDescent="0.25">
      <c r="A111" s="131">
        <v>42</v>
      </c>
      <c r="B111" s="132">
        <v>42</v>
      </c>
      <c r="C111" s="133" t="s">
        <v>185</v>
      </c>
      <c r="D111" s="134" t="s">
        <v>263</v>
      </c>
      <c r="E111" s="135">
        <v>2435.67</v>
      </c>
      <c r="F111" s="136" t="s">
        <v>187</v>
      </c>
      <c r="G111" s="135" t="s">
        <v>188</v>
      </c>
      <c r="H111" s="135" t="s">
        <v>264</v>
      </c>
      <c r="I111" s="135" t="s">
        <v>265</v>
      </c>
      <c r="J111" s="135">
        <v>3</v>
      </c>
      <c r="K111" s="135" t="s">
        <v>266</v>
      </c>
      <c r="L111" s="136" t="s">
        <v>267</v>
      </c>
      <c r="M111" s="136"/>
      <c r="N111" s="136" t="s">
        <v>76</v>
      </c>
      <c r="O111" s="136"/>
      <c r="P111" s="136"/>
      <c r="Q111" s="136"/>
      <c r="R111" s="136"/>
      <c r="S111" s="136"/>
      <c r="T111" s="136"/>
      <c r="U111" s="136"/>
      <c r="V111" s="136" t="s">
        <v>268</v>
      </c>
    </row>
    <row r="112" spans="1:22" ht="68.400000000000006" x14ac:dyDescent="0.25">
      <c r="A112" s="131">
        <v>43</v>
      </c>
      <c r="B112" s="132">
        <v>43</v>
      </c>
      <c r="C112" s="133" t="s">
        <v>269</v>
      </c>
      <c r="D112" s="134" t="s">
        <v>270</v>
      </c>
      <c r="E112" s="135">
        <v>1010.59</v>
      </c>
      <c r="F112" s="136" t="s">
        <v>93</v>
      </c>
      <c r="G112" s="135">
        <v>5.16</v>
      </c>
      <c r="H112" s="135" t="s">
        <v>271</v>
      </c>
      <c r="I112" s="135" t="s">
        <v>272</v>
      </c>
      <c r="J112" s="135">
        <v>1</v>
      </c>
      <c r="K112" s="135" t="s">
        <v>273</v>
      </c>
      <c r="L112" s="136" t="s">
        <v>274</v>
      </c>
      <c r="M112" s="136"/>
      <c r="N112" s="136" t="s">
        <v>76</v>
      </c>
      <c r="O112" s="136"/>
      <c r="P112" s="136"/>
      <c r="Q112" s="136"/>
      <c r="R112" s="136"/>
      <c r="S112" s="136"/>
      <c r="T112" s="136"/>
      <c r="U112" s="136"/>
      <c r="V112" s="136" t="s">
        <v>275</v>
      </c>
    </row>
    <row r="113" spans="1:22" ht="57" x14ac:dyDescent="0.25">
      <c r="A113" s="137">
        <v>44</v>
      </c>
      <c r="B113" s="138">
        <v>44</v>
      </c>
      <c r="C113" s="139" t="s">
        <v>276</v>
      </c>
      <c r="D113" s="140" t="s">
        <v>277</v>
      </c>
      <c r="E113" s="141">
        <v>24.9</v>
      </c>
      <c r="F113" s="142" t="s">
        <v>278</v>
      </c>
      <c r="G113" s="141"/>
      <c r="H113" s="141">
        <v>374</v>
      </c>
      <c r="I113" s="141" t="s">
        <v>279</v>
      </c>
      <c r="J113" s="141"/>
      <c r="K113" s="141">
        <v>1928</v>
      </c>
      <c r="L113" s="142" t="s">
        <v>280</v>
      </c>
      <c r="M113" s="142"/>
      <c r="N113" s="142" t="s">
        <v>89</v>
      </c>
      <c r="O113" s="142"/>
      <c r="P113" s="142"/>
      <c r="Q113" s="142"/>
      <c r="R113" s="142"/>
      <c r="S113" s="142"/>
      <c r="T113" s="142"/>
      <c r="U113" s="142"/>
      <c r="V113" s="142"/>
    </row>
    <row r="114" spans="1:22" ht="19.350000000000001" customHeight="1" x14ac:dyDescent="0.25">
      <c r="A114" s="127" t="s">
        <v>281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</row>
    <row r="115" spans="1:22" ht="18.45" customHeight="1" x14ac:dyDescent="0.25">
      <c r="A115" s="129" t="s">
        <v>103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</row>
    <row r="116" spans="1:22" ht="79.8" x14ac:dyDescent="0.25">
      <c r="A116" s="131">
        <v>45</v>
      </c>
      <c r="B116" s="132">
        <v>45</v>
      </c>
      <c r="C116" s="133" t="s">
        <v>185</v>
      </c>
      <c r="D116" s="134" t="s">
        <v>263</v>
      </c>
      <c r="E116" s="135">
        <v>2435.67</v>
      </c>
      <c r="F116" s="136" t="s">
        <v>187</v>
      </c>
      <c r="G116" s="135" t="s">
        <v>188</v>
      </c>
      <c r="H116" s="135" t="s">
        <v>264</v>
      </c>
      <c r="I116" s="135" t="s">
        <v>265</v>
      </c>
      <c r="J116" s="135">
        <v>3</v>
      </c>
      <c r="K116" s="135" t="s">
        <v>266</v>
      </c>
      <c r="L116" s="136" t="s">
        <v>267</v>
      </c>
      <c r="M116" s="136"/>
      <c r="N116" s="136" t="s">
        <v>76</v>
      </c>
      <c r="O116" s="136"/>
      <c r="P116" s="136"/>
      <c r="Q116" s="136"/>
      <c r="R116" s="136"/>
      <c r="S116" s="136"/>
      <c r="T116" s="136"/>
      <c r="U116" s="136"/>
      <c r="V116" s="136" t="s">
        <v>268</v>
      </c>
    </row>
    <row r="117" spans="1:22" ht="91.2" x14ac:dyDescent="0.25">
      <c r="A117" s="131">
        <v>46</v>
      </c>
      <c r="B117" s="132">
        <v>46</v>
      </c>
      <c r="C117" s="133" t="s">
        <v>282</v>
      </c>
      <c r="D117" s="134" t="s">
        <v>283</v>
      </c>
      <c r="E117" s="135">
        <v>2129.65</v>
      </c>
      <c r="F117" s="136" t="s">
        <v>284</v>
      </c>
      <c r="G117" s="135" t="s">
        <v>188</v>
      </c>
      <c r="H117" s="135" t="s">
        <v>285</v>
      </c>
      <c r="I117" s="135" t="s">
        <v>286</v>
      </c>
      <c r="J117" s="135">
        <v>3</v>
      </c>
      <c r="K117" s="135" t="s">
        <v>287</v>
      </c>
      <c r="L117" s="136" t="s">
        <v>288</v>
      </c>
      <c r="M117" s="136"/>
      <c r="N117" s="136" t="s">
        <v>76</v>
      </c>
      <c r="O117" s="136"/>
      <c r="P117" s="136"/>
      <c r="Q117" s="136"/>
      <c r="R117" s="136"/>
      <c r="S117" s="136"/>
      <c r="T117" s="136"/>
      <c r="U117" s="136"/>
      <c r="V117" s="136" t="s">
        <v>289</v>
      </c>
    </row>
    <row r="118" spans="1:22" ht="91.2" x14ac:dyDescent="0.25">
      <c r="A118" s="131">
        <v>47</v>
      </c>
      <c r="B118" s="132">
        <v>47</v>
      </c>
      <c r="C118" s="133" t="s">
        <v>290</v>
      </c>
      <c r="D118" s="134" t="s">
        <v>118</v>
      </c>
      <c r="E118" s="135">
        <v>3035.5</v>
      </c>
      <c r="F118" s="136" t="s">
        <v>291</v>
      </c>
      <c r="G118" s="135" t="s">
        <v>292</v>
      </c>
      <c r="H118" s="135" t="s">
        <v>293</v>
      </c>
      <c r="I118" s="135" t="s">
        <v>294</v>
      </c>
      <c r="J118" s="135">
        <v>2</v>
      </c>
      <c r="K118" s="135" t="s">
        <v>295</v>
      </c>
      <c r="L118" s="136" t="s">
        <v>296</v>
      </c>
      <c r="M118" s="136"/>
      <c r="N118" s="136" t="s">
        <v>76</v>
      </c>
      <c r="O118" s="136"/>
      <c r="P118" s="136"/>
      <c r="Q118" s="136"/>
      <c r="R118" s="136"/>
      <c r="S118" s="136"/>
      <c r="T118" s="136"/>
      <c r="U118" s="136"/>
      <c r="V118" s="136" t="s">
        <v>297</v>
      </c>
    </row>
    <row r="119" spans="1:22" ht="79.8" x14ac:dyDescent="0.25">
      <c r="A119" s="131">
        <v>48</v>
      </c>
      <c r="B119" s="132">
        <v>48</v>
      </c>
      <c r="C119" s="133" t="s">
        <v>247</v>
      </c>
      <c r="D119" s="134" t="s">
        <v>298</v>
      </c>
      <c r="E119" s="135">
        <v>8684.73</v>
      </c>
      <c r="F119" s="136" t="s">
        <v>249</v>
      </c>
      <c r="G119" s="135" t="s">
        <v>241</v>
      </c>
      <c r="H119" s="135" t="s">
        <v>299</v>
      </c>
      <c r="I119" s="135" t="s">
        <v>300</v>
      </c>
      <c r="J119" s="135" t="s">
        <v>301</v>
      </c>
      <c r="K119" s="135" t="s">
        <v>302</v>
      </c>
      <c r="L119" s="136" t="s">
        <v>303</v>
      </c>
      <c r="M119" s="136"/>
      <c r="N119" s="136" t="s">
        <v>76</v>
      </c>
      <c r="O119" s="136"/>
      <c r="P119" s="136"/>
      <c r="Q119" s="136"/>
      <c r="R119" s="136"/>
      <c r="S119" s="136"/>
      <c r="T119" s="136"/>
      <c r="U119" s="136"/>
      <c r="V119" s="136" t="s">
        <v>304</v>
      </c>
    </row>
    <row r="120" spans="1:22" ht="68.400000000000006" x14ac:dyDescent="0.25">
      <c r="A120" s="131">
        <v>49</v>
      </c>
      <c r="B120" s="132">
        <v>49</v>
      </c>
      <c r="C120" s="133" t="s">
        <v>167</v>
      </c>
      <c r="D120" s="134" t="s">
        <v>186</v>
      </c>
      <c r="E120" s="135">
        <v>2250.2399999999998</v>
      </c>
      <c r="F120" s="136" t="s">
        <v>169</v>
      </c>
      <c r="G120" s="135" t="s">
        <v>170</v>
      </c>
      <c r="H120" s="135" t="s">
        <v>305</v>
      </c>
      <c r="I120" s="135" t="s">
        <v>306</v>
      </c>
      <c r="J120" s="135"/>
      <c r="K120" s="135" t="s">
        <v>307</v>
      </c>
      <c r="L120" s="136" t="s">
        <v>308</v>
      </c>
      <c r="M120" s="136"/>
      <c r="N120" s="136" t="s">
        <v>76</v>
      </c>
      <c r="O120" s="136"/>
      <c r="P120" s="136"/>
      <c r="Q120" s="136"/>
      <c r="R120" s="136"/>
      <c r="S120" s="136"/>
      <c r="T120" s="136"/>
      <c r="U120" s="136"/>
      <c r="V120" s="136"/>
    </row>
    <row r="121" spans="1:22" ht="68.400000000000006" x14ac:dyDescent="0.25">
      <c r="A121" s="131">
        <v>50</v>
      </c>
      <c r="B121" s="132">
        <v>50</v>
      </c>
      <c r="C121" s="133" t="s">
        <v>269</v>
      </c>
      <c r="D121" s="134" t="s">
        <v>186</v>
      </c>
      <c r="E121" s="135">
        <v>1010.59</v>
      </c>
      <c r="F121" s="136" t="s">
        <v>93</v>
      </c>
      <c r="G121" s="135">
        <v>5.16</v>
      </c>
      <c r="H121" s="135" t="s">
        <v>309</v>
      </c>
      <c r="I121" s="135" t="s">
        <v>310</v>
      </c>
      <c r="J121" s="135"/>
      <c r="K121" s="135" t="s">
        <v>311</v>
      </c>
      <c r="L121" s="136" t="s">
        <v>312</v>
      </c>
      <c r="M121" s="136"/>
      <c r="N121" s="136" t="s">
        <v>76</v>
      </c>
      <c r="O121" s="136"/>
      <c r="P121" s="136"/>
      <c r="Q121" s="136"/>
      <c r="R121" s="136"/>
      <c r="S121" s="136"/>
      <c r="T121" s="136"/>
      <c r="U121" s="136"/>
      <c r="V121" s="136">
        <v>1</v>
      </c>
    </row>
    <row r="122" spans="1:22" ht="45.6" x14ac:dyDescent="0.25">
      <c r="A122" s="131">
        <v>51</v>
      </c>
      <c r="B122" s="132">
        <v>51</v>
      </c>
      <c r="C122" s="133" t="s">
        <v>313</v>
      </c>
      <c r="D122" s="134" t="s">
        <v>195</v>
      </c>
      <c r="E122" s="135">
        <v>43.5</v>
      </c>
      <c r="F122" s="136" t="s">
        <v>314</v>
      </c>
      <c r="G122" s="135"/>
      <c r="H122" s="135">
        <v>174</v>
      </c>
      <c r="I122" s="135" t="s">
        <v>315</v>
      </c>
      <c r="J122" s="135"/>
      <c r="K122" s="135">
        <v>506</v>
      </c>
      <c r="L122" s="136" t="s">
        <v>316</v>
      </c>
      <c r="M122" s="136"/>
      <c r="N122" s="136" t="s">
        <v>89</v>
      </c>
      <c r="O122" s="136"/>
      <c r="P122" s="136"/>
      <c r="Q122" s="136"/>
      <c r="R122" s="136"/>
      <c r="S122" s="136"/>
      <c r="T122" s="136"/>
      <c r="U122" s="136"/>
      <c r="V122" s="136"/>
    </row>
    <row r="123" spans="1:22" ht="18.45" customHeight="1" x14ac:dyDescent="0.25">
      <c r="A123" s="129" t="s">
        <v>157</v>
      </c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</row>
    <row r="124" spans="1:22" ht="68.400000000000006" x14ac:dyDescent="0.25">
      <c r="A124" s="131">
        <v>52</v>
      </c>
      <c r="B124" s="132">
        <v>53</v>
      </c>
      <c r="C124" s="133" t="s">
        <v>317</v>
      </c>
      <c r="D124" s="134" t="s">
        <v>168</v>
      </c>
      <c r="E124" s="135">
        <v>5596.01</v>
      </c>
      <c r="F124" s="136" t="s">
        <v>318</v>
      </c>
      <c r="G124" s="135">
        <v>113.52</v>
      </c>
      <c r="H124" s="135" t="s">
        <v>319</v>
      </c>
      <c r="I124" s="135" t="s">
        <v>320</v>
      </c>
      <c r="J124" s="135">
        <v>2</v>
      </c>
      <c r="K124" s="135" t="s">
        <v>321</v>
      </c>
      <c r="L124" s="136" t="s">
        <v>322</v>
      </c>
      <c r="M124" s="136"/>
      <c r="N124" s="136" t="s">
        <v>76</v>
      </c>
      <c r="O124" s="136"/>
      <c r="P124" s="136"/>
      <c r="Q124" s="136"/>
      <c r="R124" s="136"/>
      <c r="S124" s="136"/>
      <c r="T124" s="136"/>
      <c r="U124" s="136"/>
      <c r="V124" s="136" t="s">
        <v>323</v>
      </c>
    </row>
    <row r="125" spans="1:22" ht="18.45" customHeight="1" x14ac:dyDescent="0.25">
      <c r="A125" s="129" t="s">
        <v>214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</row>
    <row r="126" spans="1:22" ht="57" x14ac:dyDescent="0.25">
      <c r="A126" s="137">
        <v>53</v>
      </c>
      <c r="B126" s="138">
        <v>54</v>
      </c>
      <c r="C126" s="139" t="s">
        <v>178</v>
      </c>
      <c r="D126" s="140" t="s">
        <v>92</v>
      </c>
      <c r="E126" s="141">
        <v>508.07</v>
      </c>
      <c r="F126" s="142" t="s">
        <v>180</v>
      </c>
      <c r="G126" s="141">
        <v>1.03</v>
      </c>
      <c r="H126" s="141" t="s">
        <v>324</v>
      </c>
      <c r="I126" s="141" t="s">
        <v>325</v>
      </c>
      <c r="J126" s="141"/>
      <c r="K126" s="141" t="s">
        <v>326</v>
      </c>
      <c r="L126" s="142" t="s">
        <v>327</v>
      </c>
      <c r="M126" s="142"/>
      <c r="N126" s="142" t="s">
        <v>76</v>
      </c>
      <c r="O126" s="142"/>
      <c r="P126" s="142"/>
      <c r="Q126" s="142"/>
      <c r="R126" s="142"/>
      <c r="S126" s="142"/>
      <c r="T126" s="142"/>
      <c r="U126" s="142"/>
      <c r="V126" s="142"/>
    </row>
    <row r="127" spans="1:22" ht="34.200000000000003" x14ac:dyDescent="0.25">
      <c r="A127" s="143" t="s">
        <v>328</v>
      </c>
      <c r="B127" s="144"/>
      <c r="C127" s="144"/>
      <c r="D127" s="144"/>
      <c r="E127" s="144"/>
      <c r="F127" s="144"/>
      <c r="G127" s="144"/>
      <c r="H127" s="145">
        <v>4622</v>
      </c>
      <c r="I127" s="145" t="s">
        <v>329</v>
      </c>
      <c r="J127" s="145" t="s">
        <v>330</v>
      </c>
      <c r="K127" s="145">
        <v>28818</v>
      </c>
      <c r="L127" s="145" t="s">
        <v>331</v>
      </c>
      <c r="M127" s="145"/>
      <c r="N127" s="145"/>
      <c r="O127" s="145"/>
      <c r="P127" s="145"/>
      <c r="Q127" s="145"/>
      <c r="R127" s="145"/>
      <c r="S127" s="145"/>
      <c r="T127" s="145"/>
      <c r="U127" s="145"/>
      <c r="V127" s="145" t="s">
        <v>332</v>
      </c>
    </row>
    <row r="128" spans="1:22" x14ac:dyDescent="0.25">
      <c r="A128" s="143" t="s">
        <v>333</v>
      </c>
      <c r="B128" s="144"/>
      <c r="C128" s="144"/>
      <c r="D128" s="144"/>
      <c r="E128" s="144"/>
      <c r="F128" s="144"/>
      <c r="G128" s="144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</row>
    <row r="129" spans="1:22" x14ac:dyDescent="0.25">
      <c r="A129" s="143" t="s">
        <v>334</v>
      </c>
      <c r="B129" s="144"/>
      <c r="C129" s="144"/>
      <c r="D129" s="144"/>
      <c r="E129" s="144"/>
      <c r="F129" s="144"/>
      <c r="G129" s="144"/>
      <c r="H129" s="145">
        <v>1216</v>
      </c>
      <c r="I129" s="145"/>
      <c r="J129" s="145"/>
      <c r="K129" s="145">
        <v>14620</v>
      </c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</row>
    <row r="130" spans="1:22" x14ac:dyDescent="0.25">
      <c r="A130" s="143" t="s">
        <v>335</v>
      </c>
      <c r="B130" s="144"/>
      <c r="C130" s="144"/>
      <c r="D130" s="144"/>
      <c r="E130" s="144"/>
      <c r="F130" s="144"/>
      <c r="G130" s="144"/>
      <c r="H130" s="145">
        <v>3317</v>
      </c>
      <c r="I130" s="145"/>
      <c r="J130" s="145"/>
      <c r="K130" s="145">
        <v>13752</v>
      </c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</row>
    <row r="131" spans="1:22" x14ac:dyDescent="0.25">
      <c r="A131" s="143" t="s">
        <v>336</v>
      </c>
      <c r="B131" s="144"/>
      <c r="C131" s="144"/>
      <c r="D131" s="144"/>
      <c r="E131" s="144"/>
      <c r="F131" s="144"/>
      <c r="G131" s="144"/>
      <c r="H131" s="145">
        <v>91</v>
      </c>
      <c r="I131" s="145"/>
      <c r="J131" s="145"/>
      <c r="K131" s="145">
        <v>508</v>
      </c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</row>
    <row r="132" spans="1:22" x14ac:dyDescent="0.25">
      <c r="A132" s="146" t="s">
        <v>337</v>
      </c>
      <c r="B132" s="147"/>
      <c r="C132" s="147"/>
      <c r="D132" s="147"/>
      <c r="E132" s="147"/>
      <c r="F132" s="147"/>
      <c r="G132" s="147"/>
      <c r="H132" s="148">
        <v>1234</v>
      </c>
      <c r="I132" s="148"/>
      <c r="J132" s="148"/>
      <c r="K132" s="148">
        <v>12677</v>
      </c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</row>
    <row r="133" spans="1:22" x14ac:dyDescent="0.25">
      <c r="A133" s="146" t="s">
        <v>338</v>
      </c>
      <c r="B133" s="147"/>
      <c r="C133" s="147"/>
      <c r="D133" s="147"/>
      <c r="E133" s="147"/>
      <c r="F133" s="147"/>
      <c r="G133" s="147"/>
      <c r="H133" s="148">
        <v>724</v>
      </c>
      <c r="I133" s="148"/>
      <c r="J133" s="148"/>
      <c r="K133" s="148">
        <v>6956</v>
      </c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</row>
    <row r="134" spans="1:22" x14ac:dyDescent="0.25">
      <c r="A134" s="146" t="s">
        <v>339</v>
      </c>
      <c r="B134" s="147"/>
      <c r="C134" s="147"/>
      <c r="D134" s="147"/>
      <c r="E134" s="147"/>
      <c r="F134" s="147"/>
      <c r="G134" s="147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</row>
    <row r="135" spans="1:22" ht="30" hidden="1" customHeight="1" x14ac:dyDescent="0.25">
      <c r="A135" s="143" t="s">
        <v>340</v>
      </c>
      <c r="B135" s="144"/>
      <c r="C135" s="144"/>
      <c r="D135" s="144"/>
      <c r="E135" s="144"/>
      <c r="F135" s="144"/>
      <c r="G135" s="144"/>
      <c r="H135" s="145">
        <v>197</v>
      </c>
      <c r="I135" s="145"/>
      <c r="J135" s="145"/>
      <c r="K135" s="145">
        <v>1705</v>
      </c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</row>
    <row r="136" spans="1:22" hidden="1" x14ac:dyDescent="0.25">
      <c r="A136" s="143" t="s">
        <v>341</v>
      </c>
      <c r="B136" s="144"/>
      <c r="C136" s="144"/>
      <c r="D136" s="144"/>
      <c r="E136" s="144"/>
      <c r="F136" s="144"/>
      <c r="G136" s="144"/>
      <c r="H136" s="145">
        <v>32</v>
      </c>
      <c r="I136" s="145"/>
      <c r="J136" s="145"/>
      <c r="K136" s="145">
        <v>147</v>
      </c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</row>
    <row r="137" spans="1:22" ht="30" hidden="1" customHeight="1" x14ac:dyDescent="0.25">
      <c r="A137" s="143" t="s">
        <v>342</v>
      </c>
      <c r="B137" s="144"/>
      <c r="C137" s="144"/>
      <c r="D137" s="144"/>
      <c r="E137" s="144"/>
      <c r="F137" s="144"/>
      <c r="G137" s="144"/>
      <c r="H137" s="145">
        <v>6351</v>
      </c>
      <c r="I137" s="145"/>
      <c r="J137" s="145"/>
      <c r="K137" s="145">
        <v>46599</v>
      </c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</row>
    <row r="138" spans="1:22" x14ac:dyDescent="0.25">
      <c r="A138" s="143" t="s">
        <v>343</v>
      </c>
      <c r="B138" s="144"/>
      <c r="C138" s="144"/>
      <c r="D138" s="144"/>
      <c r="E138" s="144"/>
      <c r="F138" s="144"/>
      <c r="G138" s="144"/>
      <c r="H138" s="145">
        <v>6580</v>
      </c>
      <c r="I138" s="145"/>
      <c r="J138" s="145"/>
      <c r="K138" s="145">
        <v>48451</v>
      </c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</row>
    <row r="139" spans="1:22" ht="13.2" customHeight="1" x14ac:dyDescent="0.25">
      <c r="A139" s="143" t="s">
        <v>344</v>
      </c>
      <c r="B139" s="144"/>
      <c r="C139" s="144"/>
      <c r="D139" s="144"/>
      <c r="E139" s="144"/>
      <c r="F139" s="144"/>
      <c r="G139" s="144"/>
      <c r="H139" s="145">
        <v>670.65</v>
      </c>
      <c r="I139" s="145"/>
      <c r="J139" s="145"/>
      <c r="K139" s="145">
        <v>3134.11</v>
      </c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</row>
    <row r="140" spans="1:22" x14ac:dyDescent="0.25">
      <c r="A140" s="146" t="s">
        <v>345</v>
      </c>
      <c r="B140" s="147"/>
      <c r="C140" s="147"/>
      <c r="D140" s="147"/>
      <c r="E140" s="147"/>
      <c r="F140" s="147"/>
      <c r="G140" s="147"/>
      <c r="H140" s="148">
        <v>7250.65</v>
      </c>
      <c r="I140" s="148"/>
      <c r="J140" s="148"/>
      <c r="K140" s="148">
        <v>51585.11</v>
      </c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</row>
    <row r="141" spans="1:22" x14ac:dyDescent="0.25">
      <c r="A141" s="50"/>
      <c r="B141" s="39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</row>
    <row r="142" spans="1:22" x14ac:dyDescent="0.25">
      <c r="A142" s="50"/>
      <c r="B142" s="39"/>
      <c r="C142" s="73" t="s">
        <v>63</v>
      </c>
      <c r="D142" s="48"/>
      <c r="E142" s="48"/>
      <c r="F142" s="48"/>
      <c r="G142" s="48"/>
      <c r="H142" s="74">
        <f>IF(ISBLANK(Y30),"",ROUND(Z30/Y30,2)*100)</f>
        <v>101</v>
      </c>
      <c r="I142" s="48"/>
      <c r="J142" s="48"/>
      <c r="K142" s="74">
        <f>IF(ISBLANK(Y31),"",ROUND(Z31/Y31,2)*100)</f>
        <v>87</v>
      </c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</row>
    <row r="143" spans="1:22" x14ac:dyDescent="0.25">
      <c r="A143" s="50"/>
      <c r="B143" s="39"/>
      <c r="C143" s="73" t="s">
        <v>64</v>
      </c>
      <c r="D143" s="48"/>
      <c r="E143" s="48"/>
      <c r="F143" s="48"/>
      <c r="G143" s="48"/>
      <c r="H143" s="45">
        <f>IF(ISBLANK(Y30),"",ROUND(AA30/Y30,2)*100)</f>
        <v>60</v>
      </c>
      <c r="I143" s="48"/>
      <c r="J143" s="48"/>
      <c r="K143" s="45">
        <f>IF(ISBLANK(Y31),"",ROUND(AA31/Y31,2)*100)</f>
        <v>48</v>
      </c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</row>
    <row r="144" spans="1:22" x14ac:dyDescent="0.25">
      <c r="A144" s="28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5" spans="2:22" x14ac:dyDescent="0.25">
      <c r="B145" s="75" t="s">
        <v>68</v>
      </c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</row>
    <row r="146" spans="2:22" x14ac:dyDescent="0.25">
      <c r="B146" s="3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2:22" x14ac:dyDescent="0.25">
      <c r="B147" s="75" t="s">
        <v>69</v>
      </c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2:22" x14ac:dyDescent="0.25">
      <c r="B148" s="46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</row>
    <row r="150" spans="2:22" x14ac:dyDescent="0.25">
      <c r="C150" s="49"/>
      <c r="D150" s="49"/>
      <c r="E150" s="49"/>
      <c r="F150" s="49"/>
      <c r="G150" s="49"/>
    </row>
    <row r="151" spans="2:22" x14ac:dyDescent="0.25">
      <c r="C151" s="49"/>
      <c r="D151" s="49"/>
      <c r="E151" s="49"/>
      <c r="F151" s="49"/>
      <c r="G151" s="49"/>
    </row>
    <row r="152" spans="2:22" x14ac:dyDescent="0.25">
      <c r="C152" s="49"/>
      <c r="D152" s="49"/>
      <c r="E152" s="49"/>
      <c r="F152" s="49"/>
      <c r="G152" s="49"/>
    </row>
    <row r="153" spans="2:22" x14ac:dyDescent="0.25">
      <c r="C153" s="49"/>
      <c r="D153" s="49"/>
      <c r="E153" s="49"/>
      <c r="F153" s="49"/>
      <c r="G153" s="49"/>
    </row>
    <row r="154" spans="2:22" x14ac:dyDescent="0.25">
      <c r="C154" s="49"/>
      <c r="D154" s="49"/>
      <c r="E154" s="49"/>
      <c r="F154" s="49"/>
      <c r="G154" s="49"/>
    </row>
    <row r="155" spans="2:22" x14ac:dyDescent="0.25">
      <c r="C155" s="49"/>
      <c r="D155" s="49"/>
      <c r="E155" s="49"/>
      <c r="F155" s="49"/>
      <c r="G155" s="49"/>
    </row>
    <row r="156" spans="2:22" x14ac:dyDescent="0.25">
      <c r="C156" s="49"/>
      <c r="D156" s="49"/>
      <c r="E156" s="49"/>
      <c r="F156" s="49"/>
      <c r="G156" s="49"/>
    </row>
    <row r="157" spans="2:22" x14ac:dyDescent="0.25">
      <c r="C157" s="49"/>
      <c r="D157" s="49"/>
      <c r="E157" s="49"/>
      <c r="F157" s="49"/>
      <c r="G157" s="49"/>
    </row>
    <row r="158" spans="2:22" x14ac:dyDescent="0.25">
      <c r="C158" s="49"/>
      <c r="D158" s="49"/>
      <c r="E158" s="49"/>
      <c r="F158" s="49"/>
      <c r="G158" s="49"/>
    </row>
    <row r="159" spans="2:22" x14ac:dyDescent="0.25">
      <c r="C159" s="49"/>
      <c r="D159" s="49"/>
      <c r="E159" s="49"/>
      <c r="F159" s="49"/>
      <c r="G159" s="49"/>
    </row>
    <row r="160" spans="2:22" x14ac:dyDescent="0.25">
      <c r="C160" s="49"/>
      <c r="D160" s="49"/>
      <c r="E160" s="49"/>
      <c r="F160" s="49"/>
      <c r="G160" s="49"/>
    </row>
    <row r="161" spans="3:7" x14ac:dyDescent="0.25">
      <c r="C161" s="49"/>
      <c r="D161" s="49"/>
      <c r="E161" s="49"/>
      <c r="F161" s="49"/>
      <c r="G161" s="49"/>
    </row>
  </sheetData>
  <mergeCells count="80">
    <mergeCell ref="A135:G135"/>
    <mergeCell ref="A136:G136"/>
    <mergeCell ref="A137:G137"/>
    <mergeCell ref="A138:G138"/>
    <mergeCell ref="A139:G139"/>
    <mergeCell ref="A140:G140"/>
    <mergeCell ref="A129:G129"/>
    <mergeCell ref="A130:G130"/>
    <mergeCell ref="A131:G131"/>
    <mergeCell ref="A132:G132"/>
    <mergeCell ref="A133:G133"/>
    <mergeCell ref="A134:G134"/>
    <mergeCell ref="A114:V114"/>
    <mergeCell ref="A115:V115"/>
    <mergeCell ref="A123:V123"/>
    <mergeCell ref="A125:V125"/>
    <mergeCell ref="A127:G127"/>
    <mergeCell ref="A128:G128"/>
    <mergeCell ref="A96:V96"/>
    <mergeCell ref="A99:V99"/>
    <mergeCell ref="A101:V101"/>
    <mergeCell ref="A103:V103"/>
    <mergeCell ref="A105:V105"/>
    <mergeCell ref="A106:V106"/>
    <mergeCell ref="A84:V84"/>
    <mergeCell ref="A86:V86"/>
    <mergeCell ref="A90:V90"/>
    <mergeCell ref="A91:V91"/>
    <mergeCell ref="A93:V93"/>
    <mergeCell ref="A94:V94"/>
    <mergeCell ref="A72:V72"/>
    <mergeCell ref="A74:V74"/>
    <mergeCell ref="A77:V77"/>
    <mergeCell ref="A79:V79"/>
    <mergeCell ref="A81:V81"/>
    <mergeCell ref="A82:V82"/>
    <mergeCell ref="A60:V60"/>
    <mergeCell ref="A62:V62"/>
    <mergeCell ref="A64:V64"/>
    <mergeCell ref="A66:V66"/>
    <mergeCell ref="A67:V67"/>
    <mergeCell ref="A71:V71"/>
    <mergeCell ref="A40:V40"/>
    <mergeCell ref="A41:V41"/>
    <mergeCell ref="A45:V45"/>
    <mergeCell ref="A48:V48"/>
    <mergeCell ref="A51:V51"/>
    <mergeCell ref="A58:V5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2" t="s">
        <v>37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7" t="s">
        <v>20</v>
      </c>
      <c r="H10" s="118"/>
      <c r="I10" s="118"/>
      <c r="J10" s="117" t="s">
        <v>21</v>
      </c>
      <c r="K10" s="118"/>
      <c r="L10" s="118"/>
      <c r="M10" s="11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7250.65/1000</f>
        <v>7.2506499999999994</v>
      </c>
      <c r="H11" s="85"/>
      <c r="I11" s="55" t="s">
        <v>6</v>
      </c>
      <c r="J11" s="86">
        <f>51585.11/1000</f>
        <v>51.58511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0">
        <f>0/1000</f>
        <v>0</v>
      </c>
      <c r="H13" s="121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0.10793000000000001</v>
      </c>
      <c r="H14" s="85"/>
      <c r="I14" s="55" t="s">
        <v>8</v>
      </c>
      <c r="J14" s="86">
        <f>(P14+P15)/1000</f>
        <v>0.10793000000000001</v>
      </c>
      <c r="K14" s="87"/>
      <c r="L14" s="58">
        <v>1289</v>
      </c>
      <c r="M14" s="35" t="s">
        <v>8</v>
      </c>
      <c r="N14" s="57"/>
      <c r="O14" s="26">
        <v>107.78</v>
      </c>
      <c r="P14" s="27">
        <v>107.78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5">
        <f>1216/1000</f>
        <v>1.216</v>
      </c>
      <c r="H15" s="116"/>
      <c r="I15" s="55" t="s">
        <v>6</v>
      </c>
      <c r="J15" s="86">
        <f>14620/1000</f>
        <v>14.62</v>
      </c>
      <c r="K15" s="87"/>
      <c r="L15" s="59">
        <v>15454</v>
      </c>
      <c r="M15" s="35" t="s">
        <v>6</v>
      </c>
      <c r="N15" s="57"/>
      <c r="O15" s="26">
        <v>0.15</v>
      </c>
      <c r="P15" s="27">
        <v>0.15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8" t="s">
        <v>25</v>
      </c>
      <c r="G20" s="109"/>
      <c r="H20" s="108" t="s">
        <v>26</v>
      </c>
      <c r="I20" s="112"/>
      <c r="J20" s="112"/>
      <c r="K20" s="109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0"/>
      <c r="G21" s="111"/>
      <c r="H21" s="113" t="s">
        <v>29</v>
      </c>
      <c r="I21" s="114"/>
      <c r="J21" s="113" t="s">
        <v>30</v>
      </c>
      <c r="K21" s="114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9" t="s">
        <v>346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</row>
    <row r="25" spans="1:23" ht="19.350000000000001" customHeight="1" x14ac:dyDescent="0.25">
      <c r="A25" s="127" t="s">
        <v>347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23" s="29" customFormat="1" ht="22.8" x14ac:dyDescent="0.25">
      <c r="A26" s="151">
        <v>1</v>
      </c>
      <c r="B26" s="152" t="s">
        <v>348</v>
      </c>
      <c r="C26" s="133" t="s">
        <v>349</v>
      </c>
      <c r="D26" s="153" t="s">
        <v>350</v>
      </c>
      <c r="E26" s="154">
        <v>2.0099999999999998</v>
      </c>
      <c r="F26" s="135" t="s">
        <v>351</v>
      </c>
      <c r="G26" s="135">
        <v>19.38</v>
      </c>
      <c r="H26" s="155"/>
      <c r="I26" s="155"/>
      <c r="J26" s="135" t="s">
        <v>352</v>
      </c>
      <c r="K26" s="135">
        <v>232.61</v>
      </c>
      <c r="L26" s="156"/>
      <c r="M26" s="155">
        <f>IF(ISNUMBER(K26/G26),IF(NOT(K26/G26=0),K26/G26, " "), " ")</f>
        <v>12.002579979360167</v>
      </c>
      <c r="N26" s="153"/>
    </row>
    <row r="27" spans="1:23" s="29" customFormat="1" ht="22.8" x14ac:dyDescent="0.25">
      <c r="A27" s="151">
        <v>2</v>
      </c>
      <c r="B27" s="152" t="s">
        <v>353</v>
      </c>
      <c r="C27" s="133" t="s">
        <v>354</v>
      </c>
      <c r="D27" s="153" t="s">
        <v>350</v>
      </c>
      <c r="E27" s="154">
        <v>9.5399999999999991</v>
      </c>
      <c r="F27" s="135" t="s">
        <v>355</v>
      </c>
      <c r="G27" s="135">
        <v>98.55</v>
      </c>
      <c r="H27" s="155"/>
      <c r="I27" s="155"/>
      <c r="J27" s="135" t="s">
        <v>356</v>
      </c>
      <c r="K27" s="135">
        <v>1183.44</v>
      </c>
      <c r="L27" s="156"/>
      <c r="M27" s="155">
        <f>IF(ISNUMBER(K27/G27),IF(NOT(K27/G27=0),K27/G27, " "), " ")</f>
        <v>12.008523592085236</v>
      </c>
      <c r="N27" s="153"/>
    </row>
    <row r="28" spans="1:23" s="29" customFormat="1" ht="22.8" x14ac:dyDescent="0.25">
      <c r="A28" s="151">
        <v>3</v>
      </c>
      <c r="B28" s="152" t="s">
        <v>357</v>
      </c>
      <c r="C28" s="133" t="s">
        <v>358</v>
      </c>
      <c r="D28" s="153" t="s">
        <v>350</v>
      </c>
      <c r="E28" s="154">
        <v>4.16</v>
      </c>
      <c r="F28" s="135" t="s">
        <v>359</v>
      </c>
      <c r="G28" s="135">
        <v>44.85</v>
      </c>
      <c r="H28" s="155"/>
      <c r="I28" s="155"/>
      <c r="J28" s="135" t="s">
        <v>360</v>
      </c>
      <c r="K28" s="135">
        <v>538.52</v>
      </c>
      <c r="L28" s="156"/>
      <c r="M28" s="155">
        <f>IF(ISNUMBER(K28/G28),IF(NOT(K28/G28=0),K28/G28, " "), " ")</f>
        <v>12.007134894091415</v>
      </c>
      <c r="N28" s="153"/>
    </row>
    <row r="29" spans="1:23" s="29" customFormat="1" ht="22.8" x14ac:dyDescent="0.25">
      <c r="A29" s="151">
        <v>4</v>
      </c>
      <c r="B29" s="152" t="s">
        <v>361</v>
      </c>
      <c r="C29" s="133" t="s">
        <v>362</v>
      </c>
      <c r="D29" s="153" t="s">
        <v>350</v>
      </c>
      <c r="E29" s="154">
        <v>52.92</v>
      </c>
      <c r="F29" s="135" t="s">
        <v>363</v>
      </c>
      <c r="G29" s="135">
        <v>592.70000000000005</v>
      </c>
      <c r="H29" s="155"/>
      <c r="I29" s="155"/>
      <c r="J29" s="135" t="s">
        <v>364</v>
      </c>
      <c r="K29" s="135">
        <v>7112.97</v>
      </c>
      <c r="L29" s="156"/>
      <c r="M29" s="155">
        <f>IF(ISNUMBER(K29/G29),IF(NOT(K29/G29=0),K29/G29, " "), " ")</f>
        <v>12.000961700691748</v>
      </c>
      <c r="N29" s="153"/>
    </row>
    <row r="30" spans="1:23" ht="22.8" x14ac:dyDescent="0.25">
      <c r="A30" s="151">
        <v>5</v>
      </c>
      <c r="B30" s="152" t="s">
        <v>365</v>
      </c>
      <c r="C30" s="133" t="s">
        <v>366</v>
      </c>
      <c r="D30" s="153" t="s">
        <v>350</v>
      </c>
      <c r="E30" s="154">
        <v>25.68</v>
      </c>
      <c r="F30" s="135" t="s">
        <v>367</v>
      </c>
      <c r="G30" s="135">
        <v>294.54000000000002</v>
      </c>
      <c r="H30" s="155"/>
      <c r="I30" s="155"/>
      <c r="J30" s="135" t="s">
        <v>368</v>
      </c>
      <c r="K30" s="135">
        <v>3534.07</v>
      </c>
      <c r="L30" s="156"/>
      <c r="M30" s="155">
        <f>IF(ISNUMBER(K30/G30),IF(NOT(K30/G30=0),K30/G30, " "), " ")</f>
        <v>11.99860799891356</v>
      </c>
      <c r="N30" s="153"/>
    </row>
    <row r="31" spans="1:23" ht="22.8" x14ac:dyDescent="0.25">
      <c r="A31" s="151">
        <v>6</v>
      </c>
      <c r="B31" s="152" t="s">
        <v>369</v>
      </c>
      <c r="C31" s="133" t="s">
        <v>370</v>
      </c>
      <c r="D31" s="153" t="s">
        <v>350</v>
      </c>
      <c r="E31" s="154">
        <v>1.72</v>
      </c>
      <c r="F31" s="135" t="s">
        <v>371</v>
      </c>
      <c r="G31" s="135">
        <v>20.69</v>
      </c>
      <c r="H31" s="155"/>
      <c r="I31" s="155"/>
      <c r="J31" s="135" t="s">
        <v>372</v>
      </c>
      <c r="K31" s="135">
        <v>248.25</v>
      </c>
      <c r="L31" s="156"/>
      <c r="M31" s="155">
        <f>IF(ISNUMBER(K31/G31),IF(NOT(K31/G31=0),K31/G31, " "), " ")</f>
        <v>11.998550024166263</v>
      </c>
      <c r="N31" s="153"/>
    </row>
    <row r="32" spans="1:23" ht="22.8" x14ac:dyDescent="0.25">
      <c r="A32" s="151">
        <v>7</v>
      </c>
      <c r="B32" s="152" t="s">
        <v>373</v>
      </c>
      <c r="C32" s="133" t="s">
        <v>374</v>
      </c>
      <c r="D32" s="153" t="s">
        <v>350</v>
      </c>
      <c r="E32" s="154">
        <v>11.69</v>
      </c>
      <c r="F32" s="135" t="s">
        <v>375</v>
      </c>
      <c r="G32" s="135">
        <v>142.15</v>
      </c>
      <c r="H32" s="155"/>
      <c r="I32" s="155"/>
      <c r="J32" s="135" t="s">
        <v>376</v>
      </c>
      <c r="K32" s="135">
        <v>1706.04</v>
      </c>
      <c r="L32" s="156"/>
      <c r="M32" s="155">
        <f>IF(ISNUMBER(K32/G32),IF(NOT(K32/G32=0),K32/G32, " "), " ")</f>
        <v>12.001688357368975</v>
      </c>
      <c r="N32" s="153"/>
    </row>
    <row r="33" spans="1:14" ht="22.8" x14ac:dyDescent="0.25">
      <c r="A33" s="151">
        <v>8</v>
      </c>
      <c r="B33" s="152" t="s">
        <v>377</v>
      </c>
      <c r="C33" s="133" t="s">
        <v>378</v>
      </c>
      <c r="D33" s="153" t="s">
        <v>350</v>
      </c>
      <c r="E33" s="154">
        <v>0.06</v>
      </c>
      <c r="F33" s="135" t="s">
        <v>379</v>
      </c>
      <c r="G33" s="135">
        <v>0.78</v>
      </c>
      <c r="H33" s="155"/>
      <c r="I33" s="155"/>
      <c r="J33" s="135" t="s">
        <v>380</v>
      </c>
      <c r="K33" s="135">
        <v>9.42</v>
      </c>
      <c r="L33" s="156"/>
      <c r="M33" s="155">
        <f>IF(ISNUMBER(K33/G33),IF(NOT(K33/G33=0),K33/G33, " "), " ")</f>
        <v>12.076923076923077</v>
      </c>
      <c r="N33" s="153"/>
    </row>
    <row r="34" spans="1:14" ht="22.8" x14ac:dyDescent="0.25">
      <c r="A34" s="151">
        <v>9</v>
      </c>
      <c r="B34" s="152">
        <v>2</v>
      </c>
      <c r="C34" s="133" t="s">
        <v>381</v>
      </c>
      <c r="D34" s="153" t="s">
        <v>350</v>
      </c>
      <c r="E34" s="154">
        <v>0.15</v>
      </c>
      <c r="F34" s="135" t="s">
        <v>382</v>
      </c>
      <c r="G34" s="135"/>
      <c r="H34" s="155"/>
      <c r="I34" s="155"/>
      <c r="J34" s="135" t="s">
        <v>382</v>
      </c>
      <c r="K34" s="135"/>
      <c r="L34" s="156"/>
      <c r="M34" s="155" t="str">
        <f>IF(ISNUMBER(K34/G34),IF(NOT(K34/G34=0),K34/G34, " "), " ")</f>
        <v xml:space="preserve"> </v>
      </c>
      <c r="N34" s="153"/>
    </row>
    <row r="35" spans="1:14" ht="19.350000000000001" customHeight="1" x14ac:dyDescent="0.25">
      <c r="A35" s="127" t="s">
        <v>383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</row>
    <row r="36" spans="1:14" ht="22.8" x14ac:dyDescent="0.25">
      <c r="A36" s="151">
        <v>10</v>
      </c>
      <c r="B36" s="152">
        <v>30303</v>
      </c>
      <c r="C36" s="133" t="s">
        <v>384</v>
      </c>
      <c r="D36" s="153" t="s">
        <v>385</v>
      </c>
      <c r="E36" s="154">
        <v>0.01</v>
      </c>
      <c r="F36" s="135" t="s">
        <v>386</v>
      </c>
      <c r="G36" s="135">
        <v>0.01</v>
      </c>
      <c r="H36" s="155"/>
      <c r="I36" s="155"/>
      <c r="J36" s="135" t="s">
        <v>387</v>
      </c>
      <c r="K36" s="135">
        <v>0.05</v>
      </c>
      <c r="L36" s="156"/>
      <c r="M36" s="155">
        <f>IF(ISNUMBER(K36/G36),IF(NOT(K36/G36=0),K36/G36, " "), " ")</f>
        <v>5</v>
      </c>
      <c r="N36" s="153" t="s">
        <v>388</v>
      </c>
    </row>
    <row r="37" spans="1:14" ht="22.8" x14ac:dyDescent="0.25">
      <c r="A37" s="151">
        <v>11</v>
      </c>
      <c r="B37" s="152">
        <v>30954</v>
      </c>
      <c r="C37" s="133" t="s">
        <v>389</v>
      </c>
      <c r="D37" s="153" t="s">
        <v>385</v>
      </c>
      <c r="E37" s="154">
        <v>0.15</v>
      </c>
      <c r="F37" s="135" t="s">
        <v>390</v>
      </c>
      <c r="G37" s="135">
        <v>5.08</v>
      </c>
      <c r="H37" s="155"/>
      <c r="I37" s="155"/>
      <c r="J37" s="135" t="s">
        <v>391</v>
      </c>
      <c r="K37" s="135">
        <v>24.45</v>
      </c>
      <c r="L37" s="156"/>
      <c r="M37" s="155">
        <f>IF(ISNUMBER(K37/G37),IF(NOT(K37/G37=0),K37/G37, " "), " ")</f>
        <v>4.8129921259842519</v>
      </c>
      <c r="N37" s="153" t="s">
        <v>388</v>
      </c>
    </row>
    <row r="38" spans="1:14" ht="22.8" x14ac:dyDescent="0.25">
      <c r="A38" s="151">
        <v>12</v>
      </c>
      <c r="B38" s="152">
        <v>40502</v>
      </c>
      <c r="C38" s="133" t="s">
        <v>392</v>
      </c>
      <c r="D38" s="153" t="s">
        <v>385</v>
      </c>
      <c r="E38" s="154">
        <v>7.55</v>
      </c>
      <c r="F38" s="135" t="s">
        <v>393</v>
      </c>
      <c r="G38" s="135">
        <v>59.2</v>
      </c>
      <c r="H38" s="155"/>
      <c r="I38" s="155"/>
      <c r="J38" s="135" t="s">
        <v>394</v>
      </c>
      <c r="K38" s="135">
        <v>339.75</v>
      </c>
      <c r="L38" s="156"/>
      <c r="M38" s="155">
        <f>IF(ISNUMBER(K38/G38),IF(NOT(K38/G38=0),K38/G38, " "), " ")</f>
        <v>5.7390202702702702</v>
      </c>
      <c r="N38" s="153" t="s">
        <v>388</v>
      </c>
    </row>
    <row r="39" spans="1:14" ht="22.8" x14ac:dyDescent="0.25">
      <c r="A39" s="151">
        <v>13</v>
      </c>
      <c r="B39" s="152">
        <v>40504</v>
      </c>
      <c r="C39" s="133" t="s">
        <v>395</v>
      </c>
      <c r="D39" s="153" t="s">
        <v>385</v>
      </c>
      <c r="E39" s="154">
        <v>4.03</v>
      </c>
      <c r="F39" s="135" t="s">
        <v>396</v>
      </c>
      <c r="G39" s="135">
        <v>5.19</v>
      </c>
      <c r="H39" s="155"/>
      <c r="I39" s="155"/>
      <c r="J39" s="135" t="s">
        <v>397</v>
      </c>
      <c r="K39" s="135">
        <v>12.09</v>
      </c>
      <c r="L39" s="156"/>
      <c r="M39" s="155">
        <f>IF(ISNUMBER(K39/G39),IF(NOT(K39/G39=0),K39/G39, " "), " ")</f>
        <v>2.3294797687861268</v>
      </c>
      <c r="N39" s="153" t="s">
        <v>388</v>
      </c>
    </row>
    <row r="40" spans="1:14" ht="22.8" x14ac:dyDescent="0.25">
      <c r="A40" s="151">
        <v>14</v>
      </c>
      <c r="B40" s="152">
        <v>330206</v>
      </c>
      <c r="C40" s="133" t="s">
        <v>398</v>
      </c>
      <c r="D40" s="153" t="s">
        <v>385</v>
      </c>
      <c r="E40" s="154">
        <v>0.34</v>
      </c>
      <c r="F40" s="135" t="s">
        <v>399</v>
      </c>
      <c r="G40" s="135">
        <v>0.78</v>
      </c>
      <c r="H40" s="155"/>
      <c r="I40" s="155"/>
      <c r="J40" s="135" t="s">
        <v>400</v>
      </c>
      <c r="K40" s="135">
        <v>4.08</v>
      </c>
      <c r="L40" s="156"/>
      <c r="M40" s="155">
        <f>IF(ISNUMBER(K40/G40),IF(NOT(K40/G40=0),K40/G40, " "), " ")</f>
        <v>5.2307692307692308</v>
      </c>
      <c r="N40" s="153" t="s">
        <v>388</v>
      </c>
    </row>
    <row r="41" spans="1:14" ht="22.8" x14ac:dyDescent="0.25">
      <c r="A41" s="151">
        <v>15</v>
      </c>
      <c r="B41" s="152">
        <v>400001</v>
      </c>
      <c r="C41" s="133" t="s">
        <v>401</v>
      </c>
      <c r="D41" s="153" t="s">
        <v>385</v>
      </c>
      <c r="E41" s="154">
        <v>0.23</v>
      </c>
      <c r="F41" s="135" t="s">
        <v>402</v>
      </c>
      <c r="G41" s="135">
        <v>23.72</v>
      </c>
      <c r="H41" s="155"/>
      <c r="I41" s="155"/>
      <c r="J41" s="135" t="s">
        <v>403</v>
      </c>
      <c r="K41" s="135">
        <v>135.01</v>
      </c>
      <c r="L41" s="156"/>
      <c r="M41" s="155">
        <f>IF(ISNUMBER(K41/G41),IF(NOT(K41/G41=0),K41/G41, " "), " ")</f>
        <v>5.691821247892074</v>
      </c>
      <c r="N41" s="153" t="s">
        <v>388</v>
      </c>
    </row>
    <row r="42" spans="1:14" ht="19.350000000000001" customHeight="1" x14ac:dyDescent="0.25">
      <c r="A42" s="127" t="s">
        <v>404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</row>
    <row r="43" spans="1:14" ht="22.8" x14ac:dyDescent="0.25">
      <c r="A43" s="151">
        <v>16</v>
      </c>
      <c r="B43" s="152" t="s">
        <v>405</v>
      </c>
      <c r="C43" s="133" t="s">
        <v>406</v>
      </c>
      <c r="D43" s="153" t="s">
        <v>407</v>
      </c>
      <c r="E43" s="154">
        <v>1.0041</v>
      </c>
      <c r="F43" s="135" t="s">
        <v>408</v>
      </c>
      <c r="G43" s="135">
        <v>6.22</v>
      </c>
      <c r="H43" s="155">
        <v>42.66</v>
      </c>
      <c r="I43" s="155">
        <v>42.83</v>
      </c>
      <c r="J43" s="135" t="s">
        <v>409</v>
      </c>
      <c r="K43" s="135">
        <v>49.26</v>
      </c>
      <c r="L43" s="156"/>
      <c r="M43" s="155">
        <f>IF(ISNUMBER(K43/G43),IF(NOT(K43/G43=0),K43/G43, " "), " ")</f>
        <v>7.919614147909968</v>
      </c>
      <c r="N43" s="153" t="s">
        <v>410</v>
      </c>
    </row>
    <row r="44" spans="1:14" ht="34.200000000000003" x14ac:dyDescent="0.25">
      <c r="A44" s="151">
        <v>17</v>
      </c>
      <c r="B44" s="152" t="s">
        <v>411</v>
      </c>
      <c r="C44" s="133" t="s">
        <v>412</v>
      </c>
      <c r="D44" s="153" t="s">
        <v>413</v>
      </c>
      <c r="E44" s="154">
        <v>2.9999999999999997E-4</v>
      </c>
      <c r="F44" s="135" t="s">
        <v>414</v>
      </c>
      <c r="G44" s="135">
        <v>5.49</v>
      </c>
      <c r="H44" s="155">
        <v>62800.15</v>
      </c>
      <c r="I44" s="155">
        <v>18.84</v>
      </c>
      <c r="J44" s="135" t="s">
        <v>415</v>
      </c>
      <c r="K44" s="135">
        <v>19.37</v>
      </c>
      <c r="L44" s="156"/>
      <c r="M44" s="155">
        <f>IF(ISNUMBER(K44/G44),IF(NOT(K44/G44=0),K44/G44, " "), " ")</f>
        <v>3.5282331511839709</v>
      </c>
      <c r="N44" s="153" t="s">
        <v>416</v>
      </c>
    </row>
    <row r="45" spans="1:14" ht="34.200000000000003" x14ac:dyDescent="0.25">
      <c r="A45" s="151">
        <v>18</v>
      </c>
      <c r="B45" s="152" t="s">
        <v>417</v>
      </c>
      <c r="C45" s="133" t="s">
        <v>418</v>
      </c>
      <c r="D45" s="153" t="s">
        <v>413</v>
      </c>
      <c r="E45" s="154">
        <v>1E-4</v>
      </c>
      <c r="F45" s="135" t="s">
        <v>419</v>
      </c>
      <c r="G45" s="135">
        <v>3</v>
      </c>
      <c r="H45" s="155">
        <v>85289</v>
      </c>
      <c r="I45" s="155">
        <v>8.5299999999999994</v>
      </c>
      <c r="J45" s="135" t="s">
        <v>420</v>
      </c>
      <c r="K45" s="135">
        <v>8.75</v>
      </c>
      <c r="L45" s="156"/>
      <c r="M45" s="155">
        <f>IF(ISNUMBER(K45/G45),IF(NOT(K45/G45=0),K45/G45, " "), " ")</f>
        <v>2.9166666666666665</v>
      </c>
      <c r="N45" s="153" t="s">
        <v>421</v>
      </c>
    </row>
    <row r="46" spans="1:14" ht="34.200000000000003" x14ac:dyDescent="0.25">
      <c r="A46" s="151">
        <v>19</v>
      </c>
      <c r="B46" s="152" t="s">
        <v>422</v>
      </c>
      <c r="C46" s="133" t="s">
        <v>423</v>
      </c>
      <c r="D46" s="153" t="s">
        <v>413</v>
      </c>
      <c r="E46" s="154">
        <v>2.0000000000000001E-4</v>
      </c>
      <c r="F46" s="135" t="s">
        <v>424</v>
      </c>
      <c r="G46" s="135">
        <v>2.12</v>
      </c>
      <c r="H46" s="155">
        <v>37127</v>
      </c>
      <c r="I46" s="155">
        <v>7.42</v>
      </c>
      <c r="J46" s="135" t="s">
        <v>425</v>
      </c>
      <c r="K46" s="135">
        <v>7.62</v>
      </c>
      <c r="L46" s="156"/>
      <c r="M46" s="155">
        <f>IF(ISNUMBER(K46/G46),IF(NOT(K46/G46=0),K46/G46, " "), " ")</f>
        <v>3.5943396226415092</v>
      </c>
      <c r="N46" s="153" t="s">
        <v>426</v>
      </c>
    </row>
    <row r="47" spans="1:14" ht="22.8" x14ac:dyDescent="0.25">
      <c r="A47" s="151">
        <v>20</v>
      </c>
      <c r="B47" s="152" t="s">
        <v>427</v>
      </c>
      <c r="C47" s="133" t="s">
        <v>428</v>
      </c>
      <c r="D47" s="153" t="s">
        <v>413</v>
      </c>
      <c r="E47" s="154">
        <v>2E-3</v>
      </c>
      <c r="F47" s="135" t="s">
        <v>429</v>
      </c>
      <c r="G47" s="135">
        <v>21.34</v>
      </c>
      <c r="H47" s="155">
        <v>56684.17</v>
      </c>
      <c r="I47" s="155">
        <v>113.38</v>
      </c>
      <c r="J47" s="135" t="s">
        <v>430</v>
      </c>
      <c r="K47" s="135">
        <v>116.25</v>
      </c>
      <c r="L47" s="156"/>
      <c r="M47" s="155">
        <f>IF(ISNUMBER(K47/G47),IF(NOT(K47/G47=0),K47/G47, " "), " ")</f>
        <v>5.4475164011246484</v>
      </c>
      <c r="N47" s="153" t="s">
        <v>431</v>
      </c>
    </row>
    <row r="48" spans="1:14" ht="34.200000000000003" x14ac:dyDescent="0.25">
      <c r="A48" s="151">
        <v>21</v>
      </c>
      <c r="B48" s="152" t="s">
        <v>432</v>
      </c>
      <c r="C48" s="133" t="s">
        <v>433</v>
      </c>
      <c r="D48" s="153" t="s">
        <v>407</v>
      </c>
      <c r="E48" s="154">
        <v>0.76070000000000004</v>
      </c>
      <c r="F48" s="135" t="s">
        <v>434</v>
      </c>
      <c r="G48" s="135">
        <v>76.849999999999994</v>
      </c>
      <c r="H48" s="155">
        <v>418</v>
      </c>
      <c r="I48" s="155">
        <v>317.95999999999998</v>
      </c>
      <c r="J48" s="135" t="s">
        <v>435</v>
      </c>
      <c r="K48" s="135">
        <v>332.15</v>
      </c>
      <c r="L48" s="156"/>
      <c r="M48" s="155">
        <f>IF(ISNUMBER(K48/G48),IF(NOT(K48/G48=0),K48/G48, " "), " ")</f>
        <v>4.3220559531554974</v>
      </c>
      <c r="N48" s="153" t="s">
        <v>436</v>
      </c>
    </row>
    <row r="49" spans="1:14" ht="22.8" x14ac:dyDescent="0.25">
      <c r="A49" s="151">
        <v>22</v>
      </c>
      <c r="B49" s="152" t="s">
        <v>437</v>
      </c>
      <c r="C49" s="133" t="s">
        <v>438</v>
      </c>
      <c r="D49" s="153" t="s">
        <v>439</v>
      </c>
      <c r="E49" s="154">
        <v>0.215</v>
      </c>
      <c r="F49" s="135" t="s">
        <v>440</v>
      </c>
      <c r="G49" s="135">
        <v>9.1300000000000008</v>
      </c>
      <c r="H49" s="155">
        <v>228.81</v>
      </c>
      <c r="I49" s="155">
        <v>49.19</v>
      </c>
      <c r="J49" s="135" t="s">
        <v>441</v>
      </c>
      <c r="K49" s="135">
        <v>50.25</v>
      </c>
      <c r="L49" s="156"/>
      <c r="M49" s="155">
        <f>IF(ISNUMBER(K49/G49),IF(NOT(K49/G49=0),K49/G49, " "), " ")</f>
        <v>5.5038335158817082</v>
      </c>
      <c r="N49" s="153" t="s">
        <v>442</v>
      </c>
    </row>
    <row r="50" spans="1:14" ht="45.6" x14ac:dyDescent="0.25">
      <c r="A50" s="151">
        <v>23</v>
      </c>
      <c r="B50" s="152" t="s">
        <v>443</v>
      </c>
      <c r="C50" s="133" t="s">
        <v>444</v>
      </c>
      <c r="D50" s="153" t="s">
        <v>439</v>
      </c>
      <c r="E50" s="154">
        <v>0.69199999999999995</v>
      </c>
      <c r="F50" s="135" t="s">
        <v>445</v>
      </c>
      <c r="G50" s="135">
        <v>15.78</v>
      </c>
      <c r="H50" s="155">
        <v>119.32</v>
      </c>
      <c r="I50" s="155">
        <v>82.58</v>
      </c>
      <c r="J50" s="135" t="s">
        <v>446</v>
      </c>
      <c r="K50" s="135">
        <v>84.44</v>
      </c>
      <c r="L50" s="156"/>
      <c r="M50" s="155">
        <f>IF(ISNUMBER(K50/G50),IF(NOT(K50/G50=0),K50/G50, " "), " ")</f>
        <v>5.3510773130544997</v>
      </c>
      <c r="N50" s="153" t="s">
        <v>447</v>
      </c>
    </row>
    <row r="51" spans="1:14" ht="34.200000000000003" x14ac:dyDescent="0.25">
      <c r="A51" s="151">
        <v>24</v>
      </c>
      <c r="B51" s="152" t="s">
        <v>448</v>
      </c>
      <c r="C51" s="133" t="s">
        <v>449</v>
      </c>
      <c r="D51" s="153" t="s">
        <v>413</v>
      </c>
      <c r="E51" s="154">
        <v>4.1999999999999997E-3</v>
      </c>
      <c r="F51" s="135" t="s">
        <v>450</v>
      </c>
      <c r="G51" s="135">
        <v>87.82</v>
      </c>
      <c r="H51" s="155">
        <v>55802.95</v>
      </c>
      <c r="I51" s="155">
        <v>234.37</v>
      </c>
      <c r="J51" s="135" t="s">
        <v>451</v>
      </c>
      <c r="K51" s="135">
        <v>240.42</v>
      </c>
      <c r="L51" s="156"/>
      <c r="M51" s="155">
        <f>IF(ISNUMBER(K51/G51),IF(NOT(K51/G51=0),K51/G51, " "), " ")</f>
        <v>2.7376451833295379</v>
      </c>
      <c r="N51" s="153" t="s">
        <v>452</v>
      </c>
    </row>
    <row r="52" spans="1:14" ht="57" x14ac:dyDescent="0.25">
      <c r="A52" s="151">
        <v>25</v>
      </c>
      <c r="B52" s="152" t="s">
        <v>453</v>
      </c>
      <c r="C52" s="133" t="s">
        <v>454</v>
      </c>
      <c r="D52" s="153" t="s">
        <v>455</v>
      </c>
      <c r="E52" s="154">
        <v>6.2060000000000004</v>
      </c>
      <c r="F52" s="135" t="s">
        <v>456</v>
      </c>
      <c r="G52" s="135">
        <v>58.58</v>
      </c>
      <c r="H52" s="155">
        <v>40.630000000000003</v>
      </c>
      <c r="I52" s="155">
        <v>252.15</v>
      </c>
      <c r="J52" s="135" t="s">
        <v>457</v>
      </c>
      <c r="K52" s="135">
        <v>259.29000000000002</v>
      </c>
      <c r="L52" s="156"/>
      <c r="M52" s="155">
        <f>IF(ISNUMBER(K52/G52),IF(NOT(K52/G52=0),K52/G52, " "), " ")</f>
        <v>4.4262546944349612</v>
      </c>
      <c r="N52" s="153" t="s">
        <v>458</v>
      </c>
    </row>
    <row r="53" spans="1:14" ht="57" x14ac:dyDescent="0.25">
      <c r="A53" s="151">
        <v>26</v>
      </c>
      <c r="B53" s="152" t="s">
        <v>459</v>
      </c>
      <c r="C53" s="133" t="s">
        <v>460</v>
      </c>
      <c r="D53" s="153" t="s">
        <v>455</v>
      </c>
      <c r="E53" s="154">
        <v>14.98</v>
      </c>
      <c r="F53" s="135" t="s">
        <v>461</v>
      </c>
      <c r="G53" s="135">
        <v>184.26</v>
      </c>
      <c r="H53" s="155">
        <v>52.7</v>
      </c>
      <c r="I53" s="155">
        <v>789.46</v>
      </c>
      <c r="J53" s="135" t="s">
        <v>462</v>
      </c>
      <c r="K53" s="135">
        <v>811.92</v>
      </c>
      <c r="L53" s="156"/>
      <c r="M53" s="155">
        <f>IF(ISNUMBER(K53/G53),IF(NOT(K53/G53=0),K53/G53, " "), " ")</f>
        <v>4.4063822859003583</v>
      </c>
      <c r="N53" s="153" t="s">
        <v>463</v>
      </c>
    </row>
    <row r="54" spans="1:14" ht="57" x14ac:dyDescent="0.25">
      <c r="A54" s="151">
        <v>27</v>
      </c>
      <c r="B54" s="152" t="s">
        <v>464</v>
      </c>
      <c r="C54" s="133" t="s">
        <v>465</v>
      </c>
      <c r="D54" s="153" t="s">
        <v>455</v>
      </c>
      <c r="E54" s="154">
        <v>3.21</v>
      </c>
      <c r="F54" s="135" t="s">
        <v>466</v>
      </c>
      <c r="G54" s="135">
        <v>56.5</v>
      </c>
      <c r="H54" s="155">
        <v>75.87</v>
      </c>
      <c r="I54" s="155">
        <v>243.54</v>
      </c>
      <c r="J54" s="135" t="s">
        <v>467</v>
      </c>
      <c r="K54" s="135">
        <v>250.48</v>
      </c>
      <c r="L54" s="156"/>
      <c r="M54" s="155">
        <f>IF(ISNUMBER(K54/G54),IF(NOT(K54/G54=0),K54/G54, " "), " ")</f>
        <v>4.4332743362831852</v>
      </c>
      <c r="N54" s="153" t="s">
        <v>468</v>
      </c>
    </row>
    <row r="55" spans="1:14" ht="57" x14ac:dyDescent="0.25">
      <c r="A55" s="151">
        <v>28</v>
      </c>
      <c r="B55" s="152" t="s">
        <v>469</v>
      </c>
      <c r="C55" s="133" t="s">
        <v>470</v>
      </c>
      <c r="D55" s="153" t="s">
        <v>455</v>
      </c>
      <c r="E55" s="154">
        <v>23.54</v>
      </c>
      <c r="F55" s="135" t="s">
        <v>471</v>
      </c>
      <c r="G55" s="135">
        <v>1447.71</v>
      </c>
      <c r="H55" s="155">
        <v>264.76</v>
      </c>
      <c r="I55" s="155">
        <v>6232.45</v>
      </c>
      <c r="J55" s="135" t="s">
        <v>472</v>
      </c>
      <c r="K55" s="135">
        <v>6410.18</v>
      </c>
      <c r="L55" s="156"/>
      <c r="M55" s="155">
        <f>IF(ISNUMBER(K55/G55),IF(NOT(K55/G55=0),K55/G55, " "), " ")</f>
        <v>4.4278066739885755</v>
      </c>
      <c r="N55" s="153" t="s">
        <v>473</v>
      </c>
    </row>
    <row r="56" spans="1:14" ht="57" x14ac:dyDescent="0.25">
      <c r="A56" s="151">
        <v>29</v>
      </c>
      <c r="B56" s="152" t="s">
        <v>474</v>
      </c>
      <c r="C56" s="133" t="s">
        <v>475</v>
      </c>
      <c r="D56" s="153" t="s">
        <v>455</v>
      </c>
      <c r="E56" s="154">
        <v>3.21</v>
      </c>
      <c r="F56" s="135" t="s">
        <v>476</v>
      </c>
      <c r="G56" s="135">
        <v>289.22000000000003</v>
      </c>
      <c r="H56" s="155">
        <v>387.3</v>
      </c>
      <c r="I56" s="155">
        <v>1243.23</v>
      </c>
      <c r="J56" s="135" t="s">
        <v>477</v>
      </c>
      <c r="K56" s="135">
        <v>1278.67</v>
      </c>
      <c r="L56" s="156"/>
      <c r="M56" s="155">
        <f>IF(ISNUMBER(K56/G56),IF(NOT(K56/G56=0),K56/G56, " "), " ")</f>
        <v>4.4210981259940532</v>
      </c>
      <c r="N56" s="153" t="s">
        <v>478</v>
      </c>
    </row>
    <row r="57" spans="1:14" ht="57" x14ac:dyDescent="0.25">
      <c r="A57" s="151">
        <v>30</v>
      </c>
      <c r="B57" s="152" t="s">
        <v>479</v>
      </c>
      <c r="C57" s="133" t="s">
        <v>480</v>
      </c>
      <c r="D57" s="153" t="s">
        <v>455</v>
      </c>
      <c r="E57" s="154">
        <v>3.9119999999999999</v>
      </c>
      <c r="F57" s="135" t="s">
        <v>481</v>
      </c>
      <c r="G57" s="135">
        <v>110.75</v>
      </c>
      <c r="H57" s="155">
        <v>68.63</v>
      </c>
      <c r="I57" s="155">
        <v>268.48</v>
      </c>
      <c r="J57" s="135" t="s">
        <v>482</v>
      </c>
      <c r="K57" s="135">
        <v>274.14999999999998</v>
      </c>
      <c r="L57" s="156"/>
      <c r="M57" s="155">
        <f>IF(ISNUMBER(K57/G57),IF(NOT(K57/G57=0),K57/G57, " "), " ")</f>
        <v>2.4753950338600448</v>
      </c>
      <c r="N57" s="153" t="s">
        <v>452</v>
      </c>
    </row>
    <row r="58" spans="1:14" ht="34.200000000000003" x14ac:dyDescent="0.25">
      <c r="A58" s="151">
        <v>31</v>
      </c>
      <c r="B58" s="152" t="s">
        <v>483</v>
      </c>
      <c r="C58" s="133" t="s">
        <v>484</v>
      </c>
      <c r="D58" s="153" t="s">
        <v>413</v>
      </c>
      <c r="E58" s="154">
        <v>8.0000000000000004E-4</v>
      </c>
      <c r="F58" s="135" t="s">
        <v>485</v>
      </c>
      <c r="G58" s="135">
        <v>11.59</v>
      </c>
      <c r="H58" s="155">
        <v>49632</v>
      </c>
      <c r="I58" s="155">
        <v>39.71</v>
      </c>
      <c r="J58" s="135" t="s">
        <v>486</v>
      </c>
      <c r="K58" s="135">
        <v>40.69</v>
      </c>
      <c r="L58" s="156"/>
      <c r="M58" s="155">
        <f>IF(ISNUMBER(K58/G58),IF(NOT(K58/G58=0),K58/G58, " "), " ")</f>
        <v>3.5107851596203621</v>
      </c>
      <c r="N58" s="153" t="s">
        <v>487</v>
      </c>
    </row>
    <row r="59" spans="1:14" ht="45.6" x14ac:dyDescent="0.25">
      <c r="A59" s="151">
        <v>32</v>
      </c>
      <c r="B59" s="152" t="s">
        <v>488</v>
      </c>
      <c r="C59" s="133" t="s">
        <v>489</v>
      </c>
      <c r="D59" s="153" t="s">
        <v>455</v>
      </c>
      <c r="E59" s="154">
        <v>0.73</v>
      </c>
      <c r="F59" s="135" t="s">
        <v>490</v>
      </c>
      <c r="G59" s="135">
        <v>8.4700000000000006</v>
      </c>
      <c r="H59" s="155">
        <v>22.86</v>
      </c>
      <c r="I59" s="155">
        <v>16.690000000000001</v>
      </c>
      <c r="J59" s="135" t="s">
        <v>491</v>
      </c>
      <c r="K59" s="135">
        <v>17.059999999999999</v>
      </c>
      <c r="L59" s="156"/>
      <c r="M59" s="155">
        <f>IF(ISNUMBER(K59/G59),IF(NOT(K59/G59=0),K59/G59, " "), " ")</f>
        <v>2.0141676505312867</v>
      </c>
      <c r="N59" s="153" t="s">
        <v>492</v>
      </c>
    </row>
    <row r="60" spans="1:14" ht="22.8" x14ac:dyDescent="0.25">
      <c r="A60" s="151">
        <v>33</v>
      </c>
      <c r="B60" s="152" t="s">
        <v>493</v>
      </c>
      <c r="C60" s="133" t="s">
        <v>494</v>
      </c>
      <c r="D60" s="153" t="s">
        <v>495</v>
      </c>
      <c r="E60" s="154">
        <v>6</v>
      </c>
      <c r="F60" s="135" t="s">
        <v>496</v>
      </c>
      <c r="G60" s="135">
        <v>111.6</v>
      </c>
      <c r="H60" s="155">
        <v>40.729999999999997</v>
      </c>
      <c r="I60" s="155">
        <v>244.38</v>
      </c>
      <c r="J60" s="135" t="s">
        <v>497</v>
      </c>
      <c r="K60" s="135">
        <v>250.26</v>
      </c>
      <c r="L60" s="156"/>
      <c r="M60" s="155">
        <f>IF(ISNUMBER(K60/G60),IF(NOT(K60/G60=0),K60/G60, " "), " ")</f>
        <v>2.2424731182795701</v>
      </c>
      <c r="N60" s="153" t="s">
        <v>498</v>
      </c>
    </row>
    <row r="61" spans="1:14" ht="34.200000000000003" x14ac:dyDescent="0.25">
      <c r="A61" s="151">
        <v>34</v>
      </c>
      <c r="B61" s="152" t="s">
        <v>499</v>
      </c>
      <c r="C61" s="133" t="s">
        <v>500</v>
      </c>
      <c r="D61" s="153" t="s">
        <v>413</v>
      </c>
      <c r="E61" s="154">
        <v>1E-4</v>
      </c>
      <c r="F61" s="135" t="s">
        <v>501</v>
      </c>
      <c r="G61" s="135">
        <v>0.46</v>
      </c>
      <c r="H61" s="155">
        <v>30296.61</v>
      </c>
      <c r="I61" s="155">
        <v>3.03</v>
      </c>
      <c r="J61" s="135" t="s">
        <v>502</v>
      </c>
      <c r="K61" s="135">
        <v>3.12</v>
      </c>
      <c r="L61" s="156"/>
      <c r="M61" s="155">
        <f>IF(ISNUMBER(K61/G61),IF(NOT(K61/G61=0),K61/G61, " "), " ")</f>
        <v>6.7826086956521738</v>
      </c>
      <c r="N61" s="153" t="s">
        <v>452</v>
      </c>
    </row>
    <row r="62" spans="1:14" ht="34.200000000000003" x14ac:dyDescent="0.25">
      <c r="A62" s="151">
        <v>35</v>
      </c>
      <c r="B62" s="152" t="s">
        <v>503</v>
      </c>
      <c r="C62" s="133" t="s">
        <v>504</v>
      </c>
      <c r="D62" s="153" t="s">
        <v>407</v>
      </c>
      <c r="E62" s="154">
        <v>2.3384</v>
      </c>
      <c r="F62" s="135" t="s">
        <v>505</v>
      </c>
      <c r="G62" s="135">
        <v>7.26</v>
      </c>
      <c r="H62" s="155">
        <v>22.32</v>
      </c>
      <c r="I62" s="155">
        <v>52.19</v>
      </c>
      <c r="J62" s="135" t="s">
        <v>506</v>
      </c>
      <c r="K62" s="135">
        <v>53.25</v>
      </c>
      <c r="L62" s="156"/>
      <c r="M62" s="155">
        <f>IF(ISNUMBER(K62/G62),IF(NOT(K62/G62=0),K62/G62, " "), " ")</f>
        <v>7.3347107438016534</v>
      </c>
      <c r="N62" s="153" t="s">
        <v>507</v>
      </c>
    </row>
    <row r="63" spans="1:14" ht="45.6" x14ac:dyDescent="0.25">
      <c r="A63" s="151">
        <v>36</v>
      </c>
      <c r="B63" s="152" t="s">
        <v>508</v>
      </c>
      <c r="C63" s="133" t="s">
        <v>444</v>
      </c>
      <c r="D63" s="153" t="s">
        <v>439</v>
      </c>
      <c r="E63" s="154">
        <v>0.5</v>
      </c>
      <c r="F63" s="135" t="s">
        <v>445</v>
      </c>
      <c r="G63" s="135">
        <v>11.4</v>
      </c>
      <c r="H63" s="155"/>
      <c r="I63" s="155"/>
      <c r="J63" s="135" t="s">
        <v>446</v>
      </c>
      <c r="K63" s="135">
        <v>61.01</v>
      </c>
      <c r="L63" s="156"/>
      <c r="M63" s="155">
        <f>IF(ISNUMBER(K63/G63),IF(NOT(K63/G63=0),K63/G63, " "), " ")</f>
        <v>5.3517543859649122</v>
      </c>
      <c r="N63" s="153" t="s">
        <v>447</v>
      </c>
    </row>
    <row r="64" spans="1:14" ht="34.200000000000003" x14ac:dyDescent="0.25">
      <c r="A64" s="151">
        <v>37</v>
      </c>
      <c r="B64" s="152" t="s">
        <v>509</v>
      </c>
      <c r="C64" s="133" t="s">
        <v>510</v>
      </c>
      <c r="D64" s="153" t="s">
        <v>439</v>
      </c>
      <c r="E64" s="154">
        <v>0.1</v>
      </c>
      <c r="F64" s="135" t="s">
        <v>511</v>
      </c>
      <c r="G64" s="135">
        <v>1.21</v>
      </c>
      <c r="H64" s="155"/>
      <c r="I64" s="155"/>
      <c r="J64" s="135" t="s">
        <v>512</v>
      </c>
      <c r="K64" s="135">
        <v>5.5</v>
      </c>
      <c r="L64" s="156"/>
      <c r="M64" s="155">
        <f>IF(ISNUMBER(K64/G64),IF(NOT(K64/G64=0),K64/G64, " "), " ")</f>
        <v>4.5454545454545459</v>
      </c>
      <c r="N64" s="153" t="s">
        <v>452</v>
      </c>
    </row>
    <row r="65" spans="1:14" ht="45.6" x14ac:dyDescent="0.25">
      <c r="A65" s="151">
        <v>38</v>
      </c>
      <c r="B65" s="152" t="s">
        <v>513</v>
      </c>
      <c r="C65" s="133" t="s">
        <v>514</v>
      </c>
      <c r="D65" s="153" t="s">
        <v>439</v>
      </c>
      <c r="E65" s="154">
        <v>0.6</v>
      </c>
      <c r="F65" s="135" t="s">
        <v>515</v>
      </c>
      <c r="G65" s="135">
        <v>15.78</v>
      </c>
      <c r="H65" s="155"/>
      <c r="I65" s="155"/>
      <c r="J65" s="135" t="s">
        <v>516</v>
      </c>
      <c r="K65" s="135">
        <v>73.22</v>
      </c>
      <c r="L65" s="156"/>
      <c r="M65" s="155">
        <f>IF(ISNUMBER(K65/G65),IF(NOT(K65/G65=0),K65/G65, " "), " ")</f>
        <v>4.6400506970849174</v>
      </c>
      <c r="N65" s="153" t="s">
        <v>447</v>
      </c>
    </row>
    <row r="66" spans="1:14" ht="22.8" x14ac:dyDescent="0.25">
      <c r="A66" s="151">
        <v>39</v>
      </c>
      <c r="B66" s="152" t="s">
        <v>517</v>
      </c>
      <c r="C66" s="133" t="s">
        <v>494</v>
      </c>
      <c r="D66" s="153" t="s">
        <v>495</v>
      </c>
      <c r="E66" s="154">
        <v>4</v>
      </c>
      <c r="F66" s="135" t="s">
        <v>496</v>
      </c>
      <c r="G66" s="135">
        <v>74.400000000000006</v>
      </c>
      <c r="H66" s="155"/>
      <c r="I66" s="155"/>
      <c r="J66" s="135" t="s">
        <v>497</v>
      </c>
      <c r="K66" s="135">
        <v>166.84</v>
      </c>
      <c r="L66" s="156"/>
      <c r="M66" s="155">
        <f>IF(ISNUMBER(K66/G66),IF(NOT(K66/G66=0),K66/G66, " "), " ")</f>
        <v>2.2424731182795696</v>
      </c>
      <c r="N66" s="153" t="s">
        <v>498</v>
      </c>
    </row>
    <row r="67" spans="1:14" ht="34.200000000000003" x14ac:dyDescent="0.25">
      <c r="A67" s="151">
        <v>40</v>
      </c>
      <c r="B67" s="152" t="s">
        <v>518</v>
      </c>
      <c r="C67" s="133" t="s">
        <v>519</v>
      </c>
      <c r="D67" s="153" t="s">
        <v>495</v>
      </c>
      <c r="E67" s="154">
        <v>15</v>
      </c>
      <c r="F67" s="135" t="s">
        <v>520</v>
      </c>
      <c r="G67" s="135">
        <v>373.5</v>
      </c>
      <c r="H67" s="155"/>
      <c r="I67" s="155"/>
      <c r="J67" s="135" t="s">
        <v>521</v>
      </c>
      <c r="K67" s="135">
        <v>1928.1</v>
      </c>
      <c r="L67" s="156"/>
      <c r="M67" s="155">
        <f>IF(ISNUMBER(K67/G67),IF(NOT(K67/G67=0),K67/G67, " "), " ")</f>
        <v>5.1622489959839353</v>
      </c>
      <c r="N67" s="153" t="s">
        <v>452</v>
      </c>
    </row>
    <row r="68" spans="1:14" ht="34.200000000000003" x14ac:dyDescent="0.25">
      <c r="A68" s="151">
        <v>41</v>
      </c>
      <c r="B68" s="152" t="s">
        <v>522</v>
      </c>
      <c r="C68" s="133" t="s">
        <v>523</v>
      </c>
      <c r="D68" s="153" t="s">
        <v>495</v>
      </c>
      <c r="E68" s="154">
        <v>4</v>
      </c>
      <c r="F68" s="135" t="s">
        <v>524</v>
      </c>
      <c r="G68" s="135">
        <v>174</v>
      </c>
      <c r="H68" s="155"/>
      <c r="I68" s="155"/>
      <c r="J68" s="135" t="s">
        <v>525</v>
      </c>
      <c r="K68" s="135">
        <v>505.8</v>
      </c>
      <c r="L68" s="156"/>
      <c r="M68" s="155">
        <f>IF(ISNUMBER(K68/G68),IF(NOT(K68/G68=0),K68/G68, " "), " ")</f>
        <v>2.9068965517241381</v>
      </c>
      <c r="N68" s="153" t="s">
        <v>452</v>
      </c>
    </row>
    <row r="69" spans="1:14" ht="34.200000000000003" x14ac:dyDescent="0.25">
      <c r="A69" s="151">
        <v>42</v>
      </c>
      <c r="B69" s="152" t="s">
        <v>526</v>
      </c>
      <c r="C69" s="133" t="s">
        <v>527</v>
      </c>
      <c r="D69" s="153" t="s">
        <v>495</v>
      </c>
      <c r="E69" s="154">
        <v>1</v>
      </c>
      <c r="F69" s="135" t="s">
        <v>528</v>
      </c>
      <c r="G69" s="135">
        <v>60.8</v>
      </c>
      <c r="H69" s="155"/>
      <c r="I69" s="155"/>
      <c r="J69" s="135" t="s">
        <v>529</v>
      </c>
      <c r="K69" s="135">
        <v>215.73</v>
      </c>
      <c r="L69" s="156"/>
      <c r="M69" s="155">
        <f>IF(ISNUMBER(K69/G69),IF(NOT(K69/G69=0),K69/G69, " "), " ")</f>
        <v>3.5481907894736842</v>
      </c>
      <c r="N69" s="153" t="s">
        <v>452</v>
      </c>
    </row>
    <row r="70" spans="1:14" ht="22.8" x14ac:dyDescent="0.25">
      <c r="A70" s="151">
        <v>43</v>
      </c>
      <c r="B70" s="152" t="s">
        <v>530</v>
      </c>
      <c r="C70" s="133" t="s">
        <v>531</v>
      </c>
      <c r="D70" s="153" t="s">
        <v>495</v>
      </c>
      <c r="E70" s="154">
        <v>2</v>
      </c>
      <c r="F70" s="135" t="s">
        <v>532</v>
      </c>
      <c r="G70" s="135">
        <v>4.9000000000000004</v>
      </c>
      <c r="H70" s="155"/>
      <c r="I70" s="155"/>
      <c r="J70" s="135" t="s">
        <v>533</v>
      </c>
      <c r="K70" s="135">
        <v>11.42</v>
      </c>
      <c r="L70" s="156"/>
      <c r="M70" s="155">
        <f>IF(ISNUMBER(K70/G70),IF(NOT(K70/G70=0),K70/G70, " "), " ")</f>
        <v>2.3306122448979592</v>
      </c>
      <c r="N70" s="153" t="s">
        <v>534</v>
      </c>
    </row>
    <row r="71" spans="1:14" ht="34.200000000000003" x14ac:dyDescent="0.25">
      <c r="A71" s="151">
        <v>44</v>
      </c>
      <c r="B71" s="152" t="s">
        <v>535</v>
      </c>
      <c r="C71" s="133" t="s">
        <v>536</v>
      </c>
      <c r="D71" s="153" t="s">
        <v>455</v>
      </c>
      <c r="E71" s="154">
        <v>3</v>
      </c>
      <c r="F71" s="135" t="s">
        <v>537</v>
      </c>
      <c r="G71" s="135">
        <v>50.76</v>
      </c>
      <c r="H71" s="155"/>
      <c r="I71" s="155"/>
      <c r="J71" s="135" t="s">
        <v>538</v>
      </c>
      <c r="K71" s="135">
        <v>150.33000000000001</v>
      </c>
      <c r="L71" s="156"/>
      <c r="M71" s="155">
        <f>IF(ISNUMBER(K71/G71),IF(NOT(K71/G71=0),K71/G71, " "), " ")</f>
        <v>2.961583924349882</v>
      </c>
      <c r="N71" s="153" t="s">
        <v>452</v>
      </c>
    </row>
    <row r="72" spans="1:14" ht="34.200000000000003" x14ac:dyDescent="0.25">
      <c r="A72" s="151">
        <v>45</v>
      </c>
      <c r="B72" s="152" t="s">
        <v>539</v>
      </c>
      <c r="C72" s="133" t="s">
        <v>540</v>
      </c>
      <c r="D72" s="153" t="s">
        <v>495</v>
      </c>
      <c r="E72" s="154">
        <v>2</v>
      </c>
      <c r="F72" s="135" t="s">
        <v>541</v>
      </c>
      <c r="G72" s="135">
        <v>1.94</v>
      </c>
      <c r="H72" s="155"/>
      <c r="I72" s="155"/>
      <c r="J72" s="135" t="s">
        <v>542</v>
      </c>
      <c r="K72" s="135">
        <v>7.1</v>
      </c>
      <c r="L72" s="156"/>
      <c r="M72" s="155">
        <f>IF(ISNUMBER(K72/G72),IF(NOT(K72/G72=0),K72/G72, " "), " ")</f>
        <v>3.6597938144329896</v>
      </c>
      <c r="N72" s="153" t="s">
        <v>452</v>
      </c>
    </row>
    <row r="73" spans="1:14" ht="34.200000000000003" x14ac:dyDescent="0.25">
      <c r="A73" s="151">
        <v>46</v>
      </c>
      <c r="B73" s="152" t="s">
        <v>543</v>
      </c>
      <c r="C73" s="133" t="s">
        <v>544</v>
      </c>
      <c r="D73" s="153" t="s">
        <v>495</v>
      </c>
      <c r="E73" s="154">
        <v>2</v>
      </c>
      <c r="F73" s="135" t="s">
        <v>545</v>
      </c>
      <c r="G73" s="135">
        <v>24.92</v>
      </c>
      <c r="H73" s="155"/>
      <c r="I73" s="155"/>
      <c r="J73" s="135" t="s">
        <v>546</v>
      </c>
      <c r="K73" s="135">
        <v>50.32</v>
      </c>
      <c r="L73" s="156"/>
      <c r="M73" s="155">
        <f>IF(ISNUMBER(K73/G73),IF(NOT(K73/G73=0),K73/G73, " "), " ")</f>
        <v>2.0192616372391652</v>
      </c>
      <c r="N73" s="153" t="s">
        <v>452</v>
      </c>
    </row>
    <row r="74" spans="1:14" ht="19.350000000000001" customHeight="1" x14ac:dyDescent="0.25">
      <c r="A74" s="149" t="s">
        <v>547</v>
      </c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</row>
    <row r="75" spans="1:14" ht="19.350000000000001" customHeight="1" x14ac:dyDescent="0.25">
      <c r="A75" s="127" t="s">
        <v>404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</row>
    <row r="76" spans="1:14" ht="22.8" x14ac:dyDescent="0.25">
      <c r="A76" s="151">
        <v>47</v>
      </c>
      <c r="B76" s="152" t="s">
        <v>548</v>
      </c>
      <c r="C76" s="133" t="s">
        <v>549</v>
      </c>
      <c r="D76" s="153" t="s">
        <v>495</v>
      </c>
      <c r="E76" s="154">
        <v>25</v>
      </c>
      <c r="F76" s="135" t="s">
        <v>382</v>
      </c>
      <c r="G76" s="135"/>
      <c r="H76" s="155"/>
      <c r="I76" s="155"/>
      <c r="J76" s="135" t="s">
        <v>382</v>
      </c>
      <c r="K76" s="135"/>
      <c r="L76" s="156"/>
      <c r="M76" s="155" t="str">
        <f>IF(ISNUMBER(K76/G76),IF(NOT(K76/G76=0),K76/G76, " "), " ")</f>
        <v xml:space="preserve"> </v>
      </c>
      <c r="N76" s="153"/>
    </row>
    <row r="77" spans="1:14" ht="22.8" x14ac:dyDescent="0.25">
      <c r="A77" s="157">
        <v>48</v>
      </c>
      <c r="B77" s="158" t="s">
        <v>550</v>
      </c>
      <c r="C77" s="139" t="s">
        <v>551</v>
      </c>
      <c r="D77" s="159" t="s">
        <v>413</v>
      </c>
      <c r="E77" s="160">
        <v>1.2699999999999999E-2</v>
      </c>
      <c r="F77" s="141" t="s">
        <v>382</v>
      </c>
      <c r="G77" s="141"/>
      <c r="H77" s="161"/>
      <c r="I77" s="161"/>
      <c r="J77" s="141" t="s">
        <v>382</v>
      </c>
      <c r="K77" s="141"/>
      <c r="L77" s="162"/>
      <c r="M77" s="161" t="str">
        <f>IF(ISNUMBER(K77/G77),IF(NOT(K77/G77=0),K77/G77, " "), " ")</f>
        <v xml:space="preserve"> </v>
      </c>
      <c r="N77" s="159"/>
    </row>
    <row r="78" spans="1:14" x14ac:dyDescent="0.25">
      <c r="A78" s="143" t="s">
        <v>328</v>
      </c>
      <c r="B78" s="144"/>
      <c r="C78" s="144"/>
      <c r="D78" s="144"/>
      <c r="E78" s="144"/>
      <c r="F78" s="144"/>
      <c r="G78" s="163">
        <v>4622</v>
      </c>
      <c r="H78" s="164"/>
      <c r="I78" s="164"/>
      <c r="J78" s="164"/>
      <c r="K78" s="163">
        <v>28818</v>
      </c>
      <c r="L78" s="165"/>
      <c r="M78" s="163">
        <f ca="1">IF(ISNUMBER(INDIRECT("K" &amp; ROW())/INDIRECT("G" &amp; ROW())),INDIRECT("K" &amp; ROW())/INDIRECT("G" &amp; ROW()), " ")</f>
        <v>6.2349632193855475</v>
      </c>
      <c r="N78" s="145" t="s">
        <v>552</v>
      </c>
    </row>
    <row r="79" spans="1:14" x14ac:dyDescent="0.25">
      <c r="A79" s="143" t="s">
        <v>333</v>
      </c>
      <c r="B79" s="144"/>
      <c r="C79" s="144"/>
      <c r="D79" s="144"/>
      <c r="E79" s="144"/>
      <c r="F79" s="144"/>
      <c r="G79" s="163"/>
      <c r="H79" s="164"/>
      <c r="I79" s="164"/>
      <c r="J79" s="164"/>
      <c r="K79" s="163"/>
      <c r="L79" s="165"/>
      <c r="M79" s="163" t="str">
        <f ca="1">IF(ISNUMBER(INDIRECT("K" &amp; ROW())/INDIRECT("G" &amp; ROW())),INDIRECT("K" &amp; ROW())/INDIRECT("G" &amp; ROW()), " ")</f>
        <v xml:space="preserve"> </v>
      </c>
      <c r="N79" s="145" t="s">
        <v>552</v>
      </c>
    </row>
    <row r="80" spans="1:14" x14ac:dyDescent="0.25">
      <c r="A80" s="143" t="s">
        <v>334</v>
      </c>
      <c r="B80" s="144"/>
      <c r="C80" s="144"/>
      <c r="D80" s="144"/>
      <c r="E80" s="144"/>
      <c r="F80" s="144"/>
      <c r="G80" s="163">
        <v>1216</v>
      </c>
      <c r="H80" s="164"/>
      <c r="I80" s="164"/>
      <c r="J80" s="164"/>
      <c r="K80" s="163">
        <v>14620</v>
      </c>
      <c r="L80" s="165"/>
      <c r="M80" s="163">
        <f ca="1">IF(ISNUMBER(INDIRECT("K" &amp; ROW())/INDIRECT("G" &amp; ROW())),INDIRECT("K" &amp; ROW())/INDIRECT("G" &amp; ROW()), " ")</f>
        <v>12.023026315789474</v>
      </c>
      <c r="N80" s="145" t="s">
        <v>552</v>
      </c>
    </row>
    <row r="81" spans="1:14" x14ac:dyDescent="0.25">
      <c r="A81" s="143" t="s">
        <v>335</v>
      </c>
      <c r="B81" s="144"/>
      <c r="C81" s="144"/>
      <c r="D81" s="144"/>
      <c r="E81" s="144"/>
      <c r="F81" s="144"/>
      <c r="G81" s="163">
        <v>3317</v>
      </c>
      <c r="H81" s="164"/>
      <c r="I81" s="164"/>
      <c r="J81" s="164"/>
      <c r="K81" s="163">
        <v>13752</v>
      </c>
      <c r="L81" s="165"/>
      <c r="M81" s="163">
        <f ca="1">IF(ISNUMBER(INDIRECT("K" &amp; ROW())/INDIRECT("G" &amp; ROW())),INDIRECT("K" &amp; ROW())/INDIRECT("G" &amp; ROW()), " ")</f>
        <v>4.1459149834187521</v>
      </c>
      <c r="N81" s="145" t="s">
        <v>552</v>
      </c>
    </row>
    <row r="82" spans="1:14" x14ac:dyDescent="0.25">
      <c r="A82" s="143" t="s">
        <v>336</v>
      </c>
      <c r="B82" s="144"/>
      <c r="C82" s="144"/>
      <c r="D82" s="144"/>
      <c r="E82" s="144"/>
      <c r="F82" s="144"/>
      <c r="G82" s="163">
        <v>91</v>
      </c>
      <c r="H82" s="164"/>
      <c r="I82" s="164"/>
      <c r="J82" s="164"/>
      <c r="K82" s="163">
        <v>508</v>
      </c>
      <c r="L82" s="165"/>
      <c r="M82" s="163">
        <f ca="1">IF(ISNUMBER(INDIRECT("K" &amp; ROW())/INDIRECT("G" &amp; ROW())),INDIRECT("K" &amp; ROW())/INDIRECT("G" &amp; ROW()), " ")</f>
        <v>5.5824175824175821</v>
      </c>
      <c r="N82" s="145" t="s">
        <v>552</v>
      </c>
    </row>
    <row r="83" spans="1:14" x14ac:dyDescent="0.25">
      <c r="A83" s="146" t="s">
        <v>337</v>
      </c>
      <c r="B83" s="147"/>
      <c r="C83" s="147"/>
      <c r="D83" s="147"/>
      <c r="E83" s="147"/>
      <c r="F83" s="147"/>
      <c r="G83" s="166">
        <v>1234</v>
      </c>
      <c r="H83" s="167"/>
      <c r="I83" s="167"/>
      <c r="J83" s="167"/>
      <c r="K83" s="166">
        <v>12677</v>
      </c>
      <c r="L83" s="168"/>
      <c r="M83" s="166">
        <f ca="1">IF(ISNUMBER(INDIRECT("K" &amp; ROW())/INDIRECT("G" &amp; ROW())),INDIRECT("K" &amp; ROW())/INDIRECT("G" &amp; ROW()), " ")</f>
        <v>10.273095623987034</v>
      </c>
      <c r="N83" s="148" t="s">
        <v>552</v>
      </c>
    </row>
    <row r="84" spans="1:14" x14ac:dyDescent="0.25">
      <c r="A84" s="146" t="s">
        <v>338</v>
      </c>
      <c r="B84" s="147"/>
      <c r="C84" s="147"/>
      <c r="D84" s="147"/>
      <c r="E84" s="147"/>
      <c r="F84" s="147"/>
      <c r="G84" s="166">
        <v>724</v>
      </c>
      <c r="H84" s="167"/>
      <c r="I84" s="167"/>
      <c r="J84" s="167"/>
      <c r="K84" s="166">
        <v>6956</v>
      </c>
      <c r="L84" s="168"/>
      <c r="M84" s="166">
        <f ca="1">IF(ISNUMBER(INDIRECT("K" &amp; ROW())/INDIRECT("G" &amp; ROW())),INDIRECT("K" &amp; ROW())/INDIRECT("G" &amp; ROW()), " ")</f>
        <v>9.6077348066298338</v>
      </c>
      <c r="N84" s="148" t="s">
        <v>552</v>
      </c>
    </row>
    <row r="85" spans="1:14" x14ac:dyDescent="0.25">
      <c r="A85" s="146" t="s">
        <v>339</v>
      </c>
      <c r="B85" s="147"/>
      <c r="C85" s="147"/>
      <c r="D85" s="147"/>
      <c r="E85" s="147"/>
      <c r="F85" s="147"/>
      <c r="G85" s="166"/>
      <c r="H85" s="167"/>
      <c r="I85" s="167"/>
      <c r="J85" s="167"/>
      <c r="K85" s="166"/>
      <c r="L85" s="168"/>
      <c r="M85" s="166" t="str">
        <f ca="1">IF(ISNUMBER(INDIRECT("K" &amp; ROW())/INDIRECT("G" &amp; ROW())),INDIRECT("K" &amp; ROW())/INDIRECT("G" &amp; ROW()), " ")</f>
        <v xml:space="preserve"> </v>
      </c>
      <c r="N85" s="148" t="s">
        <v>552</v>
      </c>
    </row>
    <row r="86" spans="1:14" ht="30" customHeight="1" x14ac:dyDescent="0.25">
      <c r="A86" s="143" t="s">
        <v>340</v>
      </c>
      <c r="B86" s="144"/>
      <c r="C86" s="144"/>
      <c r="D86" s="144"/>
      <c r="E86" s="144"/>
      <c r="F86" s="144"/>
      <c r="G86" s="163">
        <v>197</v>
      </c>
      <c r="H86" s="164"/>
      <c r="I86" s="164"/>
      <c r="J86" s="164"/>
      <c r="K86" s="163">
        <v>1705</v>
      </c>
      <c r="L86" s="165"/>
      <c r="M86" s="163">
        <f ca="1">IF(ISNUMBER(INDIRECT("K" &amp; ROW())/INDIRECT("G" &amp; ROW())),INDIRECT("K" &amp; ROW())/INDIRECT("G" &amp; ROW()), " ")</f>
        <v>8.654822335025381</v>
      </c>
      <c r="N86" s="145" t="s">
        <v>552</v>
      </c>
    </row>
    <row r="87" spans="1:14" x14ac:dyDescent="0.25">
      <c r="A87" s="143" t="s">
        <v>341</v>
      </c>
      <c r="B87" s="144"/>
      <c r="C87" s="144"/>
      <c r="D87" s="144"/>
      <c r="E87" s="144"/>
      <c r="F87" s="144"/>
      <c r="G87" s="163">
        <v>32</v>
      </c>
      <c r="H87" s="164"/>
      <c r="I87" s="164"/>
      <c r="J87" s="164"/>
      <c r="K87" s="163">
        <v>147</v>
      </c>
      <c r="L87" s="165"/>
      <c r="M87" s="163">
        <f ca="1">IF(ISNUMBER(INDIRECT("K" &amp; ROW())/INDIRECT("G" &amp; ROW())),INDIRECT("K" &amp; ROW())/INDIRECT("G" &amp; ROW()), " ")</f>
        <v>4.59375</v>
      </c>
      <c r="N87" s="145" t="s">
        <v>552</v>
      </c>
    </row>
    <row r="88" spans="1:14" ht="30" customHeight="1" x14ac:dyDescent="0.25">
      <c r="A88" s="143" t="s">
        <v>342</v>
      </c>
      <c r="B88" s="144"/>
      <c r="C88" s="144"/>
      <c r="D88" s="144"/>
      <c r="E88" s="144"/>
      <c r="F88" s="144"/>
      <c r="G88" s="163">
        <v>6351</v>
      </c>
      <c r="H88" s="164"/>
      <c r="I88" s="164"/>
      <c r="J88" s="164"/>
      <c r="K88" s="163">
        <v>46599</v>
      </c>
      <c r="L88" s="165"/>
      <c r="M88" s="163">
        <f ca="1">IF(ISNUMBER(INDIRECT("K" &amp; ROW())/INDIRECT("G" &amp; ROW())),INDIRECT("K" &amp; ROW())/INDIRECT("G" &amp; ROW()), " ")</f>
        <v>7.3372697213037315</v>
      </c>
      <c r="N88" s="145" t="s">
        <v>552</v>
      </c>
    </row>
    <row r="89" spans="1:14" x14ac:dyDescent="0.25">
      <c r="A89" s="143" t="s">
        <v>343</v>
      </c>
      <c r="B89" s="144"/>
      <c r="C89" s="144"/>
      <c r="D89" s="144"/>
      <c r="E89" s="144"/>
      <c r="F89" s="144"/>
      <c r="G89" s="163">
        <v>6580</v>
      </c>
      <c r="H89" s="164"/>
      <c r="I89" s="164"/>
      <c r="J89" s="164"/>
      <c r="K89" s="163">
        <v>48451</v>
      </c>
      <c r="L89" s="165"/>
      <c r="M89" s="163">
        <f ca="1">IF(ISNUMBER(INDIRECT("K" &amp; ROW())/INDIRECT("G" &amp; ROW())),INDIRECT("K" &amp; ROW())/INDIRECT("G" &amp; ROW()), " ")</f>
        <v>7.3633738601823708</v>
      </c>
      <c r="N89" s="145" t="s">
        <v>552</v>
      </c>
    </row>
    <row r="90" spans="1:14" ht="30" customHeight="1" x14ac:dyDescent="0.25">
      <c r="A90" s="143" t="s">
        <v>344</v>
      </c>
      <c r="B90" s="144"/>
      <c r="C90" s="144"/>
      <c r="D90" s="144"/>
      <c r="E90" s="144"/>
      <c r="F90" s="144"/>
      <c r="G90" s="163">
        <v>670.65</v>
      </c>
      <c r="H90" s="164"/>
      <c r="I90" s="164"/>
      <c r="J90" s="164"/>
      <c r="K90" s="163">
        <v>3134.11</v>
      </c>
      <c r="L90" s="165"/>
      <c r="M90" s="163">
        <f ca="1">IF(ISNUMBER(INDIRECT("K" &amp; ROW())/INDIRECT("G" &amp; ROW())),INDIRECT("K" &amp; ROW())/INDIRECT("G" &amp; ROW()), " ")</f>
        <v>4.6732423767986289</v>
      </c>
      <c r="N90" s="145" t="s">
        <v>552</v>
      </c>
    </row>
    <row r="91" spans="1:14" x14ac:dyDescent="0.25">
      <c r="A91" s="146" t="s">
        <v>345</v>
      </c>
      <c r="B91" s="147"/>
      <c r="C91" s="147"/>
      <c r="D91" s="147"/>
      <c r="E91" s="147"/>
      <c r="F91" s="147"/>
      <c r="G91" s="166">
        <v>7250.65</v>
      </c>
      <c r="H91" s="167"/>
      <c r="I91" s="167"/>
      <c r="J91" s="167"/>
      <c r="K91" s="166">
        <v>51585.11</v>
      </c>
      <c r="L91" s="168"/>
      <c r="M91" s="166">
        <f ca="1">IF(ISNUMBER(INDIRECT("K" &amp; ROW())/INDIRECT("G" &amp; ROW())),INDIRECT("K" &amp; ROW())/INDIRECT("G" &amp; ROW()), " ")</f>
        <v>7.1145497300242049</v>
      </c>
      <c r="N91" s="148" t="s">
        <v>552</v>
      </c>
    </row>
    <row r="92" spans="1:14" x14ac:dyDescent="0.25">
      <c r="A92" s="48"/>
      <c r="G92" s="67"/>
      <c r="H92" s="68"/>
      <c r="I92" s="68"/>
      <c r="J92" s="68"/>
      <c r="K92" s="67"/>
      <c r="L92" s="69"/>
      <c r="M92" s="67"/>
      <c r="N92" s="48"/>
    </row>
    <row r="93" spans="1:14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68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3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75" t="s">
        <v>69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</sheetData>
  <mergeCells count="47">
    <mergeCell ref="A90:F90"/>
    <mergeCell ref="A91:F91"/>
    <mergeCell ref="A84:F84"/>
    <mergeCell ref="A85:F85"/>
    <mergeCell ref="A86:F86"/>
    <mergeCell ref="A87:F87"/>
    <mergeCell ref="A88:F88"/>
    <mergeCell ref="A89:F89"/>
    <mergeCell ref="A78:F78"/>
    <mergeCell ref="A79:F79"/>
    <mergeCell ref="A80:F80"/>
    <mergeCell ref="A81:F81"/>
    <mergeCell ref="A82:F82"/>
    <mergeCell ref="A83:F83"/>
    <mergeCell ref="A24:N24"/>
    <mergeCell ref="A25:N25"/>
    <mergeCell ref="A35:N35"/>
    <mergeCell ref="A42:N42"/>
    <mergeCell ref="A74:N74"/>
    <mergeCell ref="A75:N7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2015-12-03T03:41:51Z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