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9" i="8"/>
  <c r="K128" i="8"/>
  <c r="H129" i="8"/>
  <c r="H128" i="8"/>
  <c r="J14" i="16"/>
  <c r="G14" i="16"/>
  <c r="K30" i="8"/>
  <c r="H30" i="8"/>
  <c r="A18" i="16"/>
  <c r="M73" i="16"/>
  <c r="M77" i="16"/>
  <c r="M81" i="16"/>
  <c r="M85" i="16"/>
  <c r="M74" i="16"/>
  <c r="M78" i="16"/>
  <c r="M82" i="16"/>
  <c r="M86" i="16"/>
  <c r="M75" i="16"/>
  <c r="M79" i="16"/>
  <c r="M83" i="16"/>
  <c r="M76" i="16"/>
  <c r="M80" i="16"/>
  <c r="M8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<sst xmlns="http://schemas.openxmlformats.org/spreadsheetml/2006/main" count="771" uniqueCount="516">
  <si>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</si>
  <si>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</si>
  <si>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</si>
  <si>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</si>
  <si>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</si>
  <si>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</si>
  <si>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</si>
  <si>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</si>
  <si>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</si>
  <si>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</si>
  <si>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</si>
  <si>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</si>
  <si>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</si>
  <si>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</si>
  <si>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</si>
  <si>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</si>
  <si>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</si>
  <si>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</si>
  <si>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</si>
  <si>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</si>
  <si>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</si>
  <si>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</si>
  <si>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</si>
  <si>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</si>
  <si>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</si>
  <si>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</si>
  <si>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</si>
  <si>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</si>
  <si>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</si>
  <si>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</si>
  <si>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</si>
  <si>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</si>
  <si>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</si>
  <si>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</si>
  <si>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</si>
  <si>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</si>
  <si>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</si>
  <si>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</si>
  <si>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</si>
  <si>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</si>
  <si>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</si>
  <si>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</si>
  <si>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</si>
  <si>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</si>
  <si>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</si>
  <si>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</si>
  <si>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</si>
  <si>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</si>
  <si>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</si>
  <si>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</si>
  <si>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</si>
  <si>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</si>
  <si>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</si>
  <si>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</si>
  <si>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</si>
  <si>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</si>
  <si>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</si>
  <si>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</si>
  <si>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</si>
  <si>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</si>
  <si>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</si>
  <si>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</si>
  <si>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</si>
  <si>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</si>
  <si>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</si>
  <si>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</si>
  <si>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</si>
  <si>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</si>
  <si>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</si>
  <si>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О ПРИЕМКЕ ВЫПОЛНЕННЫХ РАБОТ за Январь 2015</t>
  </si>
  <si>
    <t>на Школьная 2а</t>
  </si>
  <si>
    <t>Сдал:  _________________ //</t>
  </si>
  <si>
    <t>Принял:  _________________ //</t>
  </si>
  <si>
    <t>Раздел 1. ЯНВАРЬ</t>
  </si>
  <si>
    <t>кв.28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</si>
  <si>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</si>
  <si>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</si>
  <si>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</si>
  <si>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7
4
3</t>
  </si>
  <si>
    <t>Р</t>
  </si>
  <si>
    <t>кв.42</t>
  </si>
  <si>
    <t>ТЕРр65-23-2
Слив и наполнение водой системы отопления: с осмотром системы
1000 м3 объема здания
НР 63%=74%*0.85 от ФОТ
СП 40%=50%*0.8 от ФОТ</t>
  </si>
  <si>
    <t>1
63
40</t>
  </si>
  <si>
    <t>14
10
7</t>
  </si>
  <si>
    <t>164
103
66</t>
  </si>
  <si>
    <t>ТЕРр65-18-1
Ремонт задвижек диаметром: до 100 мм без снятия с места
100 шт. арматуры
НР 88%=103%*0.85 от ФОТ
СП 48%=60%*0.8 от ФОТ</t>
  </si>
  <si>
    <t>0,02
88
48</t>
  </si>
  <si>
    <t>3302,21
_____
801,06</t>
  </si>
  <si>
    <t>82
68
40</t>
  </si>
  <si>
    <t>66
_____
16</t>
  </si>
  <si>
    <t>874
698
381</t>
  </si>
  <si>
    <t>793
_____
81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</si>
  <si>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</si>
  <si>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</si>
  <si>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</si>
  <si>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</si>
  <si>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</si>
  <si>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63
11
5</t>
  </si>
  <si>
    <t>10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</si>
  <si>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</si>
  <si>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</si>
  <si>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</si>
  <si>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</si>
  <si>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61</t>
  </si>
  <si>
    <t>М</t>
  </si>
  <si>
    <t>кв.74</t>
  </si>
  <si>
    <t>кв.75</t>
  </si>
  <si>
    <t>0,0006
111
51</t>
  </si>
  <si>
    <t xml:space="preserve">
_____
9</t>
  </si>
  <si>
    <t>38
7
3</t>
  </si>
  <si>
    <t>6
_____
31</t>
  </si>
  <si>
    <t>0,3
111
51</t>
  </si>
  <si>
    <t xml:space="preserve">
_____
8</t>
  </si>
  <si>
    <t xml:space="preserve">
_____
37</t>
  </si>
  <si>
    <t>узел учета</t>
  </si>
  <si>
    <t>ТЕРр65-15-2
Сварка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</si>
  <si>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0,002
88
48</t>
  </si>
  <si>
    <t>1019,2
_____
2504,12</t>
  </si>
  <si>
    <t>68,58
_____
2,8</t>
  </si>
  <si>
    <t>7
2
1</t>
  </si>
  <si>
    <t>2
_____
5</t>
  </si>
  <si>
    <t>47
21
12</t>
  </si>
  <si>
    <t>24
_____
22</t>
  </si>
  <si>
    <t>Узел.учета</t>
  </si>
  <si>
    <t>ТЕРр65-15-3
Сварка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</si>
  <si>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0,0015
88
48</t>
  </si>
  <si>
    <t>1243,2
_____
139,8</t>
  </si>
  <si>
    <t>174,53
_____
4,21</t>
  </si>
  <si>
    <t>2
2
1</t>
  </si>
  <si>
    <t>25
19
11</t>
  </si>
  <si>
    <t>22
_____
2</t>
  </si>
  <si>
    <t>Раздел 2. ФЕВРАЛЬ</t>
  </si>
  <si>
    <t>0,5
63
40</t>
  </si>
  <si>
    <t>7
5
4</t>
  </si>
  <si>
    <t>82
52
33</t>
  </si>
  <si>
    <t>кв.35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</si>
  <si>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</si>
  <si>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0,0003
111
51</t>
  </si>
  <si>
    <t xml:space="preserve">
_____
5</t>
  </si>
  <si>
    <t>19
3
2</t>
  </si>
  <si>
    <t>3
_____
16</t>
  </si>
  <si>
    <t>0,1
111
51</t>
  </si>
  <si>
    <t xml:space="preserve">
_____
3</t>
  </si>
  <si>
    <t xml:space="preserve">
_____
12</t>
  </si>
  <si>
    <t>Раздел 3. МАРТ</t>
  </si>
  <si>
    <t>кв.6</t>
  </si>
  <si>
    <t>ТЕРр65-5-1
ПРИМ.Смена уголка 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</si>
  <si>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</si>
  <si>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</si>
  <si>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</si>
  <si>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</si>
  <si>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</si>
  <si>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</si>
  <si>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ТСЦ-302-3246
Угольники прямые
10 шт.</t>
  </si>
  <si>
    <t>0,1
88
48</t>
  </si>
  <si>
    <t xml:space="preserve">
_____
77,7</t>
  </si>
  <si>
    <t xml:space="preserve">
_____
29</t>
  </si>
  <si>
    <t>кв.43</t>
  </si>
  <si>
    <t>0,125
63
40</t>
  </si>
  <si>
    <t>6
4
2</t>
  </si>
  <si>
    <t>Раздел 4. АПРЕЛЬ</t>
  </si>
  <si>
    <t>подвал</t>
  </si>
  <si>
    <t>0,0008
 0,8/1000
111
51</t>
  </si>
  <si>
    <t>13
1
1</t>
  </si>
  <si>
    <t>1
_____
12</t>
  </si>
  <si>
    <t>50
9
4</t>
  </si>
  <si>
    <t>8
_____
41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</si>
  <si>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</si>
  <si>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0,04
88
48</t>
  </si>
  <si>
    <t>1456
_____
6949,09</t>
  </si>
  <si>
    <t>279,64
_____
6,31</t>
  </si>
  <si>
    <t>347
60
35</t>
  </si>
  <si>
    <t>58
_____
278</t>
  </si>
  <si>
    <t>1995
621
339</t>
  </si>
  <si>
    <t>699
_____
1234</t>
  </si>
  <si>
    <t>62
_____
7</t>
  </si>
  <si>
    <t>ТЕРр65-5-1
Смена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</si>
  <si>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</si>
  <si>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</si>
  <si>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</si>
  <si>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</si>
  <si>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</si>
  <si>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0,025
88
48</t>
  </si>
  <si>
    <t>217
37
22</t>
  </si>
  <si>
    <t>36
_____
174</t>
  </si>
  <si>
    <t>1247
388
212</t>
  </si>
  <si>
    <t>437
_____
772</t>
  </si>
  <si>
    <t>38
_____
4</t>
  </si>
  <si>
    <t>кв.49</t>
  </si>
  <si>
    <t>41
34
20</t>
  </si>
  <si>
    <t>33
_____
8</t>
  </si>
  <si>
    <t>437
348
190</t>
  </si>
  <si>
    <t>396
_____
41</t>
  </si>
  <si>
    <t>Раздел 5. МАЙ</t>
  </si>
  <si>
    <t>общий</t>
  </si>
  <si>
    <t>ТЕРр65-23-3
Слив воды из системы
1000 м3 объема здания
НР 63%=74%*0.85 от ФОТ
СП 40%=50%*0.8 от ФОТ</t>
  </si>
  <si>
    <t>1,8
63
40</t>
  </si>
  <si>
    <t>4
3
2</t>
  </si>
  <si>
    <t>44
28
18</t>
  </si>
  <si>
    <t>кв.3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</si>
  <si>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</si>
  <si>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</si>
  <si>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51
34
20</t>
  </si>
  <si>
    <t>33
_____
18</t>
  </si>
  <si>
    <t>471
351
192</t>
  </si>
  <si>
    <t>399
_____
71</t>
  </si>
  <si>
    <t>0,2
88
48</t>
  </si>
  <si>
    <t>102
69
40</t>
  </si>
  <si>
    <t>67
_____
35</t>
  </si>
  <si>
    <t>942
703
384</t>
  </si>
  <si>
    <t>799
_____
142</t>
  </si>
  <si>
    <t>кв.24</t>
  </si>
  <si>
    <t>2
1
1</t>
  </si>
  <si>
    <t>21
13
8</t>
  </si>
  <si>
    <t>Раздел 6. ИЮЛЬ</t>
  </si>
  <si>
    <t>под.</t>
  </si>
  <si>
    <t>0,062
88
48</t>
  </si>
  <si>
    <t>32
22
13</t>
  </si>
  <si>
    <t>21
_____
11</t>
  </si>
  <si>
    <t>292
218
119</t>
  </si>
  <si>
    <t>248
_____
44</t>
  </si>
  <si>
    <t>0,185
88
48</t>
  </si>
  <si>
    <t>94
64
37</t>
  </si>
  <si>
    <t>62
_____
32</t>
  </si>
  <si>
    <t>871
650
355</t>
  </si>
  <si>
    <t>739
_____
131</t>
  </si>
  <si>
    <t>Раздел 7. АВГУСТ</t>
  </si>
  <si>
    <t>кв.44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</si>
  <si>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</si>
  <si>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</si>
  <si>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</si>
  <si>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</si>
  <si>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</si>
  <si>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</si>
  <si>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</si>
  <si>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0,08
88
48</t>
  </si>
  <si>
    <t>41
28
16</t>
  </si>
  <si>
    <t>27
_____
14</t>
  </si>
  <si>
    <t>377
282
154</t>
  </si>
  <si>
    <t>320
_____
57</t>
  </si>
  <si>
    <t>0,5854
88
48</t>
  </si>
  <si>
    <t>5084
882
514</t>
  </si>
  <si>
    <t>852
_____
4068</t>
  </si>
  <si>
    <t>164
_____
4</t>
  </si>
  <si>
    <t>29199
9086
4956</t>
  </si>
  <si>
    <t>10229
_____
18070</t>
  </si>
  <si>
    <t>900
_____
96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</si>
  <si>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</si>
  <si>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</si>
  <si>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54,89
_____
1,4</t>
  </si>
  <si>
    <t>21
10
6</t>
  </si>
  <si>
    <t>10
_____
10</t>
  </si>
  <si>
    <t>171
106
58</t>
  </si>
  <si>
    <t>120
_____
48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</si>
  <si>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</si>
  <si>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</si>
  <si>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</si>
  <si>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2502
277
161</t>
  </si>
  <si>
    <t>268
_____
2200</t>
  </si>
  <si>
    <t>34
_____
1</t>
  </si>
  <si>
    <t>11565
2852
1556</t>
  </si>
  <si>
    <t>3217
_____
8158</t>
  </si>
  <si>
    <t>190
_____
24</t>
  </si>
  <si>
    <t>Раздел 8. СЕНТЯБРЬ</t>
  </si>
  <si>
    <t>0,22
88
48</t>
  </si>
  <si>
    <t>1911
331
193</t>
  </si>
  <si>
    <t>320
_____
1529</t>
  </si>
  <si>
    <t>62
_____
1</t>
  </si>
  <si>
    <t>10973
3414
1862</t>
  </si>
  <si>
    <t>3844
_____
6791</t>
  </si>
  <si>
    <t>338
_____
36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</si>
  <si>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</si>
  <si>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0,06
88
48</t>
  </si>
  <si>
    <t>1000,16
_____
1380,62</t>
  </si>
  <si>
    <t>146
62
36</t>
  </si>
  <si>
    <t>60
_____
83</t>
  </si>
  <si>
    <t>1104
635
347</t>
  </si>
  <si>
    <t>720
_____
366</t>
  </si>
  <si>
    <t>18
_____
2</t>
  </si>
  <si>
    <t>61
58
34</t>
  </si>
  <si>
    <t>56
_____
5</t>
  </si>
  <si>
    <t>690
590
322</t>
  </si>
  <si>
    <t>669
_____
19</t>
  </si>
  <si>
    <t>2
_____
1</t>
  </si>
  <si>
    <t>6
88
48</t>
  </si>
  <si>
    <t xml:space="preserve">
_____
261</t>
  </si>
  <si>
    <t xml:space="preserve">
_____
759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</si>
  <si>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</si>
  <si>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0,058
88
48</t>
  </si>
  <si>
    <t>1243,2
_____
3595,9</t>
  </si>
  <si>
    <t>291
74
43</t>
  </si>
  <si>
    <t>72
_____
209</t>
  </si>
  <si>
    <t>1850
766
418</t>
  </si>
  <si>
    <t>865
_____
929</t>
  </si>
  <si>
    <t>56
_____
6</t>
  </si>
  <si>
    <t>ТСЦ-302-3234
Контргайка
шт.</t>
  </si>
  <si>
    <t>2
88
48</t>
  </si>
  <si>
    <t xml:space="preserve">
_____
2,41</t>
  </si>
  <si>
    <t xml:space="preserve">
_____
38</t>
  </si>
  <si>
    <t>ТСЦ-103-0110
Муфты прямые длинные из ковкого чугуна с цилиндрической резьбой максимальным условным проходом: 20 мм
10 шт.</t>
  </si>
  <si>
    <t>0,8
88
48</t>
  </si>
  <si>
    <t xml:space="preserve">
_____
50,3</t>
  </si>
  <si>
    <t xml:space="preserve">
_____
40</t>
  </si>
  <si>
    <t xml:space="preserve">
_____
103</t>
  </si>
  <si>
    <t>Итого прямые затраты по акту</t>
  </si>
  <si>
    <t>2178
_____
9177</t>
  </si>
  <si>
    <t>292
_____
6</t>
  </si>
  <si>
    <t>26107
_____
38458</t>
  </si>
  <si>
    <t>1615
_____
176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</si>
  <si>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</si>
  <si>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</si>
  <si>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</si>
  <si>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</si>
  <si>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</si>
  <si>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</si>
  <si>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</si>
  <si>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</si>
  <si>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</si>
  <si>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</si>
  <si>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</si>
  <si>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</si>
  <si>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</si>
  <si>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</si>
  <si>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</si>
  <si>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</si>
  <si>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</si>
  <si>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</si>
  <si>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</si>
  <si>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</si>
  <si>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</si>
  <si>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</si>
  <si>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</si>
  <si>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</si>
  <si>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</si>
  <si>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</si>
  <si>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</si>
  <si>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</si>
  <si>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</si>
  <si>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</si>
  <si>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</si>
  <si>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</si>
  <si>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</si>
  <si>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</si>
  <si>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</si>
  <si>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</si>
  <si>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</si>
  <si>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</si>
  <si>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</si>
  <si>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</si>
  <si>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</si>
  <si>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</si>
  <si>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</si>
  <si>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</si>
  <si>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</si>
  <si>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</si>
  <si>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</si>
  <si>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</si>
  <si>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</si>
  <si>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</si>
  <si>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</si>
  <si>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</si>
  <si>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</si>
  <si>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</si>
  <si>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</si>
  <si>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</si>
  <si>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</si>
  <si>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</si>
  <si>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</si>
  <si>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</si>
  <si>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</si>
  <si>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</si>
  <si>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</si>
  <si>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</si>
  <si>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</si>
  <si>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</si>
  <si>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</si>
  <si>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</si>
  <si>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</si>
  <si>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</si>
  <si>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</si>
  <si>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</si>
  <si>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</si>
  <si>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</si>
  <si>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</si>
  <si>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</si>
  <si>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</si>
  <si>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</si>
  <si>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</si>
  <si>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</si>
  <si>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</si>
  <si>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</si>
  <si>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</si>
  <si>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</si>
  <si>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</si>
  <si>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</si>
  <si>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</si>
  <si>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</si>
  <si>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</si>
  <si>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</si>
  <si>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</si>
  <si>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</si>
  <si>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</si>
  <si>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</si>
  <si>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</si>
  <si>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</si>
  <si>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</si>
  <si>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</si>
  <si>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</si>
  <si>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</si>
  <si>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</si>
  <si>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</si>
  <si>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</si>
  <si>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</si>
  <si>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</si>
  <si>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</si>
  <si>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</si>
  <si>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</si>
  <si>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</si>
  <si>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</si>
  <si>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</si>
  <si>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</si>
  <si>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</si>
  <si>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</si>
  <si>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</si>
  <si>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</si>
  <si>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</si>
  <si>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</si>
  <si>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</si>
  <si>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</si>
  <si>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</si>
  <si>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</si>
  <si>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</si>
  <si>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</si>
  <si>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</si>
  <si>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</si>
  <si>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</si>
  <si>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</si>
  <si>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</si>
  <si>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</si>
  <si>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</si>
  <si>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</si>
  <si>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</si>
  <si>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</si>
  <si>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</si>
  <si>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</si>
  <si>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</si>
  <si>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</si>
  <si>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</si>
  <si>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</si>
  <si>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</si>
  <si>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</si>
  <si>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</si>
  <si>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</si>
  <si>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</si>
  <si>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</si>
  <si>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</si>
  <si>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</si>
  <si>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</si>
  <si>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</si>
  <si>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</si>
  <si>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</si>
  <si>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</si>
  <si>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</si>
  <si>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</si>
  <si>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</si>
  <si>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</si>
  <si>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797,52
</t>
  </si>
  <si>
    <t>МТРиЭ ЧО, Пост.от 14.05.2015 г. №19/1, п.398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</si>
  <si>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</si>
  <si>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</si>
  <si>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</si>
  <si>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</si>
  <si>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</si>
  <si>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</si>
  <si>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</si>
  <si>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</si>
  <si>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</si>
  <si>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</si>
  <si>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</si>
  <si>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</si>
  <si>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</si>
  <si>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</si>
  <si>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</si>
  <si>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</si>
  <si>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</si>
  <si>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</si>
  <si>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</si>
  <si>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</si>
  <si>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</si>
  <si>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</si>
  <si>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</si>
  <si>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</si>
  <si>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</si>
  <si>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</si>
  <si>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</si>
  <si>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</si>
  <si>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</si>
  <si>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</si>
  <si>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</si>
  <si>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</si>
  <si>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</si>
  <si>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</si>
  <si>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</si>
  <si>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</si>
  <si>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</si>
  <si>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</si>
  <si>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</si>
  <si>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77,7
</t>
  </si>
  <si>
    <t xml:space="preserve">289,53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</si>
  <si>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</si>
  <si>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</si>
  <si>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</si>
  <si>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</si>
  <si>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</si>
  <si>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</si>
  <si>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31.09.2015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</si>
</sst>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7"/>
  <sheetViews>
    <sheetView showGridLines="0" tabSelected="1" topLeftCell="A117" workbookViewId="0">
      <selection activeCell="A121" sqref="A121:IV1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194.42</v>
      </c>
      <c r="X14" s="27">
        <v>194.42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0.49</v>
      </c>
      <c r="X15" s="27">
        <v>0.49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515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16982.09/1000</f>
        <v>16.982089999999999</v>
      </c>
      <c r="I27" s="85"/>
      <c r="J27" s="35" t="s">
        <v>6</v>
      </c>
      <c r="K27" s="86">
        <f>109832.33/1000</f>
        <v>109.83233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0.19491</v>
      </c>
      <c r="I30" s="85"/>
      <c r="J30" s="35" t="s">
        <v>8</v>
      </c>
      <c r="K30" s="86">
        <f>(X14+X15)/1000</f>
        <v>0.19491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2184</v>
      </c>
      <c r="Z30" s="71">
        <v>2226</v>
      </c>
      <c r="AA30" s="71">
        <v>1302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2184/1000</f>
        <v>2.1840000000000002</v>
      </c>
      <c r="I31" s="85"/>
      <c r="J31" s="35" t="s">
        <v>6</v>
      </c>
      <c r="K31" s="86">
        <f>26283/1000</f>
        <v>26.283000000000001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26283</v>
      </c>
      <c r="Z31" s="72">
        <v>22889</v>
      </c>
      <c r="AA31" s="72">
        <v>12538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кв.2015"</f>
        <v>Составлена в базисных ценах на 01.2000 г. и текущих ценах на 2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3.95</v>
      </c>
      <c r="F42" s="137">
        <v>3.95</v>
      </c>
      <c r="G42" s="136"/>
      <c r="H42" s="136" t="s">
        <v>77</v>
      </c>
      <c r="I42" s="136">
        <v>1</v>
      </c>
      <c r="J42" s="136"/>
      <c r="K42" s="136" t="s">
        <v>78</v>
      </c>
      <c r="L42" s="137">
        <v>7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80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81</v>
      </c>
      <c r="D44" s="135" t="s">
        <v>82</v>
      </c>
      <c r="E44" s="136">
        <v>13.69</v>
      </c>
      <c r="F44" s="137">
        <v>13.69</v>
      </c>
      <c r="G44" s="136"/>
      <c r="H44" s="136" t="s">
        <v>83</v>
      </c>
      <c r="I44" s="136">
        <v>14</v>
      </c>
      <c r="J44" s="136"/>
      <c r="K44" s="136" t="s">
        <v>84</v>
      </c>
      <c r="L44" s="137">
        <v>164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2">
        <v>3</v>
      </c>
      <c r="B45" s="133">
        <v>3</v>
      </c>
      <c r="C45" s="134" t="s">
        <v>85</v>
      </c>
      <c r="D45" s="135" t="s">
        <v>86</v>
      </c>
      <c r="E45" s="136">
        <v>4104.3</v>
      </c>
      <c r="F45" s="137" t="s">
        <v>87</v>
      </c>
      <c r="G45" s="136">
        <v>1.03</v>
      </c>
      <c r="H45" s="136" t="s">
        <v>88</v>
      </c>
      <c r="I45" s="136" t="s">
        <v>89</v>
      </c>
      <c r="J45" s="136"/>
      <c r="K45" s="136" t="s">
        <v>90</v>
      </c>
      <c r="L45" s="137" t="s">
        <v>91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4</v>
      </c>
      <c r="B46" s="133">
        <v>4</v>
      </c>
      <c r="C46" s="134" t="s">
        <v>92</v>
      </c>
      <c r="D46" s="135" t="s">
        <v>93</v>
      </c>
      <c r="E46" s="136">
        <v>15810.14</v>
      </c>
      <c r="F46" s="137" t="s">
        <v>94</v>
      </c>
      <c r="G46" s="136">
        <v>195.41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2">
        <v>5</v>
      </c>
      <c r="B47" s="133">
        <v>5</v>
      </c>
      <c r="C47" s="134" t="s">
        <v>99</v>
      </c>
      <c r="D47" s="135" t="s">
        <v>100</v>
      </c>
      <c r="E47" s="136">
        <v>26.3</v>
      </c>
      <c r="F47" s="137" t="s">
        <v>101</v>
      </c>
      <c r="G47" s="136"/>
      <c r="H47" s="136">
        <v>13</v>
      </c>
      <c r="I47" s="136" t="s">
        <v>102</v>
      </c>
      <c r="J47" s="136"/>
      <c r="K47" s="136">
        <v>61</v>
      </c>
      <c r="L47" s="137" t="s">
        <v>103</v>
      </c>
      <c r="M47" s="137"/>
      <c r="N47" s="137" t="s">
        <v>104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6</v>
      </c>
      <c r="C49" s="134" t="s">
        <v>75</v>
      </c>
      <c r="D49" s="135" t="s">
        <v>76</v>
      </c>
      <c r="E49" s="136">
        <v>3.95</v>
      </c>
      <c r="F49" s="137">
        <v>3.95</v>
      </c>
      <c r="G49" s="136"/>
      <c r="H49" s="136" t="s">
        <v>77</v>
      </c>
      <c r="I49" s="136">
        <v>1</v>
      </c>
      <c r="J49" s="136"/>
      <c r="K49" s="136" t="s">
        <v>78</v>
      </c>
      <c r="L49" s="137">
        <v>7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106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92</v>
      </c>
      <c r="D51" s="135" t="s">
        <v>107</v>
      </c>
      <c r="E51" s="136">
        <v>15810.14</v>
      </c>
      <c r="F51" s="137" t="s">
        <v>94</v>
      </c>
      <c r="G51" s="136">
        <v>195.41</v>
      </c>
      <c r="H51" s="136">
        <v>9</v>
      </c>
      <c r="I51" s="136" t="s">
        <v>108</v>
      </c>
      <c r="J51" s="136"/>
      <c r="K51" s="136" t="s">
        <v>109</v>
      </c>
      <c r="L51" s="137" t="s">
        <v>110</v>
      </c>
      <c r="M51" s="137"/>
      <c r="N51" s="137" t="s">
        <v>79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2">
        <v>8</v>
      </c>
      <c r="B52" s="133">
        <v>8</v>
      </c>
      <c r="C52" s="134" t="s">
        <v>99</v>
      </c>
      <c r="D52" s="135" t="s">
        <v>111</v>
      </c>
      <c r="E52" s="136">
        <v>26.3</v>
      </c>
      <c r="F52" s="137" t="s">
        <v>101</v>
      </c>
      <c r="G52" s="136"/>
      <c r="H52" s="136">
        <v>8</v>
      </c>
      <c r="I52" s="136" t="s">
        <v>112</v>
      </c>
      <c r="J52" s="136"/>
      <c r="K52" s="136">
        <v>37</v>
      </c>
      <c r="L52" s="137" t="s">
        <v>113</v>
      </c>
      <c r="M52" s="137"/>
      <c r="N52" s="137" t="s">
        <v>104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81</v>
      </c>
      <c r="D54" s="135" t="s">
        <v>82</v>
      </c>
      <c r="E54" s="136">
        <v>13.69</v>
      </c>
      <c r="F54" s="137">
        <v>13.69</v>
      </c>
      <c r="G54" s="136"/>
      <c r="H54" s="136" t="s">
        <v>83</v>
      </c>
      <c r="I54" s="136">
        <v>14</v>
      </c>
      <c r="J54" s="136"/>
      <c r="K54" s="136" t="s">
        <v>84</v>
      </c>
      <c r="L54" s="137">
        <v>164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79.8" x14ac:dyDescent="0.25">
      <c r="A55" s="132">
        <v>10</v>
      </c>
      <c r="B55" s="133">
        <v>10</v>
      </c>
      <c r="C55" s="134" t="s">
        <v>115</v>
      </c>
      <c r="D55" s="135" t="s">
        <v>116</v>
      </c>
      <c r="E55" s="136">
        <v>3591.9</v>
      </c>
      <c r="F55" s="137" t="s">
        <v>117</v>
      </c>
      <c r="G55" s="136" t="s">
        <v>118</v>
      </c>
      <c r="H55" s="136" t="s">
        <v>119</v>
      </c>
      <c r="I55" s="136" t="s">
        <v>120</v>
      </c>
      <c r="J55" s="136"/>
      <c r="K55" s="136" t="s">
        <v>121</v>
      </c>
      <c r="L55" s="137" t="s">
        <v>122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123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91.2" x14ac:dyDescent="0.25">
      <c r="A57" s="138">
        <v>11</v>
      </c>
      <c r="B57" s="139">
        <v>11</v>
      </c>
      <c r="C57" s="140" t="s">
        <v>124</v>
      </c>
      <c r="D57" s="141" t="s">
        <v>125</v>
      </c>
      <c r="E57" s="142">
        <v>1557.53</v>
      </c>
      <c r="F57" s="143" t="s">
        <v>126</v>
      </c>
      <c r="G57" s="142" t="s">
        <v>127</v>
      </c>
      <c r="H57" s="142" t="s">
        <v>128</v>
      </c>
      <c r="I57" s="142">
        <v>2</v>
      </c>
      <c r="J57" s="142"/>
      <c r="K57" s="142" t="s">
        <v>129</v>
      </c>
      <c r="L57" s="143" t="s">
        <v>130</v>
      </c>
      <c r="M57" s="143"/>
      <c r="N57" s="143" t="s">
        <v>79</v>
      </c>
      <c r="O57" s="143"/>
      <c r="P57" s="143"/>
      <c r="Q57" s="143"/>
      <c r="R57" s="143"/>
      <c r="S57" s="143"/>
      <c r="T57" s="143"/>
      <c r="U57" s="143"/>
      <c r="V57" s="143">
        <v>1</v>
      </c>
    </row>
    <row r="58" spans="1:22" ht="19.350000000000001" customHeight="1" x14ac:dyDescent="0.25">
      <c r="A58" s="128" t="s">
        <v>131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105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81</v>
      </c>
      <c r="D60" s="135" t="s">
        <v>132</v>
      </c>
      <c r="E60" s="136">
        <v>13.69</v>
      </c>
      <c r="F60" s="137">
        <v>13.69</v>
      </c>
      <c r="G60" s="136"/>
      <c r="H60" s="136" t="s">
        <v>133</v>
      </c>
      <c r="I60" s="136">
        <v>7</v>
      </c>
      <c r="J60" s="136"/>
      <c r="K60" s="136" t="s">
        <v>134</v>
      </c>
      <c r="L60" s="137">
        <v>82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135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13</v>
      </c>
      <c r="B62" s="133">
        <v>13</v>
      </c>
      <c r="C62" s="134" t="s">
        <v>136</v>
      </c>
      <c r="D62" s="135" t="s">
        <v>137</v>
      </c>
      <c r="E62" s="136">
        <v>15810.14</v>
      </c>
      <c r="F62" s="137" t="s">
        <v>94</v>
      </c>
      <c r="G62" s="136">
        <v>195.41</v>
      </c>
      <c r="H62" s="136">
        <v>5</v>
      </c>
      <c r="I62" s="136" t="s">
        <v>138</v>
      </c>
      <c r="J62" s="136"/>
      <c r="K62" s="136" t="s">
        <v>139</v>
      </c>
      <c r="L62" s="137" t="s">
        <v>140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/>
    </row>
    <row r="63" spans="1:22" ht="34.200000000000003" x14ac:dyDescent="0.25">
      <c r="A63" s="138">
        <v>14</v>
      </c>
      <c r="B63" s="139">
        <v>14</v>
      </c>
      <c r="C63" s="140" t="s">
        <v>99</v>
      </c>
      <c r="D63" s="141" t="s">
        <v>141</v>
      </c>
      <c r="E63" s="142">
        <v>26.3</v>
      </c>
      <c r="F63" s="143" t="s">
        <v>101</v>
      </c>
      <c r="G63" s="142"/>
      <c r="H63" s="142">
        <v>3</v>
      </c>
      <c r="I63" s="142" t="s">
        <v>142</v>
      </c>
      <c r="J63" s="142"/>
      <c r="K63" s="142">
        <v>12</v>
      </c>
      <c r="L63" s="143" t="s">
        <v>143</v>
      </c>
      <c r="M63" s="143"/>
      <c r="N63" s="143" t="s">
        <v>104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144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145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15</v>
      </c>
      <c r="B66" s="133">
        <v>15</v>
      </c>
      <c r="C66" s="134" t="s">
        <v>81</v>
      </c>
      <c r="D66" s="135" t="s">
        <v>82</v>
      </c>
      <c r="E66" s="136">
        <v>13.69</v>
      </c>
      <c r="F66" s="137">
        <v>13.69</v>
      </c>
      <c r="G66" s="136"/>
      <c r="H66" s="136" t="s">
        <v>83</v>
      </c>
      <c r="I66" s="136">
        <v>14</v>
      </c>
      <c r="J66" s="136"/>
      <c r="K66" s="136" t="s">
        <v>84</v>
      </c>
      <c r="L66" s="137">
        <v>164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2">
        <v>16</v>
      </c>
      <c r="B67" s="133">
        <v>16</v>
      </c>
      <c r="C67" s="134" t="s">
        <v>146</v>
      </c>
      <c r="D67" s="135" t="s">
        <v>147</v>
      </c>
      <c r="E67" s="136">
        <v>1010.59</v>
      </c>
      <c r="F67" s="137" t="s">
        <v>148</v>
      </c>
      <c r="G67" s="136">
        <v>5.16</v>
      </c>
      <c r="H67" s="136" t="s">
        <v>149</v>
      </c>
      <c r="I67" s="136" t="s">
        <v>150</v>
      </c>
      <c r="J67" s="136"/>
      <c r="K67" s="136" t="s">
        <v>151</v>
      </c>
      <c r="L67" s="137" t="s">
        <v>152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/>
    </row>
    <row r="68" spans="1:22" ht="34.200000000000003" x14ac:dyDescent="0.25">
      <c r="A68" s="132">
        <v>17</v>
      </c>
      <c r="B68" s="133">
        <v>17</v>
      </c>
      <c r="C68" s="134" t="s">
        <v>153</v>
      </c>
      <c r="D68" s="135" t="s">
        <v>154</v>
      </c>
      <c r="E68" s="136">
        <v>77.7</v>
      </c>
      <c r="F68" s="137" t="s">
        <v>155</v>
      </c>
      <c r="G68" s="136"/>
      <c r="H68" s="136">
        <v>8</v>
      </c>
      <c r="I68" s="136" t="s">
        <v>112</v>
      </c>
      <c r="J68" s="136"/>
      <c r="K68" s="136">
        <v>29</v>
      </c>
      <c r="L68" s="137" t="s">
        <v>156</v>
      </c>
      <c r="M68" s="137"/>
      <c r="N68" s="137" t="s">
        <v>104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157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8">
        <v>18</v>
      </c>
      <c r="B70" s="139">
        <v>18</v>
      </c>
      <c r="C70" s="140" t="s">
        <v>75</v>
      </c>
      <c r="D70" s="141" t="s">
        <v>158</v>
      </c>
      <c r="E70" s="142">
        <v>3.95</v>
      </c>
      <c r="F70" s="143">
        <v>3.95</v>
      </c>
      <c r="G70" s="142"/>
      <c r="H70" s="142"/>
      <c r="I70" s="142"/>
      <c r="J70" s="142"/>
      <c r="K70" s="142" t="s">
        <v>159</v>
      </c>
      <c r="L70" s="143">
        <v>6</v>
      </c>
      <c r="M70" s="143"/>
      <c r="N70" s="143" t="s">
        <v>79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160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161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19</v>
      </c>
      <c r="B73" s="133">
        <v>19</v>
      </c>
      <c r="C73" s="134" t="s">
        <v>136</v>
      </c>
      <c r="D73" s="135" t="s">
        <v>162</v>
      </c>
      <c r="E73" s="136">
        <v>15810.14</v>
      </c>
      <c r="F73" s="137" t="s">
        <v>94</v>
      </c>
      <c r="G73" s="136">
        <v>195.41</v>
      </c>
      <c r="H73" s="136" t="s">
        <v>163</v>
      </c>
      <c r="I73" s="136" t="s">
        <v>164</v>
      </c>
      <c r="J73" s="136"/>
      <c r="K73" s="136" t="s">
        <v>165</v>
      </c>
      <c r="L73" s="137" t="s">
        <v>166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34.200000000000003" x14ac:dyDescent="0.25">
      <c r="A74" s="132">
        <v>20</v>
      </c>
      <c r="B74" s="133">
        <v>20</v>
      </c>
      <c r="C74" s="134" t="s">
        <v>99</v>
      </c>
      <c r="D74" s="135" t="s">
        <v>111</v>
      </c>
      <c r="E74" s="136">
        <v>26.3</v>
      </c>
      <c r="F74" s="137" t="s">
        <v>101</v>
      </c>
      <c r="G74" s="136"/>
      <c r="H74" s="136">
        <v>8</v>
      </c>
      <c r="I74" s="136" t="s">
        <v>112</v>
      </c>
      <c r="J74" s="136"/>
      <c r="K74" s="136">
        <v>37</v>
      </c>
      <c r="L74" s="137" t="s">
        <v>113</v>
      </c>
      <c r="M74" s="137"/>
      <c r="N74" s="137" t="s">
        <v>104</v>
      </c>
      <c r="O74" s="137"/>
      <c r="P74" s="137"/>
      <c r="Q74" s="137"/>
      <c r="R74" s="137"/>
      <c r="S74" s="137"/>
      <c r="T74" s="137"/>
      <c r="U74" s="137"/>
      <c r="V74" s="137"/>
    </row>
    <row r="75" spans="1:22" ht="68.400000000000006" x14ac:dyDescent="0.25">
      <c r="A75" s="132">
        <v>21</v>
      </c>
      <c r="B75" s="133">
        <v>21</v>
      </c>
      <c r="C75" s="134" t="s">
        <v>81</v>
      </c>
      <c r="D75" s="135" t="s">
        <v>82</v>
      </c>
      <c r="E75" s="136">
        <v>13.69</v>
      </c>
      <c r="F75" s="137">
        <v>13.69</v>
      </c>
      <c r="G75" s="136"/>
      <c r="H75" s="136" t="s">
        <v>83</v>
      </c>
      <c r="I75" s="136">
        <v>14</v>
      </c>
      <c r="J75" s="136"/>
      <c r="K75" s="136" t="s">
        <v>84</v>
      </c>
      <c r="L75" s="137">
        <v>164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/>
    </row>
    <row r="76" spans="1:22" ht="79.8" x14ac:dyDescent="0.25">
      <c r="A76" s="132">
        <v>22</v>
      </c>
      <c r="B76" s="133">
        <v>22</v>
      </c>
      <c r="C76" s="134" t="s">
        <v>167</v>
      </c>
      <c r="D76" s="135" t="s">
        <v>168</v>
      </c>
      <c r="E76" s="136">
        <v>8684.73</v>
      </c>
      <c r="F76" s="137" t="s">
        <v>169</v>
      </c>
      <c r="G76" s="136" t="s">
        <v>170</v>
      </c>
      <c r="H76" s="136" t="s">
        <v>171</v>
      </c>
      <c r="I76" s="136" t="s">
        <v>172</v>
      </c>
      <c r="J76" s="136">
        <v>11</v>
      </c>
      <c r="K76" s="136" t="s">
        <v>173</v>
      </c>
      <c r="L76" s="137" t="s">
        <v>174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 t="s">
        <v>175</v>
      </c>
    </row>
    <row r="77" spans="1:22" ht="68.400000000000006" x14ac:dyDescent="0.25">
      <c r="A77" s="132">
        <v>23</v>
      </c>
      <c r="B77" s="133">
        <v>23</v>
      </c>
      <c r="C77" s="134" t="s">
        <v>176</v>
      </c>
      <c r="D77" s="135" t="s">
        <v>147</v>
      </c>
      <c r="E77" s="136">
        <v>1010.59</v>
      </c>
      <c r="F77" s="137" t="s">
        <v>148</v>
      </c>
      <c r="G77" s="136">
        <v>5.16</v>
      </c>
      <c r="H77" s="136" t="s">
        <v>149</v>
      </c>
      <c r="I77" s="136" t="s">
        <v>150</v>
      </c>
      <c r="J77" s="136"/>
      <c r="K77" s="136" t="s">
        <v>151</v>
      </c>
      <c r="L77" s="137" t="s">
        <v>152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/>
    </row>
    <row r="78" spans="1:22" ht="45.6" x14ac:dyDescent="0.25">
      <c r="A78" s="132">
        <v>24</v>
      </c>
      <c r="B78" s="133">
        <v>24</v>
      </c>
      <c r="C78" s="134" t="s">
        <v>177</v>
      </c>
      <c r="D78" s="135" t="s">
        <v>178</v>
      </c>
      <c r="E78" s="136">
        <v>43.5</v>
      </c>
      <c r="F78" s="137" t="s">
        <v>179</v>
      </c>
      <c r="G78" s="136"/>
      <c r="H78" s="136">
        <v>44</v>
      </c>
      <c r="I78" s="136" t="s">
        <v>180</v>
      </c>
      <c r="J78" s="136"/>
      <c r="K78" s="136">
        <v>126</v>
      </c>
      <c r="L78" s="137" t="s">
        <v>181</v>
      </c>
      <c r="M78" s="137"/>
      <c r="N78" s="137" t="s">
        <v>104</v>
      </c>
      <c r="O78" s="137"/>
      <c r="P78" s="137"/>
      <c r="Q78" s="137"/>
      <c r="R78" s="137"/>
      <c r="S78" s="137"/>
      <c r="T78" s="137"/>
      <c r="U78" s="137"/>
      <c r="V78" s="137"/>
    </row>
    <row r="79" spans="1:22" ht="68.400000000000006" x14ac:dyDescent="0.25">
      <c r="A79" s="132">
        <v>25</v>
      </c>
      <c r="B79" s="133">
        <v>25</v>
      </c>
      <c r="C79" s="134" t="s">
        <v>81</v>
      </c>
      <c r="D79" s="135" t="s">
        <v>82</v>
      </c>
      <c r="E79" s="136">
        <v>13.69</v>
      </c>
      <c r="F79" s="137">
        <v>13.69</v>
      </c>
      <c r="G79" s="136"/>
      <c r="H79" s="136" t="s">
        <v>83</v>
      </c>
      <c r="I79" s="136">
        <v>14</v>
      </c>
      <c r="J79" s="136"/>
      <c r="K79" s="136" t="s">
        <v>84</v>
      </c>
      <c r="L79" s="137">
        <v>164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26</v>
      </c>
      <c r="B80" s="133">
        <v>26</v>
      </c>
      <c r="C80" s="134" t="s">
        <v>167</v>
      </c>
      <c r="D80" s="135" t="s">
        <v>182</v>
      </c>
      <c r="E80" s="136">
        <v>8684.73</v>
      </c>
      <c r="F80" s="137" t="s">
        <v>169</v>
      </c>
      <c r="G80" s="136" t="s">
        <v>170</v>
      </c>
      <c r="H80" s="136" t="s">
        <v>183</v>
      </c>
      <c r="I80" s="136" t="s">
        <v>184</v>
      </c>
      <c r="J80" s="136">
        <v>7</v>
      </c>
      <c r="K80" s="136" t="s">
        <v>185</v>
      </c>
      <c r="L80" s="137" t="s">
        <v>186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 t="s">
        <v>187</v>
      </c>
    </row>
    <row r="81" spans="1:22" ht="18.45" customHeight="1" x14ac:dyDescent="0.25">
      <c r="A81" s="130" t="s">
        <v>188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8">
        <v>27</v>
      </c>
      <c r="B82" s="139">
        <v>27</v>
      </c>
      <c r="C82" s="140" t="s">
        <v>85</v>
      </c>
      <c r="D82" s="141" t="s">
        <v>147</v>
      </c>
      <c r="E82" s="142">
        <v>4104.3</v>
      </c>
      <c r="F82" s="143" t="s">
        <v>87</v>
      </c>
      <c r="G82" s="142">
        <v>1.03</v>
      </c>
      <c r="H82" s="142" t="s">
        <v>189</v>
      </c>
      <c r="I82" s="142" t="s">
        <v>190</v>
      </c>
      <c r="J82" s="142"/>
      <c r="K82" s="142" t="s">
        <v>191</v>
      </c>
      <c r="L82" s="143" t="s">
        <v>192</v>
      </c>
      <c r="M82" s="143"/>
      <c r="N82" s="143" t="s">
        <v>79</v>
      </c>
      <c r="O82" s="143"/>
      <c r="P82" s="143"/>
      <c r="Q82" s="143"/>
      <c r="R82" s="143"/>
      <c r="S82" s="143"/>
      <c r="T82" s="143"/>
      <c r="U82" s="143"/>
      <c r="V82" s="143"/>
    </row>
    <row r="83" spans="1:22" ht="19.350000000000001" customHeight="1" x14ac:dyDescent="0.25">
      <c r="A83" s="128" t="s">
        <v>193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30" t="s">
        <v>194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57" x14ac:dyDescent="0.25">
      <c r="A85" s="132">
        <v>28</v>
      </c>
      <c r="B85" s="133">
        <v>28</v>
      </c>
      <c r="C85" s="134" t="s">
        <v>195</v>
      </c>
      <c r="D85" s="135" t="s">
        <v>196</v>
      </c>
      <c r="E85" s="136">
        <v>2.02</v>
      </c>
      <c r="F85" s="137">
        <v>2.02</v>
      </c>
      <c r="G85" s="136"/>
      <c r="H85" s="136" t="s">
        <v>197</v>
      </c>
      <c r="I85" s="136">
        <v>4</v>
      </c>
      <c r="J85" s="136"/>
      <c r="K85" s="136" t="s">
        <v>198</v>
      </c>
      <c r="L85" s="137">
        <v>44</v>
      </c>
      <c r="M85" s="137"/>
      <c r="N85" s="137" t="s">
        <v>79</v>
      </c>
      <c r="O85" s="137"/>
      <c r="P85" s="137"/>
      <c r="Q85" s="137"/>
      <c r="R85" s="137"/>
      <c r="S85" s="137"/>
      <c r="T85" s="137"/>
      <c r="U85" s="137"/>
      <c r="V85" s="137"/>
    </row>
    <row r="86" spans="1:22" ht="18.45" customHeight="1" x14ac:dyDescent="0.25">
      <c r="A86" s="130" t="s">
        <v>199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29</v>
      </c>
      <c r="B87" s="133">
        <v>29</v>
      </c>
      <c r="C87" s="134" t="s">
        <v>200</v>
      </c>
      <c r="D87" s="135" t="s">
        <v>154</v>
      </c>
      <c r="E87" s="136">
        <v>508.07</v>
      </c>
      <c r="F87" s="137" t="s">
        <v>201</v>
      </c>
      <c r="G87" s="136">
        <v>1.03</v>
      </c>
      <c r="H87" s="136" t="s">
        <v>202</v>
      </c>
      <c r="I87" s="136" t="s">
        <v>203</v>
      </c>
      <c r="J87" s="136"/>
      <c r="K87" s="136" t="s">
        <v>204</v>
      </c>
      <c r="L87" s="137" t="s">
        <v>205</v>
      </c>
      <c r="M87" s="137"/>
      <c r="N87" s="137" t="s">
        <v>79</v>
      </c>
      <c r="O87" s="137"/>
      <c r="P87" s="137"/>
      <c r="Q87" s="137"/>
      <c r="R87" s="137"/>
      <c r="S87" s="137"/>
      <c r="T87" s="137"/>
      <c r="U87" s="137"/>
      <c r="V87" s="137">
        <v>1</v>
      </c>
    </row>
    <row r="88" spans="1:22" ht="57" x14ac:dyDescent="0.25">
      <c r="A88" s="132">
        <v>30</v>
      </c>
      <c r="B88" s="133">
        <v>30</v>
      </c>
      <c r="C88" s="134" t="s">
        <v>200</v>
      </c>
      <c r="D88" s="135" t="s">
        <v>206</v>
      </c>
      <c r="E88" s="136">
        <v>508.07</v>
      </c>
      <c r="F88" s="137" t="s">
        <v>201</v>
      </c>
      <c r="G88" s="136">
        <v>1.03</v>
      </c>
      <c r="H88" s="136" t="s">
        <v>207</v>
      </c>
      <c r="I88" s="136" t="s">
        <v>208</v>
      </c>
      <c r="J88" s="136"/>
      <c r="K88" s="136" t="s">
        <v>209</v>
      </c>
      <c r="L88" s="137" t="s">
        <v>210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18.45" customHeight="1" x14ac:dyDescent="0.25">
      <c r="A89" s="130" t="s">
        <v>211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8">
        <v>31</v>
      </c>
      <c r="B90" s="139">
        <v>31</v>
      </c>
      <c r="C90" s="140" t="s">
        <v>81</v>
      </c>
      <c r="D90" s="141" t="s">
        <v>158</v>
      </c>
      <c r="E90" s="142">
        <v>13.69</v>
      </c>
      <c r="F90" s="143">
        <v>13.69</v>
      </c>
      <c r="G90" s="142"/>
      <c r="H90" s="142" t="s">
        <v>212</v>
      </c>
      <c r="I90" s="142">
        <v>2</v>
      </c>
      <c r="J90" s="142"/>
      <c r="K90" s="142" t="s">
        <v>213</v>
      </c>
      <c r="L90" s="143">
        <v>21</v>
      </c>
      <c r="M90" s="143"/>
      <c r="N90" s="143" t="s">
        <v>79</v>
      </c>
      <c r="O90" s="143"/>
      <c r="P90" s="143"/>
      <c r="Q90" s="143"/>
      <c r="R90" s="143"/>
      <c r="S90" s="143"/>
      <c r="T90" s="143"/>
      <c r="U90" s="143"/>
      <c r="V90" s="143"/>
    </row>
    <row r="91" spans="1:22" ht="19.350000000000001" customHeight="1" x14ac:dyDescent="0.25">
      <c r="A91" s="128" t="s">
        <v>214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18.45" customHeight="1" x14ac:dyDescent="0.25">
      <c r="A92" s="130" t="s">
        <v>215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57" x14ac:dyDescent="0.25">
      <c r="A93" s="132">
        <v>32</v>
      </c>
      <c r="B93" s="133">
        <v>32</v>
      </c>
      <c r="C93" s="134" t="s">
        <v>200</v>
      </c>
      <c r="D93" s="135" t="s">
        <v>216</v>
      </c>
      <c r="E93" s="136">
        <v>508.07</v>
      </c>
      <c r="F93" s="137" t="s">
        <v>201</v>
      </c>
      <c r="G93" s="136">
        <v>1.03</v>
      </c>
      <c r="H93" s="136" t="s">
        <v>217</v>
      </c>
      <c r="I93" s="136" t="s">
        <v>218</v>
      </c>
      <c r="J93" s="136"/>
      <c r="K93" s="136" t="s">
        <v>219</v>
      </c>
      <c r="L93" s="137" t="s">
        <v>220</v>
      </c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/>
    </row>
    <row r="94" spans="1:22" ht="57" x14ac:dyDescent="0.25">
      <c r="A94" s="132">
        <v>33</v>
      </c>
      <c r="B94" s="133">
        <v>33</v>
      </c>
      <c r="C94" s="134" t="s">
        <v>200</v>
      </c>
      <c r="D94" s="135" t="s">
        <v>221</v>
      </c>
      <c r="E94" s="136">
        <v>508.07</v>
      </c>
      <c r="F94" s="137" t="s">
        <v>201</v>
      </c>
      <c r="G94" s="136">
        <v>1.03</v>
      </c>
      <c r="H94" s="136" t="s">
        <v>222</v>
      </c>
      <c r="I94" s="136" t="s">
        <v>223</v>
      </c>
      <c r="J94" s="136"/>
      <c r="K94" s="136" t="s">
        <v>224</v>
      </c>
      <c r="L94" s="137" t="s">
        <v>225</v>
      </c>
      <c r="M94" s="137"/>
      <c r="N94" s="137" t="s">
        <v>79</v>
      </c>
      <c r="O94" s="137"/>
      <c r="P94" s="137"/>
      <c r="Q94" s="137"/>
      <c r="R94" s="137"/>
      <c r="S94" s="137"/>
      <c r="T94" s="137"/>
      <c r="U94" s="137"/>
      <c r="V94" s="137">
        <v>1</v>
      </c>
    </row>
    <row r="95" spans="1:22" ht="57" x14ac:dyDescent="0.25">
      <c r="A95" s="138">
        <v>34</v>
      </c>
      <c r="B95" s="139">
        <v>34</v>
      </c>
      <c r="C95" s="140" t="s">
        <v>200</v>
      </c>
      <c r="D95" s="141" t="s">
        <v>216</v>
      </c>
      <c r="E95" s="142">
        <v>508.07</v>
      </c>
      <c r="F95" s="143" t="s">
        <v>201</v>
      </c>
      <c r="G95" s="142">
        <v>1.03</v>
      </c>
      <c r="H95" s="142" t="s">
        <v>217</v>
      </c>
      <c r="I95" s="142" t="s">
        <v>218</v>
      </c>
      <c r="J95" s="142"/>
      <c r="K95" s="142" t="s">
        <v>219</v>
      </c>
      <c r="L95" s="143" t="s">
        <v>220</v>
      </c>
      <c r="M95" s="143"/>
      <c r="N95" s="143" t="s">
        <v>79</v>
      </c>
      <c r="O95" s="143"/>
      <c r="P95" s="143"/>
      <c r="Q95" s="143"/>
      <c r="R95" s="143"/>
      <c r="S95" s="143"/>
      <c r="T95" s="143"/>
      <c r="U95" s="143"/>
      <c r="V95" s="143"/>
    </row>
    <row r="96" spans="1:22" ht="19.350000000000001" customHeight="1" x14ac:dyDescent="0.25">
      <c r="A96" s="128" t="s">
        <v>226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30" t="s">
        <v>227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68.400000000000006" x14ac:dyDescent="0.25">
      <c r="A98" s="132">
        <v>35</v>
      </c>
      <c r="B98" s="133">
        <v>35</v>
      </c>
      <c r="C98" s="134" t="s">
        <v>228</v>
      </c>
      <c r="D98" s="135" t="s">
        <v>86</v>
      </c>
      <c r="E98" s="136">
        <v>2250.2399999999998</v>
      </c>
      <c r="F98" s="137" t="s">
        <v>229</v>
      </c>
      <c r="G98" s="136" t="s">
        <v>230</v>
      </c>
      <c r="H98" s="136" t="s">
        <v>231</v>
      </c>
      <c r="I98" s="136" t="s">
        <v>232</v>
      </c>
      <c r="J98" s="136"/>
      <c r="K98" s="136" t="s">
        <v>233</v>
      </c>
      <c r="L98" s="137" t="s">
        <v>234</v>
      </c>
      <c r="M98" s="137"/>
      <c r="N98" s="137" t="s">
        <v>79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215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57" x14ac:dyDescent="0.25">
      <c r="A100" s="132">
        <v>36</v>
      </c>
      <c r="B100" s="133">
        <v>36</v>
      </c>
      <c r="C100" s="134" t="s">
        <v>200</v>
      </c>
      <c r="D100" s="135" t="s">
        <v>235</v>
      </c>
      <c r="E100" s="136">
        <v>508.07</v>
      </c>
      <c r="F100" s="137" t="s">
        <v>201</v>
      </c>
      <c r="G100" s="136">
        <v>1.03</v>
      </c>
      <c r="H100" s="136" t="s">
        <v>236</v>
      </c>
      <c r="I100" s="136" t="s">
        <v>237</v>
      </c>
      <c r="J100" s="136"/>
      <c r="K100" s="136" t="s">
        <v>238</v>
      </c>
      <c r="L100" s="137" t="s">
        <v>239</v>
      </c>
      <c r="M100" s="137"/>
      <c r="N100" s="137" t="s">
        <v>79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79.8" x14ac:dyDescent="0.25">
      <c r="A101" s="132">
        <v>37</v>
      </c>
      <c r="B101" s="133">
        <v>37</v>
      </c>
      <c r="C101" s="134" t="s">
        <v>167</v>
      </c>
      <c r="D101" s="135" t="s">
        <v>240</v>
      </c>
      <c r="E101" s="136">
        <v>8684.73</v>
      </c>
      <c r="F101" s="137" t="s">
        <v>169</v>
      </c>
      <c r="G101" s="136" t="s">
        <v>170</v>
      </c>
      <c r="H101" s="136" t="s">
        <v>241</v>
      </c>
      <c r="I101" s="136" t="s">
        <v>242</v>
      </c>
      <c r="J101" s="136" t="s">
        <v>243</v>
      </c>
      <c r="K101" s="136" t="s">
        <v>244</v>
      </c>
      <c r="L101" s="137" t="s">
        <v>245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 t="s">
        <v>246</v>
      </c>
    </row>
    <row r="102" spans="1:22" ht="91.2" x14ac:dyDescent="0.25">
      <c r="A102" s="132">
        <v>38</v>
      </c>
      <c r="B102" s="133">
        <v>38</v>
      </c>
      <c r="C102" s="134" t="s">
        <v>247</v>
      </c>
      <c r="D102" s="135" t="s">
        <v>147</v>
      </c>
      <c r="E102" s="136">
        <v>2129.65</v>
      </c>
      <c r="F102" s="137" t="s">
        <v>248</v>
      </c>
      <c r="G102" s="136" t="s">
        <v>249</v>
      </c>
      <c r="H102" s="136" t="s">
        <v>250</v>
      </c>
      <c r="I102" s="136" t="s">
        <v>251</v>
      </c>
      <c r="J102" s="136">
        <v>1</v>
      </c>
      <c r="K102" s="136" t="s">
        <v>252</v>
      </c>
      <c r="L102" s="137" t="s">
        <v>253</v>
      </c>
      <c r="M102" s="137"/>
      <c r="N102" s="137" t="s">
        <v>79</v>
      </c>
      <c r="O102" s="137"/>
      <c r="P102" s="137"/>
      <c r="Q102" s="137"/>
      <c r="R102" s="137"/>
      <c r="S102" s="137"/>
      <c r="T102" s="137"/>
      <c r="U102" s="137"/>
      <c r="V102" s="137">
        <v>3</v>
      </c>
    </row>
    <row r="103" spans="1:22" ht="68.400000000000006" x14ac:dyDescent="0.25">
      <c r="A103" s="138">
        <v>39</v>
      </c>
      <c r="B103" s="139">
        <v>39</v>
      </c>
      <c r="C103" s="140" t="s">
        <v>254</v>
      </c>
      <c r="D103" s="141" t="s">
        <v>154</v>
      </c>
      <c r="E103" s="142">
        <v>25015.360000000001</v>
      </c>
      <c r="F103" s="143" t="s">
        <v>255</v>
      </c>
      <c r="G103" s="142" t="s">
        <v>256</v>
      </c>
      <c r="H103" s="142" t="s">
        <v>257</v>
      </c>
      <c r="I103" s="142" t="s">
        <v>258</v>
      </c>
      <c r="J103" s="142" t="s">
        <v>259</v>
      </c>
      <c r="K103" s="142" t="s">
        <v>260</v>
      </c>
      <c r="L103" s="143" t="s">
        <v>261</v>
      </c>
      <c r="M103" s="143"/>
      <c r="N103" s="143" t="s">
        <v>79</v>
      </c>
      <c r="O103" s="143"/>
      <c r="P103" s="143"/>
      <c r="Q103" s="143"/>
      <c r="R103" s="143"/>
      <c r="S103" s="143"/>
      <c r="T103" s="143"/>
      <c r="U103" s="143"/>
      <c r="V103" s="143" t="s">
        <v>262</v>
      </c>
    </row>
    <row r="104" spans="1:22" ht="19.350000000000001" customHeight="1" x14ac:dyDescent="0.25">
      <c r="A104" s="128" t="s">
        <v>263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0" t="s">
        <v>161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79.8" x14ac:dyDescent="0.25">
      <c r="A106" s="132">
        <v>40</v>
      </c>
      <c r="B106" s="133">
        <v>40</v>
      </c>
      <c r="C106" s="134" t="s">
        <v>167</v>
      </c>
      <c r="D106" s="135" t="s">
        <v>264</v>
      </c>
      <c r="E106" s="136">
        <v>8684.73</v>
      </c>
      <c r="F106" s="137" t="s">
        <v>169</v>
      </c>
      <c r="G106" s="136" t="s">
        <v>170</v>
      </c>
      <c r="H106" s="136" t="s">
        <v>265</v>
      </c>
      <c r="I106" s="136" t="s">
        <v>266</v>
      </c>
      <c r="J106" s="136" t="s">
        <v>267</v>
      </c>
      <c r="K106" s="136" t="s">
        <v>268</v>
      </c>
      <c r="L106" s="137" t="s">
        <v>269</v>
      </c>
      <c r="M106" s="137"/>
      <c r="N106" s="137" t="s">
        <v>79</v>
      </c>
      <c r="O106" s="137"/>
      <c r="P106" s="137"/>
      <c r="Q106" s="137"/>
      <c r="R106" s="137"/>
      <c r="S106" s="137"/>
      <c r="T106" s="137"/>
      <c r="U106" s="137"/>
      <c r="V106" s="137" t="s">
        <v>270</v>
      </c>
    </row>
    <row r="107" spans="1:22" ht="79.8" x14ac:dyDescent="0.25">
      <c r="A107" s="132">
        <v>41</v>
      </c>
      <c r="B107" s="133">
        <v>41</v>
      </c>
      <c r="C107" s="134" t="s">
        <v>271</v>
      </c>
      <c r="D107" s="135" t="s">
        <v>272</v>
      </c>
      <c r="E107" s="136">
        <v>2435.67</v>
      </c>
      <c r="F107" s="137" t="s">
        <v>273</v>
      </c>
      <c r="G107" s="136" t="s">
        <v>249</v>
      </c>
      <c r="H107" s="136" t="s">
        <v>274</v>
      </c>
      <c r="I107" s="136" t="s">
        <v>275</v>
      </c>
      <c r="J107" s="136">
        <v>3</v>
      </c>
      <c r="K107" s="136" t="s">
        <v>276</v>
      </c>
      <c r="L107" s="137" t="s">
        <v>277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 t="s">
        <v>278</v>
      </c>
    </row>
    <row r="108" spans="1:22" ht="68.400000000000006" x14ac:dyDescent="0.25">
      <c r="A108" s="132">
        <v>42</v>
      </c>
      <c r="B108" s="133">
        <v>42</v>
      </c>
      <c r="C108" s="134" t="s">
        <v>176</v>
      </c>
      <c r="D108" s="135" t="s">
        <v>272</v>
      </c>
      <c r="E108" s="136">
        <v>1010.59</v>
      </c>
      <c r="F108" s="137" t="s">
        <v>148</v>
      </c>
      <c r="G108" s="136">
        <v>5.16</v>
      </c>
      <c r="H108" s="136" t="s">
        <v>279</v>
      </c>
      <c r="I108" s="136" t="s">
        <v>280</v>
      </c>
      <c r="J108" s="136"/>
      <c r="K108" s="136" t="s">
        <v>281</v>
      </c>
      <c r="L108" s="137" t="s">
        <v>282</v>
      </c>
      <c r="M108" s="137"/>
      <c r="N108" s="137" t="s">
        <v>79</v>
      </c>
      <c r="O108" s="137"/>
      <c r="P108" s="137"/>
      <c r="Q108" s="137"/>
      <c r="R108" s="137"/>
      <c r="S108" s="137"/>
      <c r="T108" s="137"/>
      <c r="U108" s="137"/>
      <c r="V108" s="137" t="s">
        <v>283</v>
      </c>
    </row>
    <row r="109" spans="1:22" ht="45.6" x14ac:dyDescent="0.25">
      <c r="A109" s="132">
        <v>43</v>
      </c>
      <c r="B109" s="133">
        <v>43</v>
      </c>
      <c r="C109" s="134" t="s">
        <v>177</v>
      </c>
      <c r="D109" s="135" t="s">
        <v>284</v>
      </c>
      <c r="E109" s="136">
        <v>43.5</v>
      </c>
      <c r="F109" s="137" t="s">
        <v>179</v>
      </c>
      <c r="G109" s="136"/>
      <c r="H109" s="136">
        <v>261</v>
      </c>
      <c r="I109" s="136" t="s">
        <v>285</v>
      </c>
      <c r="J109" s="136"/>
      <c r="K109" s="136">
        <v>759</v>
      </c>
      <c r="L109" s="137" t="s">
        <v>286</v>
      </c>
      <c r="M109" s="137"/>
      <c r="N109" s="137" t="s">
        <v>104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79.8" x14ac:dyDescent="0.25">
      <c r="A110" s="132">
        <v>44</v>
      </c>
      <c r="B110" s="133">
        <v>44</v>
      </c>
      <c r="C110" s="134" t="s">
        <v>287</v>
      </c>
      <c r="D110" s="135" t="s">
        <v>288</v>
      </c>
      <c r="E110" s="136">
        <v>5013.63</v>
      </c>
      <c r="F110" s="137" t="s">
        <v>289</v>
      </c>
      <c r="G110" s="136" t="s">
        <v>127</v>
      </c>
      <c r="H110" s="136" t="s">
        <v>290</v>
      </c>
      <c r="I110" s="136" t="s">
        <v>291</v>
      </c>
      <c r="J110" s="136">
        <v>10</v>
      </c>
      <c r="K110" s="136" t="s">
        <v>292</v>
      </c>
      <c r="L110" s="137" t="s">
        <v>293</v>
      </c>
      <c r="M110" s="137"/>
      <c r="N110" s="137" t="s">
        <v>79</v>
      </c>
      <c r="O110" s="137"/>
      <c r="P110" s="137"/>
      <c r="Q110" s="137"/>
      <c r="R110" s="137"/>
      <c r="S110" s="137"/>
      <c r="T110" s="137"/>
      <c r="U110" s="137"/>
      <c r="V110" s="137" t="s">
        <v>294</v>
      </c>
    </row>
    <row r="111" spans="1:22" ht="34.200000000000003" x14ac:dyDescent="0.25">
      <c r="A111" s="132">
        <v>45</v>
      </c>
      <c r="B111" s="133">
        <v>45</v>
      </c>
      <c r="C111" s="134" t="s">
        <v>295</v>
      </c>
      <c r="D111" s="135" t="s">
        <v>296</v>
      </c>
      <c r="E111" s="136">
        <v>2.41</v>
      </c>
      <c r="F111" s="137" t="s">
        <v>297</v>
      </c>
      <c r="G111" s="136"/>
      <c r="H111" s="136">
        <v>5</v>
      </c>
      <c r="I111" s="136" t="s">
        <v>138</v>
      </c>
      <c r="J111" s="136"/>
      <c r="K111" s="136">
        <v>38</v>
      </c>
      <c r="L111" s="137" t="s">
        <v>298</v>
      </c>
      <c r="M111" s="137"/>
      <c r="N111" s="137" t="s">
        <v>104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57" x14ac:dyDescent="0.25">
      <c r="A112" s="138">
        <v>46</v>
      </c>
      <c r="B112" s="139">
        <v>46</v>
      </c>
      <c r="C112" s="140" t="s">
        <v>299</v>
      </c>
      <c r="D112" s="141" t="s">
        <v>300</v>
      </c>
      <c r="E112" s="142">
        <v>50.3</v>
      </c>
      <c r="F112" s="143" t="s">
        <v>301</v>
      </c>
      <c r="G112" s="142"/>
      <c r="H112" s="142">
        <v>40</v>
      </c>
      <c r="I112" s="142" t="s">
        <v>302</v>
      </c>
      <c r="J112" s="142"/>
      <c r="K112" s="142">
        <v>103</v>
      </c>
      <c r="L112" s="143" t="s">
        <v>303</v>
      </c>
      <c r="M112" s="143"/>
      <c r="N112" s="143" t="s">
        <v>104</v>
      </c>
      <c r="O112" s="143"/>
      <c r="P112" s="143"/>
      <c r="Q112" s="143"/>
      <c r="R112" s="143"/>
      <c r="S112" s="143"/>
      <c r="T112" s="143"/>
      <c r="U112" s="143"/>
      <c r="V112" s="143"/>
    </row>
    <row r="113" spans="1:22" ht="34.200000000000003" x14ac:dyDescent="0.25">
      <c r="A113" s="144" t="s">
        <v>304</v>
      </c>
      <c r="B113" s="145"/>
      <c r="C113" s="145"/>
      <c r="D113" s="145"/>
      <c r="E113" s="145"/>
      <c r="F113" s="145"/>
      <c r="G113" s="145"/>
      <c r="H113" s="146">
        <v>11647</v>
      </c>
      <c r="I113" s="146" t="s">
        <v>305</v>
      </c>
      <c r="J113" s="146" t="s">
        <v>306</v>
      </c>
      <c r="K113" s="146">
        <v>66180</v>
      </c>
      <c r="L113" s="146" t="s">
        <v>307</v>
      </c>
      <c r="M113" s="146"/>
      <c r="N113" s="146"/>
      <c r="O113" s="146"/>
      <c r="P113" s="146"/>
      <c r="Q113" s="146"/>
      <c r="R113" s="146"/>
      <c r="S113" s="146"/>
      <c r="T113" s="146"/>
      <c r="U113" s="146"/>
      <c r="V113" s="146" t="s">
        <v>308</v>
      </c>
    </row>
    <row r="114" spans="1:22" x14ac:dyDescent="0.25">
      <c r="A114" s="144" t="s">
        <v>309</v>
      </c>
      <c r="B114" s="145"/>
      <c r="C114" s="145"/>
      <c r="D114" s="145"/>
      <c r="E114" s="145"/>
      <c r="F114" s="145"/>
      <c r="G114" s="145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4" t="s">
        <v>310</v>
      </c>
      <c r="B115" s="145"/>
      <c r="C115" s="145"/>
      <c r="D115" s="145"/>
      <c r="E115" s="145"/>
      <c r="F115" s="145"/>
      <c r="G115" s="145"/>
      <c r="H115" s="146">
        <v>2184</v>
      </c>
      <c r="I115" s="146"/>
      <c r="J115" s="146"/>
      <c r="K115" s="146">
        <v>26283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311</v>
      </c>
      <c r="B116" s="145"/>
      <c r="C116" s="145"/>
      <c r="D116" s="145"/>
      <c r="E116" s="145"/>
      <c r="F116" s="145"/>
      <c r="G116" s="145"/>
      <c r="H116" s="146">
        <v>9177</v>
      </c>
      <c r="I116" s="146"/>
      <c r="J116" s="146"/>
      <c r="K116" s="146">
        <v>38458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4" t="s">
        <v>312</v>
      </c>
      <c r="B117" s="145"/>
      <c r="C117" s="145"/>
      <c r="D117" s="145"/>
      <c r="E117" s="145"/>
      <c r="F117" s="145"/>
      <c r="G117" s="145"/>
      <c r="H117" s="146">
        <v>292</v>
      </c>
      <c r="I117" s="146"/>
      <c r="J117" s="146"/>
      <c r="K117" s="146">
        <v>1615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7" t="s">
        <v>313</v>
      </c>
      <c r="B118" s="148"/>
      <c r="C118" s="148"/>
      <c r="D118" s="148"/>
      <c r="E118" s="148"/>
      <c r="F118" s="148"/>
      <c r="G118" s="148"/>
      <c r="H118" s="149">
        <v>2226</v>
      </c>
      <c r="I118" s="149"/>
      <c r="J118" s="149"/>
      <c r="K118" s="149">
        <v>22889</v>
      </c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</row>
    <row r="119" spans="1:22" x14ac:dyDescent="0.25">
      <c r="A119" s="147" t="s">
        <v>314</v>
      </c>
      <c r="B119" s="148"/>
      <c r="C119" s="148"/>
      <c r="D119" s="148"/>
      <c r="E119" s="148"/>
      <c r="F119" s="148"/>
      <c r="G119" s="148"/>
      <c r="H119" s="149">
        <v>1302</v>
      </c>
      <c r="I119" s="149"/>
      <c r="J119" s="149"/>
      <c r="K119" s="149">
        <v>12538</v>
      </c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x14ac:dyDescent="0.25">
      <c r="A120" s="147" t="s">
        <v>315</v>
      </c>
      <c r="B120" s="148"/>
      <c r="C120" s="148"/>
      <c r="D120" s="148"/>
      <c r="E120" s="148"/>
      <c r="F120" s="148"/>
      <c r="G120" s="148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 ht="30" hidden="1" customHeight="1" x14ac:dyDescent="0.25">
      <c r="A121" s="144" t="s">
        <v>316</v>
      </c>
      <c r="B121" s="145"/>
      <c r="C121" s="145"/>
      <c r="D121" s="145"/>
      <c r="E121" s="145"/>
      <c r="F121" s="145"/>
      <c r="G121" s="145"/>
      <c r="H121" s="146">
        <v>191</v>
      </c>
      <c r="I121" s="146"/>
      <c r="J121" s="146"/>
      <c r="K121" s="146">
        <v>2004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ht="30" hidden="1" customHeight="1" x14ac:dyDescent="0.25">
      <c r="A122" s="144" t="s">
        <v>317</v>
      </c>
      <c r="B122" s="145"/>
      <c r="C122" s="145"/>
      <c r="D122" s="145"/>
      <c r="E122" s="145"/>
      <c r="F122" s="145"/>
      <c r="G122" s="145"/>
      <c r="H122" s="146">
        <v>14905</v>
      </c>
      <c r="I122" s="146"/>
      <c r="J122" s="146"/>
      <c r="K122" s="146">
        <v>99242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idden="1" x14ac:dyDescent="0.25">
      <c r="A123" s="144" t="s">
        <v>318</v>
      </c>
      <c r="B123" s="145"/>
      <c r="C123" s="145"/>
      <c r="D123" s="145"/>
      <c r="E123" s="145"/>
      <c r="F123" s="145"/>
      <c r="G123" s="145"/>
      <c r="H123" s="146">
        <v>79</v>
      </c>
      <c r="I123" s="146"/>
      <c r="J123" s="146"/>
      <c r="K123" s="146">
        <v>361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319</v>
      </c>
      <c r="B124" s="145"/>
      <c r="C124" s="145"/>
      <c r="D124" s="145"/>
      <c r="E124" s="145"/>
      <c r="F124" s="145"/>
      <c r="G124" s="145"/>
      <c r="H124" s="146">
        <v>15175</v>
      </c>
      <c r="I124" s="146"/>
      <c r="J124" s="146"/>
      <c r="K124" s="146">
        <v>101607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t="30" customHeight="1" x14ac:dyDescent="0.25">
      <c r="A125" s="144" t="s">
        <v>320</v>
      </c>
      <c r="B125" s="145"/>
      <c r="C125" s="145"/>
      <c r="D125" s="145"/>
      <c r="E125" s="145"/>
      <c r="F125" s="145"/>
      <c r="G125" s="145"/>
      <c r="H125" s="146">
        <v>1807.09</v>
      </c>
      <c r="I125" s="146"/>
      <c r="J125" s="146"/>
      <c r="K125" s="146">
        <v>8225.33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7" t="s">
        <v>321</v>
      </c>
      <c r="B126" s="148"/>
      <c r="C126" s="148"/>
      <c r="D126" s="148"/>
      <c r="E126" s="148"/>
      <c r="F126" s="148"/>
      <c r="G126" s="148"/>
      <c r="H126" s="149">
        <v>16982.09</v>
      </c>
      <c r="I126" s="149"/>
      <c r="J126" s="149"/>
      <c r="K126" s="149">
        <v>109832.33</v>
      </c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x14ac:dyDescent="0.25">
      <c r="A127" s="50"/>
      <c r="B127" s="39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</row>
    <row r="128" spans="1:22" x14ac:dyDescent="0.25">
      <c r="A128" s="50"/>
      <c r="B128" s="39"/>
      <c r="C128" s="73" t="s">
        <v>64</v>
      </c>
      <c r="D128" s="48"/>
      <c r="E128" s="48"/>
      <c r="F128" s="48"/>
      <c r="G128" s="48"/>
      <c r="H128" s="74">
        <f>IF(ISBLANK(Y30),"",ROUND(Z30/Y30,2)*100)</f>
        <v>102</v>
      </c>
      <c r="I128" s="48"/>
      <c r="J128" s="48"/>
      <c r="K128" s="74">
        <f>IF(ISBLANK(Y31),"",ROUND(Z31/Y31,2)*100)</f>
        <v>87</v>
      </c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</row>
    <row r="129" spans="1:22" x14ac:dyDescent="0.25">
      <c r="A129" s="50"/>
      <c r="B129" s="39"/>
      <c r="C129" s="73" t="s">
        <v>65</v>
      </c>
      <c r="D129" s="48"/>
      <c r="E129" s="48"/>
      <c r="F129" s="48"/>
      <c r="G129" s="48"/>
      <c r="H129" s="45">
        <f>IF(ISBLANK(Y30),"",ROUND(AA30/Y30,2)*100)</f>
        <v>60</v>
      </c>
      <c r="I129" s="48"/>
      <c r="J129" s="48"/>
      <c r="K129" s="45">
        <f>IF(ISBLANK(Y31),"",ROUND(AA31/Y31,2)*100)</f>
        <v>48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1:22" x14ac:dyDescent="0.25">
      <c r="B131" s="75" t="s">
        <v>71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x14ac:dyDescent="0.25">
      <c r="B132" s="3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75" t="s">
        <v>72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46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</row>
    <row r="136" spans="1:22" x14ac:dyDescent="0.25">
      <c r="C136" s="49"/>
      <c r="D136" s="49"/>
      <c r="E136" s="49"/>
      <c r="F136" s="49"/>
      <c r="G136" s="49"/>
    </row>
    <row r="137" spans="1:22" x14ac:dyDescent="0.25">
      <c r="C137" s="49"/>
      <c r="D137" s="49"/>
      <c r="E137" s="49"/>
      <c r="F137" s="49"/>
      <c r="G137" s="4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</sheetData>
  <mergeCells count="73">
    <mergeCell ref="A122:G122"/>
    <mergeCell ref="A123:G123"/>
    <mergeCell ref="A124:G124"/>
    <mergeCell ref="A125:G125"/>
    <mergeCell ref="A126:G126"/>
    <mergeCell ref="A116:G116"/>
    <mergeCell ref="A117:G117"/>
    <mergeCell ref="A118:G118"/>
    <mergeCell ref="A119:G119"/>
    <mergeCell ref="A120:G120"/>
    <mergeCell ref="A121:G121"/>
    <mergeCell ref="A99:V99"/>
    <mergeCell ref="A104:V104"/>
    <mergeCell ref="A105:V105"/>
    <mergeCell ref="A113:G113"/>
    <mergeCell ref="A114:G114"/>
    <mergeCell ref="A115:G115"/>
    <mergeCell ref="A86:V86"/>
    <mergeCell ref="A89:V89"/>
    <mergeCell ref="A91:V91"/>
    <mergeCell ref="A92:V92"/>
    <mergeCell ref="A96:V96"/>
    <mergeCell ref="A97:V97"/>
    <mergeCell ref="A69:V69"/>
    <mergeCell ref="A71:V71"/>
    <mergeCell ref="A72:V72"/>
    <mergeCell ref="A81:V81"/>
    <mergeCell ref="A83:V83"/>
    <mergeCell ref="A84:V84"/>
    <mergeCell ref="A56:V56"/>
    <mergeCell ref="A58:V58"/>
    <mergeCell ref="A59:V59"/>
    <mergeCell ref="A61:V61"/>
    <mergeCell ref="A64:V64"/>
    <mergeCell ref="A65:V65"/>
    <mergeCell ref="A40:V40"/>
    <mergeCell ref="A41:V41"/>
    <mergeCell ref="A43:V43"/>
    <mergeCell ref="A48:V48"/>
    <mergeCell ref="A50:V50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16982.09/1000</f>
        <v>16.982089999999999</v>
      </c>
      <c r="H11" s="85"/>
      <c r="I11" s="55" t="s">
        <v>6</v>
      </c>
      <c r="J11" s="86">
        <f>109832.33/1000</f>
        <v>109.83233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0.19491</v>
      </c>
      <c r="H14" s="85"/>
      <c r="I14" s="55" t="s">
        <v>8</v>
      </c>
      <c r="J14" s="86">
        <f>(P14+P15)/1000</f>
        <v>0.19491</v>
      </c>
      <c r="K14" s="87"/>
      <c r="L14" s="58">
        <v>2477</v>
      </c>
      <c r="M14" s="35" t="s">
        <v>8</v>
      </c>
      <c r="N14" s="57"/>
      <c r="O14" s="26">
        <v>194.42</v>
      </c>
      <c r="P14" s="27">
        <v>194.42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2184/1000</f>
        <v>2.1840000000000002</v>
      </c>
      <c r="H15" s="117"/>
      <c r="I15" s="55" t="s">
        <v>6</v>
      </c>
      <c r="J15" s="86">
        <f>26283/1000</f>
        <v>26.283000000000001</v>
      </c>
      <c r="K15" s="87"/>
      <c r="L15" s="59">
        <v>28949</v>
      </c>
      <c r="M15" s="35" t="s">
        <v>6</v>
      </c>
      <c r="N15" s="57"/>
      <c r="O15" s="26">
        <v>0.49</v>
      </c>
      <c r="P15" s="27">
        <v>0.49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322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323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324</v>
      </c>
      <c r="C26" s="134" t="s">
        <v>325</v>
      </c>
      <c r="D26" s="154" t="s">
        <v>326</v>
      </c>
      <c r="E26" s="155">
        <v>0.55000000000000004</v>
      </c>
      <c r="F26" s="136" t="s">
        <v>327</v>
      </c>
      <c r="G26" s="136">
        <v>5.3</v>
      </c>
      <c r="H26" s="156"/>
      <c r="I26" s="156"/>
      <c r="J26" s="136" t="s">
        <v>328</v>
      </c>
      <c r="K26" s="136">
        <v>63.65</v>
      </c>
      <c r="L26" s="157"/>
      <c r="M26" s="156">
        <f>IF(ISNUMBER(K26/G26),IF(NOT(K26/G26=0),K26/G26, " "), " ")</f>
        <v>12.009433962264151</v>
      </c>
      <c r="N26" s="154"/>
    </row>
    <row r="27" spans="1:23" s="29" customFormat="1" ht="22.8" x14ac:dyDescent="0.25">
      <c r="A27" s="152">
        <v>2</v>
      </c>
      <c r="B27" s="153" t="s">
        <v>329</v>
      </c>
      <c r="C27" s="134" t="s">
        <v>330</v>
      </c>
      <c r="D27" s="154" t="s">
        <v>326</v>
      </c>
      <c r="E27" s="155">
        <v>22.2</v>
      </c>
      <c r="F27" s="136" t="s">
        <v>331</v>
      </c>
      <c r="G27" s="136">
        <v>229.33</v>
      </c>
      <c r="H27" s="156"/>
      <c r="I27" s="156"/>
      <c r="J27" s="136" t="s">
        <v>332</v>
      </c>
      <c r="K27" s="136">
        <v>2753.91</v>
      </c>
      <c r="L27" s="157"/>
      <c r="M27" s="156">
        <f>IF(ISNUMBER(K27/G27),IF(NOT(K27/G27=0),K27/G27, " "), " ")</f>
        <v>12.008503030567303</v>
      </c>
      <c r="N27" s="154"/>
    </row>
    <row r="28" spans="1:23" s="29" customFormat="1" ht="22.8" x14ac:dyDescent="0.25">
      <c r="A28" s="152">
        <v>3</v>
      </c>
      <c r="B28" s="153" t="s">
        <v>333</v>
      </c>
      <c r="C28" s="134" t="s">
        <v>334</v>
      </c>
      <c r="D28" s="154" t="s">
        <v>326</v>
      </c>
      <c r="E28" s="155">
        <v>7.15</v>
      </c>
      <c r="F28" s="136" t="s">
        <v>335</v>
      </c>
      <c r="G28" s="136">
        <v>77.069999999999993</v>
      </c>
      <c r="H28" s="156"/>
      <c r="I28" s="156"/>
      <c r="J28" s="136" t="s">
        <v>336</v>
      </c>
      <c r="K28" s="136">
        <v>925.56</v>
      </c>
      <c r="L28" s="157"/>
      <c r="M28" s="156">
        <f>IF(ISNUMBER(K28/G28),IF(NOT(K28/G28=0),K28/G28, " "), " ")</f>
        <v>12.009342156481122</v>
      </c>
      <c r="N28" s="154"/>
    </row>
    <row r="29" spans="1:23" s="29" customFormat="1" ht="22.8" x14ac:dyDescent="0.25">
      <c r="A29" s="152">
        <v>4</v>
      </c>
      <c r="B29" s="153" t="s">
        <v>337</v>
      </c>
      <c r="C29" s="134" t="s">
        <v>338</v>
      </c>
      <c r="D29" s="154" t="s">
        <v>326</v>
      </c>
      <c r="E29" s="155">
        <v>9.07</v>
      </c>
      <c r="F29" s="136" t="s">
        <v>339</v>
      </c>
      <c r="G29" s="136">
        <v>99.05</v>
      </c>
      <c r="H29" s="156"/>
      <c r="I29" s="156"/>
      <c r="J29" s="136" t="s">
        <v>340</v>
      </c>
      <c r="K29" s="136">
        <v>1188.6199999999999</v>
      </c>
      <c r="L29" s="157"/>
      <c r="M29" s="156">
        <f>IF(ISNUMBER(K29/G29),IF(NOT(K29/G29=0),K29/G29, " "), " ")</f>
        <v>12.000201918223119</v>
      </c>
      <c r="N29" s="154"/>
    </row>
    <row r="30" spans="1:23" ht="22.8" x14ac:dyDescent="0.25">
      <c r="A30" s="152">
        <v>5</v>
      </c>
      <c r="B30" s="153" t="s">
        <v>341</v>
      </c>
      <c r="C30" s="134" t="s">
        <v>342</v>
      </c>
      <c r="D30" s="154" t="s">
        <v>326</v>
      </c>
      <c r="E30" s="155">
        <v>126.19</v>
      </c>
      <c r="F30" s="136" t="s">
        <v>343</v>
      </c>
      <c r="G30" s="136">
        <v>1413.33</v>
      </c>
      <c r="H30" s="156"/>
      <c r="I30" s="156"/>
      <c r="J30" s="136" t="s">
        <v>344</v>
      </c>
      <c r="K30" s="136">
        <v>16961.189999999999</v>
      </c>
      <c r="L30" s="157"/>
      <c r="M30" s="156">
        <f>IF(ISNUMBER(K30/G30),IF(NOT(K30/G30=0),K30/G30, " "), " ")</f>
        <v>12.000870285071427</v>
      </c>
      <c r="N30" s="154"/>
    </row>
    <row r="31" spans="1:23" ht="22.8" x14ac:dyDescent="0.25">
      <c r="A31" s="152">
        <v>6</v>
      </c>
      <c r="B31" s="153" t="s">
        <v>345</v>
      </c>
      <c r="C31" s="134" t="s">
        <v>346</v>
      </c>
      <c r="D31" s="154" t="s">
        <v>326</v>
      </c>
      <c r="E31" s="155">
        <v>6.48</v>
      </c>
      <c r="F31" s="136" t="s">
        <v>347</v>
      </c>
      <c r="G31" s="136">
        <v>74.319999999999993</v>
      </c>
      <c r="H31" s="156"/>
      <c r="I31" s="156"/>
      <c r="J31" s="136" t="s">
        <v>348</v>
      </c>
      <c r="K31" s="136">
        <v>891.77</v>
      </c>
      <c r="L31" s="157"/>
      <c r="M31" s="156">
        <f>IF(ISNUMBER(K31/G31),IF(NOT(K31/G31=0),K31/G31, " "), " ")</f>
        <v>11.9990581270183</v>
      </c>
      <c r="N31" s="154"/>
    </row>
    <row r="32" spans="1:23" ht="22.8" x14ac:dyDescent="0.25">
      <c r="A32" s="152">
        <v>7</v>
      </c>
      <c r="B32" s="153" t="s">
        <v>349</v>
      </c>
      <c r="C32" s="134" t="s">
        <v>350</v>
      </c>
      <c r="D32" s="154" t="s">
        <v>326</v>
      </c>
      <c r="E32" s="155">
        <v>0.56999999999999995</v>
      </c>
      <c r="F32" s="136" t="s">
        <v>351</v>
      </c>
      <c r="G32" s="136">
        <v>6.86</v>
      </c>
      <c r="H32" s="156"/>
      <c r="I32" s="156"/>
      <c r="J32" s="136" t="s">
        <v>352</v>
      </c>
      <c r="K32" s="136">
        <v>82.27</v>
      </c>
      <c r="L32" s="157"/>
      <c r="M32" s="156">
        <f>IF(ISNUMBER(K32/G32),IF(NOT(K32/G32=0),K32/G32, " "), " ")</f>
        <v>11.99271137026239</v>
      </c>
      <c r="N32" s="154"/>
    </row>
    <row r="33" spans="1:14" ht="22.8" x14ac:dyDescent="0.25">
      <c r="A33" s="152">
        <v>8</v>
      </c>
      <c r="B33" s="153" t="s">
        <v>353</v>
      </c>
      <c r="C33" s="134" t="s">
        <v>354</v>
      </c>
      <c r="D33" s="154" t="s">
        <v>326</v>
      </c>
      <c r="E33" s="155">
        <v>22.04</v>
      </c>
      <c r="F33" s="136" t="s">
        <v>355</v>
      </c>
      <c r="G33" s="136">
        <v>268.01</v>
      </c>
      <c r="H33" s="156"/>
      <c r="I33" s="156"/>
      <c r="J33" s="136" t="s">
        <v>356</v>
      </c>
      <c r="K33" s="136">
        <v>3216.52</v>
      </c>
      <c r="L33" s="157"/>
      <c r="M33" s="156">
        <f>IF(ISNUMBER(K33/G33),IF(NOT(K33/G33=0),K33/G33, " "), " ")</f>
        <v>12.001492481623821</v>
      </c>
      <c r="N33" s="154"/>
    </row>
    <row r="34" spans="1:14" ht="22.8" x14ac:dyDescent="0.25">
      <c r="A34" s="152">
        <v>9</v>
      </c>
      <c r="B34" s="153" t="s">
        <v>357</v>
      </c>
      <c r="C34" s="134" t="s">
        <v>358</v>
      </c>
      <c r="D34" s="154" t="s">
        <v>326</v>
      </c>
      <c r="E34" s="155">
        <v>0.17</v>
      </c>
      <c r="F34" s="136" t="s">
        <v>359</v>
      </c>
      <c r="G34" s="136">
        <v>2.2200000000000002</v>
      </c>
      <c r="H34" s="156"/>
      <c r="I34" s="156"/>
      <c r="J34" s="136" t="s">
        <v>360</v>
      </c>
      <c r="K34" s="136">
        <v>26.69</v>
      </c>
      <c r="L34" s="157"/>
      <c r="M34" s="156">
        <f>IF(ISNUMBER(K34/G34),IF(NOT(K34/G34=0),K34/G34, " "), " ")</f>
        <v>12.022522522522522</v>
      </c>
      <c r="N34" s="154"/>
    </row>
    <row r="35" spans="1:14" ht="22.8" x14ac:dyDescent="0.25">
      <c r="A35" s="152">
        <v>10</v>
      </c>
      <c r="B35" s="153">
        <v>2</v>
      </c>
      <c r="C35" s="134" t="s">
        <v>361</v>
      </c>
      <c r="D35" s="154" t="s">
        <v>326</v>
      </c>
      <c r="E35" s="155">
        <v>0.49</v>
      </c>
      <c r="F35" s="136" t="s">
        <v>362</v>
      </c>
      <c r="G35" s="136"/>
      <c r="H35" s="156"/>
      <c r="I35" s="156"/>
      <c r="J35" s="136" t="s">
        <v>362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363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364</v>
      </c>
      <c r="D37" s="154" t="s">
        <v>365</v>
      </c>
      <c r="E37" s="155">
        <v>0.05</v>
      </c>
      <c r="F37" s="136" t="s">
        <v>366</v>
      </c>
      <c r="G37" s="136">
        <v>0.05</v>
      </c>
      <c r="H37" s="156"/>
      <c r="I37" s="156"/>
      <c r="J37" s="136" t="s">
        <v>367</v>
      </c>
      <c r="K37" s="136">
        <v>0.25</v>
      </c>
      <c r="L37" s="157"/>
      <c r="M37" s="156">
        <f>IF(ISNUMBER(K37/G37),IF(NOT(K37/G37=0),K37/G37, " "), " ")</f>
        <v>5</v>
      </c>
      <c r="N37" s="154" t="s">
        <v>368</v>
      </c>
    </row>
    <row r="38" spans="1:14" ht="22.8" x14ac:dyDescent="0.25">
      <c r="A38" s="152">
        <v>12</v>
      </c>
      <c r="B38" s="153">
        <v>30954</v>
      </c>
      <c r="C38" s="134" t="s">
        <v>369</v>
      </c>
      <c r="D38" s="154" t="s">
        <v>365</v>
      </c>
      <c r="E38" s="155">
        <v>0.49</v>
      </c>
      <c r="F38" s="136" t="s">
        <v>370</v>
      </c>
      <c r="G38" s="136">
        <v>16.52</v>
      </c>
      <c r="H38" s="156"/>
      <c r="I38" s="156"/>
      <c r="J38" s="136" t="s">
        <v>371</v>
      </c>
      <c r="K38" s="136">
        <v>79.87</v>
      </c>
      <c r="L38" s="157"/>
      <c r="M38" s="156">
        <f>IF(ISNUMBER(K38/G38),IF(NOT(K38/G38=0),K38/G38, " "), " ")</f>
        <v>4.8347457627118651</v>
      </c>
      <c r="N38" s="154" t="s">
        <v>368</v>
      </c>
    </row>
    <row r="39" spans="1:14" ht="22.8" x14ac:dyDescent="0.25">
      <c r="A39" s="152">
        <v>13</v>
      </c>
      <c r="B39" s="153">
        <v>40502</v>
      </c>
      <c r="C39" s="134" t="s">
        <v>372</v>
      </c>
      <c r="D39" s="154" t="s">
        <v>365</v>
      </c>
      <c r="E39" s="155">
        <v>26.9</v>
      </c>
      <c r="F39" s="136" t="s">
        <v>373</v>
      </c>
      <c r="G39" s="136">
        <v>210.91</v>
      </c>
      <c r="H39" s="156"/>
      <c r="I39" s="156"/>
      <c r="J39" s="136" t="s">
        <v>374</v>
      </c>
      <c r="K39" s="136">
        <v>1210.5</v>
      </c>
      <c r="L39" s="157"/>
      <c r="M39" s="156">
        <f>IF(ISNUMBER(K39/G39),IF(NOT(K39/G39=0),K39/G39, " "), " ")</f>
        <v>5.7394149163150159</v>
      </c>
      <c r="N39" s="154" t="s">
        <v>368</v>
      </c>
    </row>
    <row r="40" spans="1:14" ht="22.8" x14ac:dyDescent="0.25">
      <c r="A40" s="152">
        <v>14</v>
      </c>
      <c r="B40" s="153">
        <v>40504</v>
      </c>
      <c r="C40" s="134" t="s">
        <v>375</v>
      </c>
      <c r="D40" s="154" t="s">
        <v>365</v>
      </c>
      <c r="E40" s="155">
        <v>12</v>
      </c>
      <c r="F40" s="136" t="s">
        <v>376</v>
      </c>
      <c r="G40" s="136">
        <v>15.46</v>
      </c>
      <c r="H40" s="156"/>
      <c r="I40" s="156"/>
      <c r="J40" s="136" t="s">
        <v>377</v>
      </c>
      <c r="K40" s="136">
        <v>36</v>
      </c>
      <c r="L40" s="157"/>
      <c r="M40" s="156">
        <f>IF(ISNUMBER(K40/G40),IF(NOT(K40/G40=0),K40/G40, " "), " ")</f>
        <v>2.3285899094437257</v>
      </c>
      <c r="N40" s="154" t="s">
        <v>368</v>
      </c>
    </row>
    <row r="41" spans="1:14" ht="22.8" x14ac:dyDescent="0.25">
      <c r="A41" s="152">
        <v>15</v>
      </c>
      <c r="B41" s="153">
        <v>253100</v>
      </c>
      <c r="C41" s="134" t="s">
        <v>378</v>
      </c>
      <c r="D41" s="154" t="s">
        <v>365</v>
      </c>
      <c r="E41" s="155">
        <v>0.01</v>
      </c>
      <c r="F41" s="136" t="s">
        <v>379</v>
      </c>
      <c r="G41" s="136">
        <v>0.02</v>
      </c>
      <c r="H41" s="156"/>
      <c r="I41" s="156"/>
      <c r="J41" s="136" t="s">
        <v>380</v>
      </c>
      <c r="K41" s="136">
        <v>0.09</v>
      </c>
      <c r="L41" s="157"/>
      <c r="M41" s="156">
        <f>IF(ISNUMBER(K41/G41),IF(NOT(K41/G41=0),K41/G41, " "), " ")</f>
        <v>4.5</v>
      </c>
      <c r="N41" s="154" t="s">
        <v>381</v>
      </c>
    </row>
    <row r="42" spans="1:14" ht="22.8" x14ac:dyDescent="0.25">
      <c r="A42" s="152">
        <v>16</v>
      </c>
      <c r="B42" s="153">
        <v>400001</v>
      </c>
      <c r="C42" s="134" t="s">
        <v>382</v>
      </c>
      <c r="D42" s="154" t="s">
        <v>365</v>
      </c>
      <c r="E42" s="155">
        <v>0.49</v>
      </c>
      <c r="F42" s="136" t="s">
        <v>383</v>
      </c>
      <c r="G42" s="136">
        <v>50.55</v>
      </c>
      <c r="H42" s="156"/>
      <c r="I42" s="156"/>
      <c r="J42" s="136" t="s">
        <v>384</v>
      </c>
      <c r="K42" s="136">
        <v>287.63</v>
      </c>
      <c r="L42" s="157"/>
      <c r="M42" s="156">
        <f>IF(ISNUMBER(K42/G42),IF(NOT(K42/G42=0),K42/G42, " "), " ")</f>
        <v>5.6900098911968353</v>
      </c>
      <c r="N42" s="154" t="s">
        <v>368</v>
      </c>
    </row>
    <row r="43" spans="1:14" ht="19.350000000000001" customHeight="1" x14ac:dyDescent="0.25">
      <c r="A43" s="128" t="s">
        <v>385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386</v>
      </c>
      <c r="C44" s="134" t="s">
        <v>387</v>
      </c>
      <c r="D44" s="154" t="s">
        <v>388</v>
      </c>
      <c r="E44" s="155">
        <v>3.3142999999999998</v>
      </c>
      <c r="F44" s="136" t="s">
        <v>389</v>
      </c>
      <c r="G44" s="136">
        <v>20.54</v>
      </c>
      <c r="H44" s="156">
        <v>42.66</v>
      </c>
      <c r="I44" s="156">
        <v>141.4</v>
      </c>
      <c r="J44" s="136" t="s">
        <v>390</v>
      </c>
      <c r="K44" s="136">
        <v>162.56</v>
      </c>
      <c r="L44" s="157"/>
      <c r="M44" s="156">
        <f>IF(ISNUMBER(K44/G44),IF(NOT(K44/G44=0),K44/G44, " "), " ")</f>
        <v>7.9143135345666993</v>
      </c>
      <c r="N44" s="154" t="s">
        <v>391</v>
      </c>
    </row>
    <row r="45" spans="1:14" ht="34.200000000000003" x14ac:dyDescent="0.25">
      <c r="A45" s="152">
        <v>18</v>
      </c>
      <c r="B45" s="153" t="s">
        <v>392</v>
      </c>
      <c r="C45" s="134" t="s">
        <v>393</v>
      </c>
      <c r="D45" s="154" t="s">
        <v>394</v>
      </c>
      <c r="E45" s="155">
        <v>1E-4</v>
      </c>
      <c r="F45" s="136" t="s">
        <v>395</v>
      </c>
      <c r="G45" s="136">
        <v>1.83</v>
      </c>
      <c r="H45" s="156">
        <v>62800.15</v>
      </c>
      <c r="I45" s="156">
        <v>6.28</v>
      </c>
      <c r="J45" s="136" t="s">
        <v>396</v>
      </c>
      <c r="K45" s="136">
        <v>6.46</v>
      </c>
      <c r="L45" s="157"/>
      <c r="M45" s="156">
        <f>IF(ISNUMBER(K45/G45),IF(NOT(K45/G45=0),K45/G45, " "), " ")</f>
        <v>3.5300546448087431</v>
      </c>
      <c r="N45" s="154" t="s">
        <v>397</v>
      </c>
    </row>
    <row r="46" spans="1:14" ht="34.200000000000003" x14ac:dyDescent="0.25">
      <c r="A46" s="152">
        <v>19</v>
      </c>
      <c r="B46" s="153" t="s">
        <v>398</v>
      </c>
      <c r="C46" s="134" t="s">
        <v>399</v>
      </c>
      <c r="D46" s="154" t="s">
        <v>394</v>
      </c>
      <c r="E46" s="155">
        <v>8.9999999999999998E-4</v>
      </c>
      <c r="F46" s="136" t="s">
        <v>400</v>
      </c>
      <c r="G46" s="136">
        <v>9.5299999999999994</v>
      </c>
      <c r="H46" s="156">
        <v>37127</v>
      </c>
      <c r="I46" s="156">
        <v>33.42</v>
      </c>
      <c r="J46" s="136" t="s">
        <v>401</v>
      </c>
      <c r="K46" s="136">
        <v>34.32</v>
      </c>
      <c r="L46" s="157"/>
      <c r="M46" s="156">
        <f>IF(ISNUMBER(K46/G46),IF(NOT(K46/G46=0),K46/G46, " "), " ")</f>
        <v>3.6012591815320043</v>
      </c>
      <c r="N46" s="154" t="s">
        <v>402</v>
      </c>
    </row>
    <row r="47" spans="1:14" ht="34.200000000000003" x14ac:dyDescent="0.25">
      <c r="A47" s="152">
        <v>20</v>
      </c>
      <c r="B47" s="153" t="s">
        <v>403</v>
      </c>
      <c r="C47" s="134" t="s">
        <v>404</v>
      </c>
      <c r="D47" s="154" t="s">
        <v>394</v>
      </c>
      <c r="E47" s="155">
        <v>2.9999999999999997E-4</v>
      </c>
      <c r="F47" s="136" t="s">
        <v>405</v>
      </c>
      <c r="G47" s="136">
        <v>3.11</v>
      </c>
      <c r="H47" s="156">
        <v>39055.08</v>
      </c>
      <c r="I47" s="156">
        <v>11.72</v>
      </c>
      <c r="J47" s="136" t="s">
        <v>406</v>
      </c>
      <c r="K47" s="136">
        <v>12.08</v>
      </c>
      <c r="L47" s="157"/>
      <c r="M47" s="156">
        <f>IF(ISNUMBER(K47/G47),IF(NOT(K47/G47=0),K47/G47, " "), " ")</f>
        <v>3.884244372990354</v>
      </c>
      <c r="N47" s="154" t="s">
        <v>407</v>
      </c>
    </row>
    <row r="48" spans="1:14" ht="22.8" x14ac:dyDescent="0.25">
      <c r="A48" s="152">
        <v>21</v>
      </c>
      <c r="B48" s="153" t="s">
        <v>408</v>
      </c>
      <c r="C48" s="134" t="s">
        <v>409</v>
      </c>
      <c r="D48" s="154" t="s">
        <v>394</v>
      </c>
      <c r="E48" s="155">
        <v>6.3E-3</v>
      </c>
      <c r="F48" s="136" t="s">
        <v>410</v>
      </c>
      <c r="G48" s="136">
        <v>67.16</v>
      </c>
      <c r="H48" s="156">
        <v>56684.17</v>
      </c>
      <c r="I48" s="156">
        <v>357.12</v>
      </c>
      <c r="J48" s="136" t="s">
        <v>411</v>
      </c>
      <c r="K48" s="136">
        <v>366.23</v>
      </c>
      <c r="L48" s="157"/>
      <c r="M48" s="156">
        <f>IF(ISNUMBER(K48/G48),IF(NOT(K48/G48=0),K48/G48, " "), " ")</f>
        <v>5.453097081596189</v>
      </c>
      <c r="N48" s="154" t="s">
        <v>412</v>
      </c>
    </row>
    <row r="49" spans="1:14" ht="34.200000000000003" x14ac:dyDescent="0.25">
      <c r="A49" s="152">
        <v>22</v>
      </c>
      <c r="B49" s="153" t="s">
        <v>413</v>
      </c>
      <c r="C49" s="134" t="s">
        <v>414</v>
      </c>
      <c r="D49" s="154" t="s">
        <v>388</v>
      </c>
      <c r="E49" s="155">
        <v>2.6953</v>
      </c>
      <c r="F49" s="136" t="s">
        <v>415</v>
      </c>
      <c r="G49" s="136">
        <v>272.24</v>
      </c>
      <c r="H49" s="156">
        <v>418</v>
      </c>
      <c r="I49" s="156">
        <v>1126.6300000000001</v>
      </c>
      <c r="J49" s="136" t="s">
        <v>416</v>
      </c>
      <c r="K49" s="136">
        <v>1176.82</v>
      </c>
      <c r="L49" s="157"/>
      <c r="M49" s="156">
        <f>IF(ISNUMBER(K49/G49),IF(NOT(K49/G49=0),K49/G49, " "), " ")</f>
        <v>4.3227299441669116</v>
      </c>
      <c r="N49" s="154" t="s">
        <v>417</v>
      </c>
    </row>
    <row r="50" spans="1:14" ht="22.8" x14ac:dyDescent="0.25">
      <c r="A50" s="152">
        <v>23</v>
      </c>
      <c r="B50" s="153" t="s">
        <v>418</v>
      </c>
      <c r="C50" s="134" t="s">
        <v>419</v>
      </c>
      <c r="D50" s="154" t="s">
        <v>420</v>
      </c>
      <c r="E50" s="155">
        <v>6.4799999999999996E-2</v>
      </c>
      <c r="F50" s="136" t="s">
        <v>421</v>
      </c>
      <c r="G50" s="136">
        <v>2.75</v>
      </c>
      <c r="H50" s="156">
        <v>228.81</v>
      </c>
      <c r="I50" s="156">
        <v>14.82</v>
      </c>
      <c r="J50" s="136" t="s">
        <v>422</v>
      </c>
      <c r="K50" s="136">
        <v>15.15</v>
      </c>
      <c r="L50" s="157"/>
      <c r="M50" s="156">
        <f>IF(ISNUMBER(K50/G50),IF(NOT(K50/G50=0),K50/G50, " "), " ")</f>
        <v>5.5090909090909088</v>
      </c>
      <c r="N50" s="154" t="s">
        <v>423</v>
      </c>
    </row>
    <row r="51" spans="1:14" ht="45.6" x14ac:dyDescent="0.25">
      <c r="A51" s="152">
        <v>24</v>
      </c>
      <c r="B51" s="153" t="s">
        <v>424</v>
      </c>
      <c r="C51" s="134" t="s">
        <v>425</v>
      </c>
      <c r="D51" s="154" t="s">
        <v>420</v>
      </c>
      <c r="E51" s="155">
        <v>1.3779999999999999</v>
      </c>
      <c r="F51" s="136" t="s">
        <v>426</v>
      </c>
      <c r="G51" s="136">
        <v>31.43</v>
      </c>
      <c r="H51" s="156">
        <v>119.32</v>
      </c>
      <c r="I51" s="156">
        <v>164.43</v>
      </c>
      <c r="J51" s="136" t="s">
        <v>427</v>
      </c>
      <c r="K51" s="136">
        <v>168.14</v>
      </c>
      <c r="L51" s="157"/>
      <c r="M51" s="156">
        <f>IF(ISNUMBER(K51/G51),IF(NOT(K51/G51=0),K51/G51, " "), " ")</f>
        <v>5.3496659242761693</v>
      </c>
      <c r="N51" s="154" t="s">
        <v>428</v>
      </c>
    </row>
    <row r="52" spans="1:14" ht="34.200000000000003" x14ac:dyDescent="0.25">
      <c r="A52" s="152">
        <v>25</v>
      </c>
      <c r="B52" s="153" t="s">
        <v>429</v>
      </c>
      <c r="C52" s="134" t="s">
        <v>430</v>
      </c>
      <c r="D52" s="154" t="s">
        <v>394</v>
      </c>
      <c r="E52" s="155">
        <v>3.3999999999999998E-3</v>
      </c>
      <c r="F52" s="136" t="s">
        <v>431</v>
      </c>
      <c r="G52" s="136">
        <v>71.09</v>
      </c>
      <c r="H52" s="156">
        <v>55802.95</v>
      </c>
      <c r="I52" s="156">
        <v>189.72</v>
      </c>
      <c r="J52" s="136" t="s">
        <v>432</v>
      </c>
      <c r="K52" s="136">
        <v>194.62</v>
      </c>
      <c r="L52" s="157"/>
      <c r="M52" s="156">
        <f>IF(ISNUMBER(K52/G52),IF(NOT(K52/G52=0),K52/G52, " "), " ")</f>
        <v>2.7376564917709945</v>
      </c>
      <c r="N52" s="154" t="s">
        <v>407</v>
      </c>
    </row>
    <row r="53" spans="1:14" ht="57" x14ac:dyDescent="0.25">
      <c r="A53" s="152">
        <v>26</v>
      </c>
      <c r="B53" s="153" t="s">
        <v>433</v>
      </c>
      <c r="C53" s="134" t="s">
        <v>434</v>
      </c>
      <c r="D53" s="154" t="s">
        <v>435</v>
      </c>
      <c r="E53" s="155">
        <v>1.07</v>
      </c>
      <c r="F53" s="136" t="s">
        <v>436</v>
      </c>
      <c r="G53" s="136">
        <v>10.1</v>
      </c>
      <c r="H53" s="156">
        <v>40.630000000000003</v>
      </c>
      <c r="I53" s="156">
        <v>43.47</v>
      </c>
      <c r="J53" s="136" t="s">
        <v>437</v>
      </c>
      <c r="K53" s="136">
        <v>44.7</v>
      </c>
      <c r="L53" s="157"/>
      <c r="M53" s="156">
        <f>IF(ISNUMBER(K53/G53),IF(NOT(K53/G53=0),K53/G53, " "), " ")</f>
        <v>4.4257425742574261</v>
      </c>
      <c r="N53" s="154" t="s">
        <v>438</v>
      </c>
    </row>
    <row r="54" spans="1:14" ht="57" x14ac:dyDescent="0.25">
      <c r="A54" s="152">
        <v>27</v>
      </c>
      <c r="B54" s="153" t="s">
        <v>439</v>
      </c>
      <c r="C54" s="134" t="s">
        <v>440</v>
      </c>
      <c r="D54" s="154" t="s">
        <v>435</v>
      </c>
      <c r="E54" s="155">
        <v>6.42</v>
      </c>
      <c r="F54" s="136" t="s">
        <v>441</v>
      </c>
      <c r="G54" s="136">
        <v>78.97</v>
      </c>
      <c r="H54" s="156">
        <v>52.7</v>
      </c>
      <c r="I54" s="156">
        <v>338.33</v>
      </c>
      <c r="J54" s="136" t="s">
        <v>442</v>
      </c>
      <c r="K54" s="136">
        <v>347.96</v>
      </c>
      <c r="L54" s="157"/>
      <c r="M54" s="156">
        <f>IF(ISNUMBER(K54/G54),IF(NOT(K54/G54=0),K54/G54, " "), " ")</f>
        <v>4.4062302140053182</v>
      </c>
      <c r="N54" s="154" t="s">
        <v>443</v>
      </c>
    </row>
    <row r="55" spans="1:14" ht="57" x14ac:dyDescent="0.25">
      <c r="A55" s="152">
        <v>28</v>
      </c>
      <c r="B55" s="153" t="s">
        <v>444</v>
      </c>
      <c r="C55" s="134" t="s">
        <v>445</v>
      </c>
      <c r="D55" s="154" t="s">
        <v>435</v>
      </c>
      <c r="E55" s="155">
        <v>0.214</v>
      </c>
      <c r="F55" s="136" t="s">
        <v>426</v>
      </c>
      <c r="G55" s="136">
        <v>4.88</v>
      </c>
      <c r="H55" s="156">
        <v>98.1</v>
      </c>
      <c r="I55" s="156">
        <v>20.99</v>
      </c>
      <c r="J55" s="136" t="s">
        <v>446</v>
      </c>
      <c r="K55" s="136">
        <v>21.59</v>
      </c>
      <c r="L55" s="157"/>
      <c r="M55" s="156">
        <f>IF(ISNUMBER(K55/G55),IF(NOT(K55/G55=0),K55/G55, " "), " ")</f>
        <v>4.4241803278688527</v>
      </c>
      <c r="N55" s="154" t="s">
        <v>447</v>
      </c>
    </row>
    <row r="56" spans="1:14" ht="57" x14ac:dyDescent="0.25">
      <c r="A56" s="152">
        <v>29</v>
      </c>
      <c r="B56" s="153" t="s">
        <v>448</v>
      </c>
      <c r="C56" s="134" t="s">
        <v>449</v>
      </c>
      <c r="D56" s="154" t="s">
        <v>435</v>
      </c>
      <c r="E56" s="155">
        <v>6.2060000000000004</v>
      </c>
      <c r="F56" s="136" t="s">
        <v>450</v>
      </c>
      <c r="G56" s="136">
        <v>200.45</v>
      </c>
      <c r="H56" s="156">
        <v>139.05000000000001</v>
      </c>
      <c r="I56" s="156">
        <v>862.94</v>
      </c>
      <c r="J56" s="136" t="s">
        <v>451</v>
      </c>
      <c r="K56" s="136">
        <v>887.58</v>
      </c>
      <c r="L56" s="157"/>
      <c r="M56" s="156">
        <f>IF(ISNUMBER(K56/G56),IF(NOT(K56/G56=0),K56/G56, " "), " ")</f>
        <v>4.4279371414317792</v>
      </c>
      <c r="N56" s="154" t="s">
        <v>452</v>
      </c>
    </row>
    <row r="57" spans="1:14" ht="57" x14ac:dyDescent="0.25">
      <c r="A57" s="152">
        <v>30</v>
      </c>
      <c r="B57" s="153" t="s">
        <v>453</v>
      </c>
      <c r="C57" s="134" t="s">
        <v>454</v>
      </c>
      <c r="D57" s="154" t="s">
        <v>435</v>
      </c>
      <c r="E57" s="155">
        <v>93.135000000000005</v>
      </c>
      <c r="F57" s="136" t="s">
        <v>455</v>
      </c>
      <c r="G57" s="136">
        <v>5727.8</v>
      </c>
      <c r="H57" s="156">
        <v>264.76</v>
      </c>
      <c r="I57" s="156">
        <v>24658.42</v>
      </c>
      <c r="J57" s="136" t="s">
        <v>456</v>
      </c>
      <c r="K57" s="136">
        <v>25361.599999999999</v>
      </c>
      <c r="L57" s="157"/>
      <c r="M57" s="156">
        <f>IF(ISNUMBER(K57/G57),IF(NOT(K57/G57=0),K57/G57, " "), " ")</f>
        <v>4.4278082335277062</v>
      </c>
      <c r="N57" s="154" t="s">
        <v>457</v>
      </c>
    </row>
    <row r="58" spans="1:14" ht="34.200000000000003" x14ac:dyDescent="0.25">
      <c r="A58" s="152">
        <v>31</v>
      </c>
      <c r="B58" s="153" t="s">
        <v>458</v>
      </c>
      <c r="C58" s="134" t="s">
        <v>459</v>
      </c>
      <c r="D58" s="154" t="s">
        <v>394</v>
      </c>
      <c r="E58" s="155">
        <v>2.7000000000000001E-3</v>
      </c>
      <c r="F58" s="136" t="s">
        <v>460</v>
      </c>
      <c r="G58" s="136">
        <v>39.119999999999997</v>
      </c>
      <c r="H58" s="156">
        <v>49632</v>
      </c>
      <c r="I58" s="156">
        <v>134.01</v>
      </c>
      <c r="J58" s="136" t="s">
        <v>461</v>
      </c>
      <c r="K58" s="136">
        <v>137.33000000000001</v>
      </c>
      <c r="L58" s="157"/>
      <c r="M58" s="156">
        <f>IF(ISNUMBER(K58/G58),IF(NOT(K58/G58=0),K58/G58, " "), " ")</f>
        <v>3.5104805725971375</v>
      </c>
      <c r="N58" s="154" t="s">
        <v>462</v>
      </c>
    </row>
    <row r="59" spans="1:14" ht="45.6" x14ac:dyDescent="0.25">
      <c r="A59" s="152">
        <v>32</v>
      </c>
      <c r="B59" s="153" t="s">
        <v>463</v>
      </c>
      <c r="C59" s="134" t="s">
        <v>464</v>
      </c>
      <c r="D59" s="154" t="s">
        <v>435</v>
      </c>
      <c r="E59" s="155">
        <v>10</v>
      </c>
      <c r="F59" s="136" t="s">
        <v>465</v>
      </c>
      <c r="G59" s="136">
        <v>2160</v>
      </c>
      <c r="H59" s="156">
        <v>779</v>
      </c>
      <c r="I59" s="156">
        <v>7790</v>
      </c>
      <c r="J59" s="136" t="s">
        <v>466</v>
      </c>
      <c r="K59" s="136">
        <v>7975.2</v>
      </c>
      <c r="L59" s="157"/>
      <c r="M59" s="156">
        <f>IF(ISNUMBER(K59/G59),IF(NOT(K59/G59=0),K59/G59, " "), " ")</f>
        <v>3.6922222222222221</v>
      </c>
      <c r="N59" s="154" t="s">
        <v>467</v>
      </c>
    </row>
    <row r="60" spans="1:14" ht="22.8" x14ac:dyDescent="0.25">
      <c r="A60" s="152">
        <v>33</v>
      </c>
      <c r="B60" s="153" t="s">
        <v>468</v>
      </c>
      <c r="C60" s="134" t="s">
        <v>469</v>
      </c>
      <c r="D60" s="154" t="s">
        <v>470</v>
      </c>
      <c r="E60" s="155">
        <v>2</v>
      </c>
      <c r="F60" s="136" t="s">
        <v>471</v>
      </c>
      <c r="G60" s="136">
        <v>37.200000000000003</v>
      </c>
      <c r="H60" s="156">
        <v>40.729999999999997</v>
      </c>
      <c r="I60" s="156">
        <v>81.459999999999994</v>
      </c>
      <c r="J60" s="136" t="s">
        <v>472</v>
      </c>
      <c r="K60" s="136">
        <v>83.42</v>
      </c>
      <c r="L60" s="157"/>
      <c r="M60" s="156">
        <f>IF(ISNUMBER(K60/G60),IF(NOT(K60/G60=0),K60/G60, " "), " ")</f>
        <v>2.2424731182795696</v>
      </c>
      <c r="N60" s="154" t="s">
        <v>473</v>
      </c>
    </row>
    <row r="61" spans="1:14" ht="34.200000000000003" x14ac:dyDescent="0.25">
      <c r="A61" s="152">
        <v>34</v>
      </c>
      <c r="B61" s="153" t="s">
        <v>474</v>
      </c>
      <c r="C61" s="134" t="s">
        <v>475</v>
      </c>
      <c r="D61" s="154" t="s">
        <v>388</v>
      </c>
      <c r="E61" s="155">
        <v>5.3742000000000001</v>
      </c>
      <c r="F61" s="136" t="s">
        <v>476</v>
      </c>
      <c r="G61" s="136">
        <v>16.71</v>
      </c>
      <c r="H61" s="156">
        <v>22.32</v>
      </c>
      <c r="I61" s="156">
        <v>119.95</v>
      </c>
      <c r="J61" s="136" t="s">
        <v>477</v>
      </c>
      <c r="K61" s="136">
        <v>122.37</v>
      </c>
      <c r="L61" s="157"/>
      <c r="M61" s="156">
        <f>IF(ISNUMBER(K61/G61),IF(NOT(K61/G61=0),K61/G61, " "), " ")</f>
        <v>7.3231597845601435</v>
      </c>
      <c r="N61" s="154" t="s">
        <v>478</v>
      </c>
    </row>
    <row r="62" spans="1:14" ht="34.200000000000003" x14ac:dyDescent="0.25">
      <c r="A62" s="152">
        <v>35</v>
      </c>
      <c r="B62" s="153" t="s">
        <v>479</v>
      </c>
      <c r="C62" s="134" t="s">
        <v>480</v>
      </c>
      <c r="D62" s="154" t="s">
        <v>394</v>
      </c>
      <c r="E62" s="155">
        <v>8.0000000000000004E-4</v>
      </c>
      <c r="F62" s="136" t="s">
        <v>481</v>
      </c>
      <c r="G62" s="136">
        <v>19.920000000000002</v>
      </c>
      <c r="H62" s="156">
        <v>119349.81</v>
      </c>
      <c r="I62" s="156">
        <v>95.47</v>
      </c>
      <c r="J62" s="136" t="s">
        <v>482</v>
      </c>
      <c r="K62" s="136">
        <v>97.62</v>
      </c>
      <c r="L62" s="157"/>
      <c r="M62" s="156">
        <f>IF(ISNUMBER(K62/G62),IF(NOT(K62/G62=0),K62/G62, " "), " ")</f>
        <v>4.9006024096385543</v>
      </c>
      <c r="N62" s="154" t="s">
        <v>407</v>
      </c>
    </row>
    <row r="63" spans="1:14" ht="22.8" x14ac:dyDescent="0.25">
      <c r="A63" s="152">
        <v>36</v>
      </c>
      <c r="B63" s="153" t="s">
        <v>483</v>
      </c>
      <c r="C63" s="134" t="s">
        <v>484</v>
      </c>
      <c r="D63" s="154" t="s">
        <v>420</v>
      </c>
      <c r="E63" s="155">
        <v>0.105</v>
      </c>
      <c r="F63" s="136" t="s">
        <v>485</v>
      </c>
      <c r="G63" s="136">
        <v>2.79</v>
      </c>
      <c r="H63" s="156">
        <v>188.27</v>
      </c>
      <c r="I63" s="156">
        <v>19.77</v>
      </c>
      <c r="J63" s="136" t="s">
        <v>486</v>
      </c>
      <c r="K63" s="136">
        <v>20.190000000000001</v>
      </c>
      <c r="L63" s="157"/>
      <c r="M63" s="156">
        <f>IF(ISNUMBER(K63/G63),IF(NOT(K63/G63=0),K63/G63, " "), " ")</f>
        <v>7.2365591397849469</v>
      </c>
      <c r="N63" s="154" t="s">
        <v>487</v>
      </c>
    </row>
    <row r="64" spans="1:14" ht="22.8" x14ac:dyDescent="0.25">
      <c r="A64" s="152">
        <v>37</v>
      </c>
      <c r="B64" s="153" t="s">
        <v>488</v>
      </c>
      <c r="C64" s="134" t="s">
        <v>489</v>
      </c>
      <c r="D64" s="154" t="s">
        <v>420</v>
      </c>
      <c r="E64" s="155">
        <v>1.2</v>
      </c>
      <c r="F64" s="136" t="s">
        <v>490</v>
      </c>
      <c r="G64" s="136">
        <v>31.56</v>
      </c>
      <c r="H64" s="156"/>
      <c r="I64" s="156"/>
      <c r="J64" s="136" t="s">
        <v>491</v>
      </c>
      <c r="K64" s="136">
        <v>146.44</v>
      </c>
      <c r="L64" s="157"/>
      <c r="M64" s="156">
        <f>IF(ISNUMBER(K64/G64),IF(NOT(K64/G64=0),K64/G64, " "), " ")</f>
        <v>4.6400506970849174</v>
      </c>
      <c r="N64" s="154"/>
    </row>
    <row r="65" spans="1:14" ht="45.6" x14ac:dyDescent="0.25">
      <c r="A65" s="152">
        <v>38</v>
      </c>
      <c r="B65" s="153" t="s">
        <v>492</v>
      </c>
      <c r="C65" s="134" t="s">
        <v>493</v>
      </c>
      <c r="D65" s="154" t="s">
        <v>494</v>
      </c>
      <c r="E65" s="155">
        <v>0.8</v>
      </c>
      <c r="F65" s="136" t="s">
        <v>495</v>
      </c>
      <c r="G65" s="136">
        <v>40.24</v>
      </c>
      <c r="H65" s="156"/>
      <c r="I65" s="156"/>
      <c r="J65" s="136" t="s">
        <v>496</v>
      </c>
      <c r="K65" s="136">
        <v>103.49</v>
      </c>
      <c r="L65" s="157"/>
      <c r="M65" s="156">
        <f>IF(ISNUMBER(K65/G65),IF(NOT(K65/G65=0),K65/G65, " "), " ")</f>
        <v>2.5718190854870775</v>
      </c>
      <c r="N65" s="154"/>
    </row>
    <row r="66" spans="1:14" ht="22.8" x14ac:dyDescent="0.25">
      <c r="A66" s="152">
        <v>39</v>
      </c>
      <c r="B66" s="153" t="s">
        <v>497</v>
      </c>
      <c r="C66" s="134" t="s">
        <v>498</v>
      </c>
      <c r="D66" s="154" t="s">
        <v>470</v>
      </c>
      <c r="E66" s="155">
        <v>7</v>
      </c>
      <c r="F66" s="136" t="s">
        <v>499</v>
      </c>
      <c r="G66" s="136">
        <v>304.5</v>
      </c>
      <c r="H66" s="156"/>
      <c r="I66" s="156"/>
      <c r="J66" s="136" t="s">
        <v>500</v>
      </c>
      <c r="K66" s="136">
        <v>885.15</v>
      </c>
      <c r="L66" s="157"/>
      <c r="M66" s="156">
        <f>IF(ISNUMBER(K66/G66),IF(NOT(K66/G66=0),K66/G66, " "), " ")</f>
        <v>2.9068965517241381</v>
      </c>
      <c r="N66" s="154"/>
    </row>
    <row r="67" spans="1:14" ht="22.8" x14ac:dyDescent="0.25">
      <c r="A67" s="152">
        <v>40</v>
      </c>
      <c r="B67" s="153" t="s">
        <v>501</v>
      </c>
      <c r="C67" s="134" t="s">
        <v>502</v>
      </c>
      <c r="D67" s="154" t="s">
        <v>470</v>
      </c>
      <c r="E67" s="155">
        <v>2</v>
      </c>
      <c r="F67" s="136" t="s">
        <v>503</v>
      </c>
      <c r="G67" s="136">
        <v>4.82</v>
      </c>
      <c r="H67" s="156"/>
      <c r="I67" s="156"/>
      <c r="J67" s="136" t="s">
        <v>504</v>
      </c>
      <c r="K67" s="136">
        <v>38.06</v>
      </c>
      <c r="L67" s="157"/>
      <c r="M67" s="156">
        <f>IF(ISNUMBER(K67/G67),IF(NOT(K67/G67=0),K67/G67, " "), " ")</f>
        <v>7.8962655601659755</v>
      </c>
      <c r="N67" s="154"/>
    </row>
    <row r="68" spans="1:14" ht="22.8" x14ac:dyDescent="0.25">
      <c r="A68" s="152">
        <v>41</v>
      </c>
      <c r="B68" s="153" t="s">
        <v>505</v>
      </c>
      <c r="C68" s="134" t="s">
        <v>506</v>
      </c>
      <c r="D68" s="154" t="s">
        <v>494</v>
      </c>
      <c r="E68" s="155">
        <v>0.1</v>
      </c>
      <c r="F68" s="136" t="s">
        <v>507</v>
      </c>
      <c r="G68" s="136">
        <v>7.77</v>
      </c>
      <c r="H68" s="156"/>
      <c r="I68" s="156"/>
      <c r="J68" s="136" t="s">
        <v>508</v>
      </c>
      <c r="K68" s="136">
        <v>28.95</v>
      </c>
      <c r="L68" s="157"/>
      <c r="M68" s="156">
        <f>IF(ISNUMBER(K68/G68),IF(NOT(K68/G68=0),K68/G68, " "), " ")</f>
        <v>3.7258687258687262</v>
      </c>
      <c r="N68" s="154"/>
    </row>
    <row r="69" spans="1:14" ht="19.350000000000001" customHeight="1" x14ac:dyDescent="0.25">
      <c r="A69" s="150" t="s">
        <v>509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385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510</v>
      </c>
      <c r="C71" s="134" t="s">
        <v>511</v>
      </c>
      <c r="D71" s="154" t="s">
        <v>470</v>
      </c>
      <c r="E71" s="155">
        <v>8</v>
      </c>
      <c r="F71" s="136" t="s">
        <v>362</v>
      </c>
      <c r="G71" s="136"/>
      <c r="H71" s="156"/>
      <c r="I71" s="156"/>
      <c r="J71" s="136" t="s">
        <v>362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512</v>
      </c>
      <c r="C72" s="140" t="s">
        <v>513</v>
      </c>
      <c r="D72" s="160" t="s">
        <v>394</v>
      </c>
      <c r="E72" s="161">
        <v>3.2000000000000002E-3</v>
      </c>
      <c r="F72" s="142" t="s">
        <v>362</v>
      </c>
      <c r="G72" s="142"/>
      <c r="H72" s="162"/>
      <c r="I72" s="162"/>
      <c r="J72" s="142" t="s">
        <v>362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304</v>
      </c>
      <c r="B73" s="145"/>
      <c r="C73" s="145"/>
      <c r="D73" s="145"/>
      <c r="E73" s="145"/>
      <c r="F73" s="145"/>
      <c r="G73" s="164">
        <v>11647</v>
      </c>
      <c r="H73" s="165"/>
      <c r="I73" s="165"/>
      <c r="J73" s="165"/>
      <c r="K73" s="164">
        <v>66180</v>
      </c>
      <c r="L73" s="166"/>
      <c r="M73" s="164">
        <f ca="1">IF(ISNUMBER(INDIRECT("K" &amp; ROW())/INDIRECT("G" &amp; ROW())),INDIRECT("K" &amp; ROW())/INDIRECT("G" &amp; ROW()), " ")</f>
        <v>5.6821499098480297</v>
      </c>
      <c r="N73" s="146" t="s">
        <v>514</v>
      </c>
    </row>
    <row r="74" spans="1:14" x14ac:dyDescent="0.25">
      <c r="A74" s="144" t="s">
        <v>309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514</v>
      </c>
    </row>
    <row r="75" spans="1:14" x14ac:dyDescent="0.25">
      <c r="A75" s="144" t="s">
        <v>310</v>
      </c>
      <c r="B75" s="145"/>
      <c r="C75" s="145"/>
      <c r="D75" s="145"/>
      <c r="E75" s="145"/>
      <c r="F75" s="145"/>
      <c r="G75" s="164">
        <v>2184</v>
      </c>
      <c r="H75" s="165"/>
      <c r="I75" s="165"/>
      <c r="J75" s="165"/>
      <c r="K75" s="164">
        <v>26283</v>
      </c>
      <c r="L75" s="166"/>
      <c r="M75" s="164">
        <f ca="1">IF(ISNUMBER(INDIRECT("K" &amp; ROW())/INDIRECT("G" &amp; ROW())),INDIRECT("K" &amp; ROW())/INDIRECT("G" &amp; ROW()), " ")</f>
        <v>12.034340659340659</v>
      </c>
      <c r="N75" s="146" t="s">
        <v>514</v>
      </c>
    </row>
    <row r="76" spans="1:14" x14ac:dyDescent="0.25">
      <c r="A76" s="144" t="s">
        <v>311</v>
      </c>
      <c r="B76" s="145"/>
      <c r="C76" s="145"/>
      <c r="D76" s="145"/>
      <c r="E76" s="145"/>
      <c r="F76" s="145"/>
      <c r="G76" s="164">
        <v>9177</v>
      </c>
      <c r="H76" s="165"/>
      <c r="I76" s="165"/>
      <c r="J76" s="165"/>
      <c r="K76" s="164">
        <v>38458</v>
      </c>
      <c r="L76" s="166"/>
      <c r="M76" s="164">
        <f ca="1">IF(ISNUMBER(INDIRECT("K" &amp; ROW())/INDIRECT("G" &amp; ROW())),INDIRECT("K" &amp; ROW())/INDIRECT("G" &amp; ROW()), " ")</f>
        <v>4.1906941266209001</v>
      </c>
      <c r="N76" s="146" t="s">
        <v>514</v>
      </c>
    </row>
    <row r="77" spans="1:14" x14ac:dyDescent="0.25">
      <c r="A77" s="144" t="s">
        <v>312</v>
      </c>
      <c r="B77" s="145"/>
      <c r="C77" s="145"/>
      <c r="D77" s="145"/>
      <c r="E77" s="145"/>
      <c r="F77" s="145"/>
      <c r="G77" s="164">
        <v>292</v>
      </c>
      <c r="H77" s="165"/>
      <c r="I77" s="165"/>
      <c r="J77" s="165"/>
      <c r="K77" s="164">
        <v>1615</v>
      </c>
      <c r="L77" s="166"/>
      <c r="M77" s="164">
        <f ca="1">IF(ISNUMBER(INDIRECT("K" &amp; ROW())/INDIRECT("G" &amp; ROW())),INDIRECT("K" &amp; ROW())/INDIRECT("G" &amp; ROW()), " ")</f>
        <v>5.5308219178082192</v>
      </c>
      <c r="N77" s="146" t="s">
        <v>514</v>
      </c>
    </row>
    <row r="78" spans="1:14" x14ac:dyDescent="0.25">
      <c r="A78" s="147" t="s">
        <v>313</v>
      </c>
      <c r="B78" s="148"/>
      <c r="C78" s="148"/>
      <c r="D78" s="148"/>
      <c r="E78" s="148"/>
      <c r="F78" s="148"/>
      <c r="G78" s="167">
        <v>2226</v>
      </c>
      <c r="H78" s="168"/>
      <c r="I78" s="168"/>
      <c r="J78" s="168"/>
      <c r="K78" s="167">
        <v>22889</v>
      </c>
      <c r="L78" s="169"/>
      <c r="M78" s="167">
        <f ca="1">IF(ISNUMBER(INDIRECT("K" &amp; ROW())/INDIRECT("G" &amp; ROW())),INDIRECT("K" &amp; ROW())/INDIRECT("G" &amp; ROW()), " ")</f>
        <v>10.282569631626236</v>
      </c>
      <c r="N78" s="149" t="s">
        <v>514</v>
      </c>
    </row>
    <row r="79" spans="1:14" x14ac:dyDescent="0.25">
      <c r="A79" s="147" t="s">
        <v>314</v>
      </c>
      <c r="B79" s="148"/>
      <c r="C79" s="148"/>
      <c r="D79" s="148"/>
      <c r="E79" s="148"/>
      <c r="F79" s="148"/>
      <c r="G79" s="167">
        <v>1302</v>
      </c>
      <c r="H79" s="168"/>
      <c r="I79" s="168"/>
      <c r="J79" s="168"/>
      <c r="K79" s="167">
        <v>12538</v>
      </c>
      <c r="L79" s="169"/>
      <c r="M79" s="167">
        <f ca="1">IF(ISNUMBER(INDIRECT("K" &amp; ROW())/INDIRECT("G" &amp; ROW())),INDIRECT("K" &amp; ROW())/INDIRECT("G" &amp; ROW()), " ")</f>
        <v>9.6298003072196625</v>
      </c>
      <c r="N79" s="149" t="s">
        <v>514</v>
      </c>
    </row>
    <row r="80" spans="1:14" x14ac:dyDescent="0.25">
      <c r="A80" s="147" t="s">
        <v>315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514</v>
      </c>
    </row>
    <row r="81" spans="1:14" ht="30" customHeight="1" x14ac:dyDescent="0.25">
      <c r="A81" s="144" t="s">
        <v>316</v>
      </c>
      <c r="B81" s="145"/>
      <c r="C81" s="145"/>
      <c r="D81" s="145"/>
      <c r="E81" s="145"/>
      <c r="F81" s="145"/>
      <c r="G81" s="164">
        <v>191</v>
      </c>
      <c r="H81" s="165"/>
      <c r="I81" s="165"/>
      <c r="J81" s="165"/>
      <c r="K81" s="164">
        <v>2004</v>
      </c>
      <c r="L81" s="166"/>
      <c r="M81" s="164">
        <f ca="1">IF(ISNUMBER(INDIRECT("K" &amp; ROW())/INDIRECT("G" &amp; ROW())),INDIRECT("K" &amp; ROW())/INDIRECT("G" &amp; ROW()), " ")</f>
        <v>10.492146596858639</v>
      </c>
      <c r="N81" s="146" t="s">
        <v>514</v>
      </c>
    </row>
    <row r="82" spans="1:14" ht="30" customHeight="1" x14ac:dyDescent="0.25">
      <c r="A82" s="144" t="s">
        <v>317</v>
      </c>
      <c r="B82" s="145"/>
      <c r="C82" s="145"/>
      <c r="D82" s="145"/>
      <c r="E82" s="145"/>
      <c r="F82" s="145"/>
      <c r="G82" s="164">
        <v>14905</v>
      </c>
      <c r="H82" s="165"/>
      <c r="I82" s="165"/>
      <c r="J82" s="165"/>
      <c r="K82" s="164">
        <v>99242</v>
      </c>
      <c r="L82" s="166"/>
      <c r="M82" s="164">
        <f ca="1">IF(ISNUMBER(INDIRECT("K" &amp; ROW())/INDIRECT("G" &amp; ROW())),INDIRECT("K" &amp; ROW())/INDIRECT("G" &amp; ROW()), " ")</f>
        <v>6.6583025830258302</v>
      </c>
      <c r="N82" s="146" t="s">
        <v>514</v>
      </c>
    </row>
    <row r="83" spans="1:14" x14ac:dyDescent="0.25">
      <c r="A83" s="144" t="s">
        <v>318</v>
      </c>
      <c r="B83" s="145"/>
      <c r="C83" s="145"/>
      <c r="D83" s="145"/>
      <c r="E83" s="145"/>
      <c r="F83" s="145"/>
      <c r="G83" s="164">
        <v>79</v>
      </c>
      <c r="H83" s="165"/>
      <c r="I83" s="165"/>
      <c r="J83" s="165"/>
      <c r="K83" s="164">
        <v>361</v>
      </c>
      <c r="L83" s="166"/>
      <c r="M83" s="164">
        <f ca="1">IF(ISNUMBER(INDIRECT("K" &amp; ROW())/INDIRECT("G" &amp; ROW())),INDIRECT("K" &amp; ROW())/INDIRECT("G" &amp; ROW()), " ")</f>
        <v>4.5696202531645573</v>
      </c>
      <c r="N83" s="146" t="s">
        <v>514</v>
      </c>
    </row>
    <row r="84" spans="1:14" x14ac:dyDescent="0.25">
      <c r="A84" s="144" t="s">
        <v>319</v>
      </c>
      <c r="B84" s="145"/>
      <c r="C84" s="145"/>
      <c r="D84" s="145"/>
      <c r="E84" s="145"/>
      <c r="F84" s="145"/>
      <c r="G84" s="164">
        <v>15175</v>
      </c>
      <c r="H84" s="165"/>
      <c r="I84" s="165"/>
      <c r="J84" s="165"/>
      <c r="K84" s="164">
        <v>101607</v>
      </c>
      <c r="L84" s="166"/>
      <c r="M84" s="164">
        <f ca="1">IF(ISNUMBER(INDIRECT("K" &amp; ROW())/INDIRECT("G" &amp; ROW())),INDIRECT("K" &amp; ROW())/INDIRECT("G" &amp; ROW()), " ")</f>
        <v>6.6956836902800658</v>
      </c>
      <c r="N84" s="146" t="s">
        <v>514</v>
      </c>
    </row>
    <row r="85" spans="1:14" ht="30" customHeight="1" x14ac:dyDescent="0.25">
      <c r="A85" s="144" t="s">
        <v>320</v>
      </c>
      <c r="B85" s="145"/>
      <c r="C85" s="145"/>
      <c r="D85" s="145"/>
      <c r="E85" s="145"/>
      <c r="F85" s="145"/>
      <c r="G85" s="164">
        <v>1807.09</v>
      </c>
      <c r="H85" s="165"/>
      <c r="I85" s="165"/>
      <c r="J85" s="165"/>
      <c r="K85" s="164">
        <v>8225.33</v>
      </c>
      <c r="L85" s="166"/>
      <c r="M85" s="164">
        <f ca="1">IF(ISNUMBER(INDIRECT("K" &amp; ROW())/INDIRECT("G" &amp; ROW())),INDIRECT("K" &amp; ROW())/INDIRECT("G" &amp; ROW()), " ")</f>
        <v>4.5516991406072744</v>
      </c>
      <c r="N85" s="146" t="s">
        <v>514</v>
      </c>
    </row>
    <row r="86" spans="1:14" x14ac:dyDescent="0.25">
      <c r="A86" s="147" t="s">
        <v>321</v>
      </c>
      <c r="B86" s="148"/>
      <c r="C86" s="148"/>
      <c r="D86" s="148"/>
      <c r="E86" s="148"/>
      <c r="F86" s="148"/>
      <c r="G86" s="167">
        <v>16982.09</v>
      </c>
      <c r="H86" s="168"/>
      <c r="I86" s="168"/>
      <c r="J86" s="168"/>
      <c r="K86" s="167">
        <v>109832.33</v>
      </c>
      <c r="L86" s="169"/>
      <c r="M86" s="167">
        <f ca="1">IF(ISNUMBER(INDIRECT("K" &amp; ROW())/INDIRECT("G" &amp; ROW())),INDIRECT("K" &amp; ROW())/INDIRECT("G" &amp; ROW()), " ")</f>
        <v>6.4675390367145624</v>
      </c>
      <c r="N86" s="149" t="s">
        <v>514</v>
      </c>
    </row>
    <row r="87" spans="1:14" x14ac:dyDescent="0.25">
      <c r="A87" s="48"/>
      <c r="G87" s="67"/>
      <c r="H87" s="68"/>
      <c r="I87" s="68"/>
      <c r="J87" s="68"/>
      <c r="K87" s="67"/>
      <c r="L87" s="69"/>
      <c r="M87" s="67"/>
      <c r="N87" s="48"/>
    </row>
    <row r="88" spans="1:14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3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</sheetData>
  <mergeCells count="47">
    <mergeCell ref="A85:F85"/>
    <mergeCell ref="A86:F86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6:N36"/>
    <mergeCell ref="A43:N43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