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4" i="16"/>
  <c r="M65" i="16"/>
  <c r="M6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6" i="8"/>
  <c r="K115" i="8"/>
  <c r="H116" i="8"/>
  <c r="H115" i="8"/>
  <c r="J14" i="16"/>
  <c r="G14" i="16"/>
  <c r="K30" i="8"/>
  <c r="H30" i="8"/>
  <c r="A18" i="16"/>
  <c r="M67" i="16"/>
  <c r="M71" i="16"/>
  <c r="M75" i="16"/>
  <c r="M79" i="16"/>
  <c r="M68" i="16"/>
  <c r="M72" i="16"/>
  <c r="M76" i="16"/>
  <c r="M80" i="16"/>
  <c r="M70" i="16"/>
  <c r="M78" i="16"/>
  <c r="M69" i="16"/>
  <c r="M73" i="16"/>
  <c r="M77" i="16"/>
  <c r="M81" i="16"/>
  <c r="M7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<sst xmlns="http://schemas.openxmlformats.org/spreadsheetml/2006/main" count="651" uniqueCount="404">
  <si>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</si>
  <si>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</si>
  <si>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</si>
  <si>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</si>
  <si>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</si>
  <si>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</si>
  <si>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</si>
  <si>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</si>
  <si>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</si>
  <si>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</si>
  <si>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</si>
  <si>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</si>
  <si>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</si>
  <si>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</si>
  <si>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</si>
  <si>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</si>
  <si>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</si>
  <si>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</si>
  <si>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</si>
  <si>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</si>
  <si>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</si>
  <si>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</si>
  <si>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</si>
  <si>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</si>
  <si>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</si>
  <si>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</si>
  <si>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</si>
  <si>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</si>
  <si>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</si>
  <si>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</si>
  <si>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</si>
  <si>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</si>
  <si>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</si>
  <si>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</si>
  <si>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</si>
  <si>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</si>
  <si>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</si>
  <si>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</si>
  <si>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</si>
  <si>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</si>
  <si>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</si>
  <si>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</si>
  <si>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</si>
  <si>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</si>
  <si>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</si>
  <si>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</si>
  <si>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</si>
  <si>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</si>
  <si>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</si>
  <si>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</si>
  <si>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</si>
  <si>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</si>
  <si>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</si>
  <si>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</si>
  <si>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</si>
  <si>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</si>
  <si>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</si>
  <si>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</si>
  <si>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</si>
  <si>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</si>
  <si>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</si>
  <si>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</si>
  <si>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</si>
  <si>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</si>
  <si>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</si>
  <si>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03.12.2015</t>
  </si>
  <si>
    <t>01.01.2015</t>
  </si>
  <si>
    <t>31.01.2015</t>
  </si>
  <si>
    <t>на Школьная 1</t>
  </si>
  <si>
    <t>Сдал:  _________________ //</t>
  </si>
  <si>
    <t>Принял:  _________________ //</t>
  </si>
  <si>
    <t>Раздел 1. ЯНВАРЬ</t>
  </si>
  <si>
    <t>кв.19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</si>
  <si>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</si>
  <si>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</si>
  <si>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</si>
  <si>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</si>
  <si>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Р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</si>
  <si>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</si>
  <si>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</si>
  <si>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</si>
  <si>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</si>
  <si>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</si>
  <si>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</si>
  <si>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</si>
  <si>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</si>
  <si>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</si>
  <si>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0,002
111
51</t>
  </si>
  <si>
    <t>811,45
_____
14803,28</t>
  </si>
  <si>
    <t>32
3
1</t>
  </si>
  <si>
    <t>2
_____
30</t>
  </si>
  <si>
    <t>126
21
10</t>
  </si>
  <si>
    <t>19
_____
105</t>
  </si>
  <si>
    <t>ТСЦ-101-2137
Резина техническая листовая прессованная
кг</t>
  </si>
  <si>
    <t>1
111
51</t>
  </si>
  <si>
    <t xml:space="preserve">
_____
26,3</t>
  </si>
  <si>
    <t xml:space="preserve">
_____
26</t>
  </si>
  <si>
    <t xml:space="preserve">
_____
122</t>
  </si>
  <si>
    <t>М</t>
  </si>
  <si>
    <t>подвал</t>
  </si>
  <si>
    <t>ТЕРр65-8-2
Смена полиэтиленовых канализационных труб диаметром: до 100 мм
100 м трубопровода с фасонными частями
1 324,08 = 7 162,38 - 99,8 x 58,50
НР 88%=103%*0.85 от ФОТ
СП 48%=60%*0.8 от ФОТ</t>
  </si>
  <si>
    <t>0,02
88
48</t>
  </si>
  <si>
    <t>776,23
_____
520,46</t>
  </si>
  <si>
    <t>27,39
_____
2,8</t>
  </si>
  <si>
    <t>26
16
10</t>
  </si>
  <si>
    <t>16
_____
9</t>
  </si>
  <si>
    <t>226
165
90</t>
  </si>
  <si>
    <t>186
_____
37</t>
  </si>
  <si>
    <t>3
_____
1</t>
  </si>
  <si>
    <t>Раздел 2. ФЕВРАЛЬ</t>
  </si>
  <si>
    <t>кв.14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</si>
  <si>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</si>
  <si>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</si>
  <si>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</si>
  <si>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</si>
  <si>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</si>
  <si>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235
176
96</t>
  </si>
  <si>
    <t>200
_____
35</t>
  </si>
  <si>
    <t>кв.18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</si>
  <si>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</si>
  <si>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</si>
  <si>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</si>
  <si>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</si>
  <si>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</si>
  <si>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1096
940
513</t>
  </si>
  <si>
    <t>1068
_____
11</t>
  </si>
  <si>
    <t>ТСЦ-507-3367
Труба из полипропилена PN 25/25
м</t>
  </si>
  <si>
    <t>4
63
40</t>
  </si>
  <si>
    <t xml:space="preserve">
_____
16,92</t>
  </si>
  <si>
    <t xml:space="preserve">
_____
68</t>
  </si>
  <si>
    <t xml:space="preserve">
_____
200</t>
  </si>
  <si>
    <t>ТСЦ-507-5074
Муфта полипропиленовая комбинированная, с внутренней резьбой, разъемная диаметром 20х1/2"
шт.</t>
  </si>
  <si>
    <t>6
88
48</t>
  </si>
  <si>
    <t xml:space="preserve">
_____
12,46</t>
  </si>
  <si>
    <t xml:space="preserve">
_____
75</t>
  </si>
  <si>
    <t xml:space="preserve">
_____
151</t>
  </si>
  <si>
    <t>ТСЦ-507-3174
Угольник 90 град. полипропиленовый диаметром 25 мм
шт.</t>
  </si>
  <si>
    <t>2
88
48</t>
  </si>
  <si>
    <t xml:space="preserve">
_____
2,45</t>
  </si>
  <si>
    <t xml:space="preserve">
_____
5</t>
  </si>
  <si>
    <t xml:space="preserve">
_____
11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</si>
  <si>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</si>
  <si>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</si>
  <si>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</si>
  <si>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49
21
12</t>
  </si>
  <si>
    <t>20
_____
28</t>
  </si>
  <si>
    <t>368
211
115</t>
  </si>
  <si>
    <t>240
_____
122</t>
  </si>
  <si>
    <t>кв.27</t>
  </si>
  <si>
    <t>Раздел 3. МАРТ</t>
  </si>
  <si>
    <t>кв.34</t>
  </si>
  <si>
    <t>кв.17</t>
  </si>
  <si>
    <t>0,0008
111
51</t>
  </si>
  <si>
    <t>13
1
1</t>
  </si>
  <si>
    <t>1
_____
12</t>
  </si>
  <si>
    <t>50
9
4</t>
  </si>
  <si>
    <t>8
_____
41</t>
  </si>
  <si>
    <t>0,4
111
51</t>
  </si>
  <si>
    <t xml:space="preserve">
_____
49</t>
  </si>
  <si>
    <t>Раздел 4. МАЙ</t>
  </si>
  <si>
    <t>кв.11</t>
  </si>
  <si>
    <t>0,0375
63
40</t>
  </si>
  <si>
    <t>1
1
1</t>
  </si>
  <si>
    <t>6
4
2</t>
  </si>
  <si>
    <t>кв.1</t>
  </si>
  <si>
    <t>Раздел 5. ИЮЛЬ</t>
  </si>
  <si>
    <t>1 под</t>
  </si>
  <si>
    <t>0,062
88
48</t>
  </si>
  <si>
    <t>32
22
13</t>
  </si>
  <si>
    <t>21
_____
11</t>
  </si>
  <si>
    <t>292
218
119</t>
  </si>
  <si>
    <t>248
_____
44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</si>
  <si>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</si>
  <si>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</si>
  <si>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</si>
  <si>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</si>
  <si>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</si>
  <si>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</si>
  <si>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</si>
  <si>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</si>
  <si>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</si>
  <si>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</si>
  <si>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</si>
  <si>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</si>
  <si>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кв.25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</si>
  <si>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</si>
  <si>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</si>
  <si>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</si>
  <si>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</si>
  <si>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</si>
  <si>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</si>
  <si>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ТСЦ-302-1831
Кран шаровой муфтовый 11Б27П1, диаметром: 15 мм
шт.</t>
  </si>
  <si>
    <t>1
88
48</t>
  </si>
  <si>
    <t xml:space="preserve">
_____
29,3</t>
  </si>
  <si>
    <t xml:space="preserve">
_____
29</t>
  </si>
  <si>
    <t xml:space="preserve">
_____
82</t>
  </si>
  <si>
    <t>Раздел 6. АВГУСТ</t>
  </si>
  <si>
    <t>1 под.</t>
  </si>
  <si>
    <t>0,08
88
48</t>
  </si>
  <si>
    <t>41
28
16</t>
  </si>
  <si>
    <t>27
_____
14</t>
  </si>
  <si>
    <t>377
282
154</t>
  </si>
  <si>
    <t>320
_____
57</t>
  </si>
  <si>
    <t>0,1
88
48</t>
  </si>
  <si>
    <t>51
34
20</t>
  </si>
  <si>
    <t>33
_____
18</t>
  </si>
  <si>
    <t>471
351
192</t>
  </si>
  <si>
    <t>399
_____
71</t>
  </si>
  <si>
    <t>Раздел 7. СЕНТЯБРЬ</t>
  </si>
  <si>
    <t>45
7
4</t>
  </si>
  <si>
    <t>7
_____
38</t>
  </si>
  <si>
    <t>169
73
40</t>
  </si>
  <si>
    <t>83
_____
86</t>
  </si>
  <si>
    <t>кв.1,3</t>
  </si>
  <si>
    <t>0,03
88
48</t>
  </si>
  <si>
    <t>15
10
6</t>
  </si>
  <si>
    <t>10
_____
5</t>
  </si>
  <si>
    <t>141
106
58</t>
  </si>
  <si>
    <t>120
_____
21</t>
  </si>
  <si>
    <t>0,23
88
48</t>
  </si>
  <si>
    <t>117
79
46</t>
  </si>
  <si>
    <t>77
_____
40</t>
  </si>
  <si>
    <t>1083
809
441</t>
  </si>
  <si>
    <t>919
_____
163</t>
  </si>
  <si>
    <t>Итого прямые затраты по акту</t>
  </si>
  <si>
    <t>813
_____
763</t>
  </si>
  <si>
    <t>645
_____
24</t>
  </si>
  <si>
    <t>9763
_____
1736</t>
  </si>
  <si>
    <t>3327
_____
293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</si>
  <si>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</si>
  <si>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</si>
  <si>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</si>
  <si>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</si>
  <si>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</si>
  <si>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</si>
  <si>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</si>
  <si>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</si>
  <si>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</si>
  <si>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</si>
  <si>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</si>
  <si>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</si>
  <si>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</si>
  <si>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</si>
  <si>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</si>
  <si>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</si>
  <si>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</si>
  <si>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</si>
  <si>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</si>
  <si>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</si>
  <si>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</si>
  <si>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</si>
  <si>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</si>
  <si>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</si>
  <si>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</si>
  <si>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</si>
  <si>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</si>
  <si>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</si>
  <si>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</si>
  <si>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</si>
  <si>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</si>
  <si>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</si>
  <si>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</si>
  <si>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</si>
  <si>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</si>
  <si>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</si>
  <si>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</si>
  <si>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</si>
  <si>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</si>
  <si>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</si>
  <si>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</si>
  <si>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</si>
  <si>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</si>
  <si>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</si>
  <si>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</si>
  <si>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</si>
  <si>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</si>
  <si>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</si>
  <si>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</si>
  <si>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</si>
  <si>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</si>
  <si>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</si>
  <si>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</si>
  <si>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</si>
  <si>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</si>
  <si>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</si>
  <si>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</si>
  <si>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</si>
  <si>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</si>
  <si>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</si>
  <si>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</si>
  <si>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</si>
  <si>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</si>
  <si>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</si>
  <si>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</si>
  <si>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</si>
  <si>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</si>
  <si>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</si>
  <si>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</si>
  <si>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</si>
  <si>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</si>
  <si>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</si>
  <si>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</si>
  <si>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</si>
  <si>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</si>
  <si>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</si>
  <si>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</si>
  <si>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</si>
  <si>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</si>
  <si>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</si>
  <si>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</si>
  <si>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</si>
  <si>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</si>
  <si>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</si>
  <si>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</si>
  <si>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</si>
  <si>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</si>
  <si>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</si>
  <si>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</si>
  <si>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</si>
  <si>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</si>
  <si>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</si>
  <si>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</si>
  <si>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</si>
  <si>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</si>
  <si>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</si>
  <si>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</si>
  <si>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</si>
  <si>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</si>
  <si>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</si>
  <si>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</si>
  <si>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</si>
  <si>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</si>
  <si>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</si>
  <si>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</si>
  <si>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</si>
  <si>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</si>
  <si>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</si>
  <si>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</si>
  <si>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т
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</si>
  <si>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</si>
  <si>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</si>
  <si>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</si>
  <si>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</si>
  <si>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</si>
  <si>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</si>
  <si>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</si>
  <si>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</si>
  <si>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</si>
  <si>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</si>
  <si>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</si>
  <si>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</si>
  <si>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</si>
  <si>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</si>
  <si>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</si>
  <si>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</si>
  <si>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</si>
  <si>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</si>
  <si>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</si>
  <si>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</si>
  <si>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</si>
  <si>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</si>
  <si>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</si>
  <si>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</si>
  <si>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</si>
  <si>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</si>
  <si>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</si>
  <si>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</si>
  <si>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</si>
  <si>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</si>
  <si>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</si>
  <si>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</si>
  <si>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</si>
  <si>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</si>
  <si>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ТСЦ-101-2318</t>
  </si>
  <si>
    <t>Натрий хлористый технический</t>
  </si>
  <si>
    <t xml:space="preserve">11011
</t>
  </si>
  <si>
    <t xml:space="preserve">3011,31
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</si>
  <si>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</si>
  <si>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</si>
  <si>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</si>
  <si>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</si>
  <si>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</si>
  <si>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</si>
  <si>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</si>
  <si>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</si>
  <si>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</si>
  <si>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</si>
  <si>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</si>
  <si>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</si>
  <si>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</si>
  <si>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</si>
  <si>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</si>
  <si>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</si>
  <si>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</si>
  <si>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</si>
  <si>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</si>
  <si>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</si>
  <si>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</si>
  <si>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</si>
  <si>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</si>
  <si>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</si>
  <si>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ул.Школьная, дом №1</t>
  </si>
  <si>
    <t>на ремонт и содержание</t>
  </si>
  <si>
    <t>О ПРИЕМКЕ ВЫПОЛНЕННЫХ РАБОТ за Январь-сентябрь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</si>
</sst>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4"/>
  <sheetViews>
    <sheetView showGridLines="0" tabSelected="1" topLeftCell="A100" workbookViewId="0">
      <selection activeCell="A107" sqref="A107:IV11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401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74.790000000000006</v>
      </c>
      <c r="X14" s="27">
        <v>74.790000000000006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2</v>
      </c>
      <c r="X15" s="27">
        <v>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403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402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3766.01/1000</f>
        <v>3.7660100000000001</v>
      </c>
      <c r="I27" s="85"/>
      <c r="J27" s="35" t="s">
        <v>6</v>
      </c>
      <c r="K27" s="86">
        <f>28627.72/1000</f>
        <v>28.62772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7.6790000000000011E-2</v>
      </c>
      <c r="I30" s="85"/>
      <c r="J30" s="35" t="s">
        <v>8</v>
      </c>
      <c r="K30" s="86">
        <f>(X14+X15)/1000</f>
        <v>7.6790000000000011E-2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837</v>
      </c>
      <c r="Z30" s="71">
        <v>758</v>
      </c>
      <c r="AA30" s="71">
        <v>501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837/1000</f>
        <v>0.83699999999999997</v>
      </c>
      <c r="I31" s="85"/>
      <c r="J31" s="35" t="s">
        <v>6</v>
      </c>
      <c r="K31" s="86">
        <f>10056/1000</f>
        <v>10.055999999999999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10056</v>
      </c>
      <c r="Z31" s="72">
        <v>7763</v>
      </c>
      <c r="AA31" s="72">
        <v>4811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13.69</v>
      </c>
      <c r="F42" s="137">
        <v>13.69</v>
      </c>
      <c r="G42" s="136"/>
      <c r="H42" s="136" t="s">
        <v>75</v>
      </c>
      <c r="I42" s="136">
        <v>3</v>
      </c>
      <c r="J42" s="136"/>
      <c r="K42" s="136" t="s">
        <v>76</v>
      </c>
      <c r="L42" s="137">
        <v>41</v>
      </c>
      <c r="M42" s="137"/>
      <c r="N42" s="137" t="s">
        <v>77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78</v>
      </c>
      <c r="D43" s="135" t="s">
        <v>79</v>
      </c>
      <c r="E43" s="136">
        <v>2250.2399999999998</v>
      </c>
      <c r="F43" s="137" t="s">
        <v>80</v>
      </c>
      <c r="G43" s="136" t="s">
        <v>81</v>
      </c>
      <c r="H43" s="136" t="s">
        <v>82</v>
      </c>
      <c r="I43" s="136" t="s">
        <v>83</v>
      </c>
      <c r="J43" s="136"/>
      <c r="K43" s="136" t="s">
        <v>84</v>
      </c>
      <c r="L43" s="137" t="s">
        <v>85</v>
      </c>
      <c r="M43" s="137"/>
      <c r="N43" s="137" t="s">
        <v>77</v>
      </c>
      <c r="O43" s="137"/>
      <c r="P43" s="137"/>
      <c r="Q43" s="137"/>
      <c r="R43" s="137"/>
      <c r="S43" s="137"/>
      <c r="T43" s="137"/>
      <c r="U43" s="137"/>
      <c r="V43" s="137"/>
    </row>
    <row r="44" spans="1:22" ht="57" x14ac:dyDescent="0.25">
      <c r="A44" s="132">
        <v>3</v>
      </c>
      <c r="B44" s="133">
        <v>3</v>
      </c>
      <c r="C44" s="134" t="s">
        <v>86</v>
      </c>
      <c r="D44" s="135" t="s">
        <v>87</v>
      </c>
      <c r="E44" s="136">
        <v>15810.14</v>
      </c>
      <c r="F44" s="137" t="s">
        <v>88</v>
      </c>
      <c r="G44" s="136">
        <v>195.41</v>
      </c>
      <c r="H44" s="136" t="s">
        <v>89</v>
      </c>
      <c r="I44" s="136" t="s">
        <v>90</v>
      </c>
      <c r="J44" s="136"/>
      <c r="K44" s="136" t="s">
        <v>91</v>
      </c>
      <c r="L44" s="137" t="s">
        <v>92</v>
      </c>
      <c r="M44" s="137"/>
      <c r="N44" s="137" t="s">
        <v>77</v>
      </c>
      <c r="O44" s="137"/>
      <c r="P44" s="137"/>
      <c r="Q44" s="137"/>
      <c r="R44" s="137"/>
      <c r="S44" s="137"/>
      <c r="T44" s="137"/>
      <c r="U44" s="137"/>
      <c r="V44" s="137">
        <v>2</v>
      </c>
    </row>
    <row r="45" spans="1:22" ht="34.200000000000003" x14ac:dyDescent="0.25">
      <c r="A45" s="132">
        <v>4</v>
      </c>
      <c r="B45" s="133">
        <v>4</v>
      </c>
      <c r="C45" s="134" t="s">
        <v>93</v>
      </c>
      <c r="D45" s="135" t="s">
        <v>94</v>
      </c>
      <c r="E45" s="136">
        <v>26.3</v>
      </c>
      <c r="F45" s="137" t="s">
        <v>95</v>
      </c>
      <c r="G45" s="136"/>
      <c r="H45" s="136">
        <v>26</v>
      </c>
      <c r="I45" s="136" t="s">
        <v>96</v>
      </c>
      <c r="J45" s="136"/>
      <c r="K45" s="136">
        <v>122</v>
      </c>
      <c r="L45" s="137" t="s">
        <v>97</v>
      </c>
      <c r="M45" s="137"/>
      <c r="N45" s="137" t="s">
        <v>98</v>
      </c>
      <c r="O45" s="137"/>
      <c r="P45" s="137"/>
      <c r="Q45" s="137"/>
      <c r="R45" s="137"/>
      <c r="S45" s="137"/>
      <c r="T45" s="137"/>
      <c r="U45" s="137"/>
      <c r="V45" s="137"/>
    </row>
    <row r="46" spans="1:22" ht="18.45" customHeight="1" x14ac:dyDescent="0.25">
      <c r="A46" s="130" t="s">
        <v>99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79.8" x14ac:dyDescent="0.25">
      <c r="A47" s="138">
        <v>5</v>
      </c>
      <c r="B47" s="139">
        <v>5</v>
      </c>
      <c r="C47" s="140" t="s">
        <v>100</v>
      </c>
      <c r="D47" s="141" t="s">
        <v>101</v>
      </c>
      <c r="E47" s="142">
        <v>1324.08</v>
      </c>
      <c r="F47" s="143" t="s">
        <v>102</v>
      </c>
      <c r="G47" s="142" t="s">
        <v>103</v>
      </c>
      <c r="H47" s="142" t="s">
        <v>104</v>
      </c>
      <c r="I47" s="142" t="s">
        <v>105</v>
      </c>
      <c r="J47" s="142">
        <v>1</v>
      </c>
      <c r="K47" s="142" t="s">
        <v>106</v>
      </c>
      <c r="L47" s="143" t="s">
        <v>107</v>
      </c>
      <c r="M47" s="143"/>
      <c r="N47" s="143" t="s">
        <v>77</v>
      </c>
      <c r="O47" s="143"/>
      <c r="P47" s="143"/>
      <c r="Q47" s="143"/>
      <c r="R47" s="143"/>
      <c r="S47" s="143"/>
      <c r="T47" s="143"/>
      <c r="U47" s="143"/>
      <c r="V47" s="143" t="s">
        <v>108</v>
      </c>
    </row>
    <row r="48" spans="1:22" ht="19.350000000000001" customHeight="1" x14ac:dyDescent="0.25">
      <c r="A48" s="128" t="s">
        <v>109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110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57" x14ac:dyDescent="0.25">
      <c r="A50" s="132">
        <v>6</v>
      </c>
      <c r="B50" s="133">
        <v>6</v>
      </c>
      <c r="C50" s="134" t="s">
        <v>111</v>
      </c>
      <c r="D50" s="135" t="s">
        <v>112</v>
      </c>
      <c r="E50" s="136">
        <v>508.07</v>
      </c>
      <c r="F50" s="137" t="s">
        <v>113</v>
      </c>
      <c r="G50" s="136">
        <v>1.03</v>
      </c>
      <c r="H50" s="136" t="s">
        <v>114</v>
      </c>
      <c r="I50" s="136" t="s">
        <v>115</v>
      </c>
      <c r="J50" s="136"/>
      <c r="K50" s="136" t="s">
        <v>116</v>
      </c>
      <c r="L50" s="137" t="s">
        <v>117</v>
      </c>
      <c r="M50" s="137"/>
      <c r="N50" s="137" t="s">
        <v>77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118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7</v>
      </c>
      <c r="B52" s="133">
        <v>7</v>
      </c>
      <c r="C52" s="134" t="s">
        <v>73</v>
      </c>
      <c r="D52" s="135" t="s">
        <v>74</v>
      </c>
      <c r="E52" s="136">
        <v>13.69</v>
      </c>
      <c r="F52" s="137">
        <v>13.69</v>
      </c>
      <c r="G52" s="136"/>
      <c r="H52" s="136" t="s">
        <v>75</v>
      </c>
      <c r="I52" s="136">
        <v>3</v>
      </c>
      <c r="J52" s="136"/>
      <c r="K52" s="136" t="s">
        <v>76</v>
      </c>
      <c r="L52" s="137">
        <v>41</v>
      </c>
      <c r="M52" s="137"/>
      <c r="N52" s="137" t="s">
        <v>77</v>
      </c>
      <c r="O52" s="137"/>
      <c r="P52" s="137"/>
      <c r="Q52" s="137"/>
      <c r="R52" s="137"/>
      <c r="S52" s="137"/>
      <c r="T52" s="137"/>
      <c r="U52" s="137"/>
      <c r="V52" s="137"/>
    </row>
    <row r="53" spans="1:22" ht="114" x14ac:dyDescent="0.25">
      <c r="A53" s="132">
        <v>8</v>
      </c>
      <c r="B53" s="133">
        <v>8</v>
      </c>
      <c r="C53" s="134" t="s">
        <v>119</v>
      </c>
      <c r="D53" s="135" t="s">
        <v>120</v>
      </c>
      <c r="E53" s="136">
        <v>2406.83</v>
      </c>
      <c r="F53" s="137" t="s">
        <v>121</v>
      </c>
      <c r="G53" s="136">
        <v>76.17</v>
      </c>
      <c r="H53" s="136" t="s">
        <v>122</v>
      </c>
      <c r="I53" s="136" t="s">
        <v>123</v>
      </c>
      <c r="J53" s="136">
        <v>3</v>
      </c>
      <c r="K53" s="136" t="s">
        <v>124</v>
      </c>
      <c r="L53" s="137" t="s">
        <v>125</v>
      </c>
      <c r="M53" s="137"/>
      <c r="N53" s="137" t="s">
        <v>77</v>
      </c>
      <c r="O53" s="137"/>
      <c r="P53" s="137"/>
      <c r="Q53" s="137"/>
      <c r="R53" s="137"/>
      <c r="S53" s="137"/>
      <c r="T53" s="137"/>
      <c r="U53" s="137"/>
      <c r="V53" s="137">
        <v>17</v>
      </c>
    </row>
    <row r="54" spans="1:22" ht="34.200000000000003" x14ac:dyDescent="0.25">
      <c r="A54" s="132">
        <v>9</v>
      </c>
      <c r="B54" s="133">
        <v>9</v>
      </c>
      <c r="C54" s="134" t="s">
        <v>126</v>
      </c>
      <c r="D54" s="135" t="s">
        <v>127</v>
      </c>
      <c r="E54" s="136">
        <v>16.920000000000002</v>
      </c>
      <c r="F54" s="137" t="s">
        <v>128</v>
      </c>
      <c r="G54" s="136"/>
      <c r="H54" s="136">
        <v>68</v>
      </c>
      <c r="I54" s="136" t="s">
        <v>129</v>
      </c>
      <c r="J54" s="136"/>
      <c r="K54" s="136">
        <v>200</v>
      </c>
      <c r="L54" s="137" t="s">
        <v>130</v>
      </c>
      <c r="M54" s="137"/>
      <c r="N54" s="137" t="s">
        <v>98</v>
      </c>
      <c r="O54" s="137"/>
      <c r="P54" s="137"/>
      <c r="Q54" s="137"/>
      <c r="R54" s="137"/>
      <c r="S54" s="137"/>
      <c r="T54" s="137"/>
      <c r="U54" s="137"/>
      <c r="V54" s="137"/>
    </row>
    <row r="55" spans="1:22" ht="57" x14ac:dyDescent="0.25">
      <c r="A55" s="132">
        <v>10</v>
      </c>
      <c r="B55" s="133">
        <v>10</v>
      </c>
      <c r="C55" s="134" t="s">
        <v>131</v>
      </c>
      <c r="D55" s="135" t="s">
        <v>132</v>
      </c>
      <c r="E55" s="136">
        <v>12.46</v>
      </c>
      <c r="F55" s="137" t="s">
        <v>133</v>
      </c>
      <c r="G55" s="136"/>
      <c r="H55" s="136">
        <v>75</v>
      </c>
      <c r="I55" s="136" t="s">
        <v>134</v>
      </c>
      <c r="J55" s="136"/>
      <c r="K55" s="136">
        <v>151</v>
      </c>
      <c r="L55" s="137" t="s">
        <v>135</v>
      </c>
      <c r="M55" s="137"/>
      <c r="N55" s="137" t="s">
        <v>98</v>
      </c>
      <c r="O55" s="137"/>
      <c r="P55" s="137"/>
      <c r="Q55" s="137"/>
      <c r="R55" s="137"/>
      <c r="S55" s="137"/>
      <c r="T55" s="137"/>
      <c r="U55" s="137"/>
      <c r="V55" s="137"/>
    </row>
    <row r="56" spans="1:22" ht="45.6" x14ac:dyDescent="0.25">
      <c r="A56" s="132">
        <v>11</v>
      </c>
      <c r="B56" s="133">
        <v>11</v>
      </c>
      <c r="C56" s="134" t="s">
        <v>136</v>
      </c>
      <c r="D56" s="135" t="s">
        <v>137</v>
      </c>
      <c r="E56" s="136">
        <v>2.4500000000000002</v>
      </c>
      <c r="F56" s="137" t="s">
        <v>138</v>
      </c>
      <c r="G56" s="136"/>
      <c r="H56" s="136">
        <v>5</v>
      </c>
      <c r="I56" s="136" t="s">
        <v>139</v>
      </c>
      <c r="J56" s="136"/>
      <c r="K56" s="136">
        <v>11</v>
      </c>
      <c r="L56" s="137" t="s">
        <v>140</v>
      </c>
      <c r="M56" s="137"/>
      <c r="N56" s="137" t="s">
        <v>98</v>
      </c>
      <c r="O56" s="137"/>
      <c r="P56" s="137"/>
      <c r="Q56" s="137"/>
      <c r="R56" s="137"/>
      <c r="S56" s="137"/>
      <c r="T56" s="137"/>
      <c r="U56" s="137"/>
      <c r="V56" s="137"/>
    </row>
    <row r="57" spans="1:22" ht="79.8" x14ac:dyDescent="0.25">
      <c r="A57" s="132">
        <v>12</v>
      </c>
      <c r="B57" s="133">
        <v>12</v>
      </c>
      <c r="C57" s="134" t="s">
        <v>141</v>
      </c>
      <c r="D57" s="135" t="s">
        <v>101</v>
      </c>
      <c r="E57" s="136">
        <v>2435.67</v>
      </c>
      <c r="F57" s="137" t="s">
        <v>142</v>
      </c>
      <c r="G57" s="136" t="s">
        <v>143</v>
      </c>
      <c r="H57" s="136" t="s">
        <v>144</v>
      </c>
      <c r="I57" s="136" t="s">
        <v>145</v>
      </c>
      <c r="J57" s="136">
        <v>1</v>
      </c>
      <c r="K57" s="136" t="s">
        <v>146</v>
      </c>
      <c r="L57" s="137" t="s">
        <v>147</v>
      </c>
      <c r="M57" s="137"/>
      <c r="N57" s="137" t="s">
        <v>77</v>
      </c>
      <c r="O57" s="137"/>
      <c r="P57" s="137"/>
      <c r="Q57" s="137"/>
      <c r="R57" s="137"/>
      <c r="S57" s="137"/>
      <c r="T57" s="137"/>
      <c r="U57" s="137"/>
      <c r="V57" s="137">
        <v>6</v>
      </c>
    </row>
    <row r="58" spans="1:22" ht="18.45" customHeight="1" x14ac:dyDescent="0.25">
      <c r="A58" s="130" t="s">
        <v>148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13</v>
      </c>
      <c r="B59" s="133">
        <v>13</v>
      </c>
      <c r="C59" s="134" t="s">
        <v>73</v>
      </c>
      <c r="D59" s="135" t="s">
        <v>74</v>
      </c>
      <c r="E59" s="136">
        <v>13.69</v>
      </c>
      <c r="F59" s="137">
        <v>13.69</v>
      </c>
      <c r="G59" s="136"/>
      <c r="H59" s="136" t="s">
        <v>75</v>
      </c>
      <c r="I59" s="136">
        <v>3</v>
      </c>
      <c r="J59" s="136"/>
      <c r="K59" s="136" t="s">
        <v>76</v>
      </c>
      <c r="L59" s="137">
        <v>41</v>
      </c>
      <c r="M59" s="137"/>
      <c r="N59" s="137" t="s">
        <v>77</v>
      </c>
      <c r="O59" s="137"/>
      <c r="P59" s="137"/>
      <c r="Q59" s="137"/>
      <c r="R59" s="137"/>
      <c r="S59" s="137"/>
      <c r="T59" s="137"/>
      <c r="U59" s="137"/>
      <c r="V59" s="137"/>
    </row>
    <row r="60" spans="1:22" ht="68.400000000000006" x14ac:dyDescent="0.25">
      <c r="A60" s="138">
        <v>14</v>
      </c>
      <c r="B60" s="139">
        <v>14</v>
      </c>
      <c r="C60" s="140" t="s">
        <v>78</v>
      </c>
      <c r="D60" s="141" t="s">
        <v>79</v>
      </c>
      <c r="E60" s="142">
        <v>2250.2399999999998</v>
      </c>
      <c r="F60" s="143" t="s">
        <v>80</v>
      </c>
      <c r="G60" s="142" t="s">
        <v>81</v>
      </c>
      <c r="H60" s="142" t="s">
        <v>82</v>
      </c>
      <c r="I60" s="142" t="s">
        <v>83</v>
      </c>
      <c r="J60" s="142"/>
      <c r="K60" s="142" t="s">
        <v>84</v>
      </c>
      <c r="L60" s="143" t="s">
        <v>85</v>
      </c>
      <c r="M60" s="143"/>
      <c r="N60" s="143" t="s">
        <v>77</v>
      </c>
      <c r="O60" s="143"/>
      <c r="P60" s="143"/>
      <c r="Q60" s="143"/>
      <c r="R60" s="143"/>
      <c r="S60" s="143"/>
      <c r="T60" s="143"/>
      <c r="U60" s="143"/>
      <c r="V60" s="143"/>
    </row>
    <row r="61" spans="1:22" ht="19.350000000000001" customHeight="1" x14ac:dyDescent="0.25">
      <c r="A61" s="128" t="s">
        <v>149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</row>
    <row r="62" spans="1:22" ht="18.45" customHeight="1" x14ac:dyDescent="0.25">
      <c r="A62" s="130" t="s">
        <v>110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15</v>
      </c>
      <c r="B63" s="133">
        <v>15</v>
      </c>
      <c r="C63" s="134" t="s">
        <v>73</v>
      </c>
      <c r="D63" s="135" t="s">
        <v>74</v>
      </c>
      <c r="E63" s="136">
        <v>13.69</v>
      </c>
      <c r="F63" s="137">
        <v>13.69</v>
      </c>
      <c r="G63" s="136"/>
      <c r="H63" s="136" t="s">
        <v>75</v>
      </c>
      <c r="I63" s="136">
        <v>3</v>
      </c>
      <c r="J63" s="136"/>
      <c r="K63" s="136" t="s">
        <v>76</v>
      </c>
      <c r="L63" s="137">
        <v>41</v>
      </c>
      <c r="M63" s="137"/>
      <c r="N63" s="137" t="s">
        <v>77</v>
      </c>
      <c r="O63" s="137"/>
      <c r="P63" s="137"/>
      <c r="Q63" s="137"/>
      <c r="R63" s="137"/>
      <c r="S63" s="137"/>
      <c r="T63" s="137"/>
      <c r="U63" s="137"/>
      <c r="V63" s="137"/>
    </row>
    <row r="64" spans="1:22" ht="68.400000000000006" x14ac:dyDescent="0.25">
      <c r="A64" s="132">
        <v>16</v>
      </c>
      <c r="B64" s="133">
        <v>16</v>
      </c>
      <c r="C64" s="134" t="s">
        <v>78</v>
      </c>
      <c r="D64" s="135" t="s">
        <v>79</v>
      </c>
      <c r="E64" s="136">
        <v>2250.2399999999998</v>
      </c>
      <c r="F64" s="137" t="s">
        <v>80</v>
      </c>
      <c r="G64" s="136" t="s">
        <v>81</v>
      </c>
      <c r="H64" s="136" t="s">
        <v>82</v>
      </c>
      <c r="I64" s="136" t="s">
        <v>83</v>
      </c>
      <c r="J64" s="136"/>
      <c r="K64" s="136" t="s">
        <v>84</v>
      </c>
      <c r="L64" s="137" t="s">
        <v>85</v>
      </c>
      <c r="M64" s="137"/>
      <c r="N64" s="137" t="s">
        <v>77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150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17</v>
      </c>
      <c r="B66" s="133">
        <v>17</v>
      </c>
      <c r="C66" s="134" t="s">
        <v>73</v>
      </c>
      <c r="D66" s="135" t="s">
        <v>74</v>
      </c>
      <c r="E66" s="136">
        <v>13.69</v>
      </c>
      <c r="F66" s="137">
        <v>13.69</v>
      </c>
      <c r="G66" s="136"/>
      <c r="H66" s="136" t="s">
        <v>75</v>
      </c>
      <c r="I66" s="136">
        <v>3</v>
      </c>
      <c r="J66" s="136"/>
      <c r="K66" s="136" t="s">
        <v>76</v>
      </c>
      <c r="L66" s="137">
        <v>41</v>
      </c>
      <c r="M66" s="137"/>
      <c r="N66" s="137" t="s">
        <v>77</v>
      </c>
      <c r="O66" s="137"/>
      <c r="P66" s="137"/>
      <c r="Q66" s="137"/>
      <c r="R66" s="137"/>
      <c r="S66" s="137"/>
      <c r="T66" s="137"/>
      <c r="U66" s="137"/>
      <c r="V66" s="137"/>
    </row>
    <row r="67" spans="1:22" ht="68.400000000000006" x14ac:dyDescent="0.25">
      <c r="A67" s="132">
        <v>18</v>
      </c>
      <c r="B67" s="133">
        <v>18</v>
      </c>
      <c r="C67" s="134" t="s">
        <v>78</v>
      </c>
      <c r="D67" s="135" t="s">
        <v>79</v>
      </c>
      <c r="E67" s="136">
        <v>2250.2399999999998</v>
      </c>
      <c r="F67" s="137" t="s">
        <v>80</v>
      </c>
      <c r="G67" s="136" t="s">
        <v>81</v>
      </c>
      <c r="H67" s="136" t="s">
        <v>82</v>
      </c>
      <c r="I67" s="136" t="s">
        <v>83</v>
      </c>
      <c r="J67" s="136"/>
      <c r="K67" s="136" t="s">
        <v>84</v>
      </c>
      <c r="L67" s="137" t="s">
        <v>85</v>
      </c>
      <c r="M67" s="137"/>
      <c r="N67" s="137" t="s">
        <v>77</v>
      </c>
      <c r="O67" s="137"/>
      <c r="P67" s="137"/>
      <c r="Q67" s="137"/>
      <c r="R67" s="137"/>
      <c r="S67" s="137"/>
      <c r="T67" s="137"/>
      <c r="U67" s="137"/>
      <c r="V67" s="137"/>
    </row>
    <row r="68" spans="1:22" ht="18.45" customHeight="1" x14ac:dyDescent="0.25">
      <c r="A68" s="130" t="s">
        <v>151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57" x14ac:dyDescent="0.25">
      <c r="A69" s="132">
        <v>19</v>
      </c>
      <c r="B69" s="133">
        <v>19</v>
      </c>
      <c r="C69" s="134" t="s">
        <v>86</v>
      </c>
      <c r="D69" s="135" t="s">
        <v>152</v>
      </c>
      <c r="E69" s="136">
        <v>15810.14</v>
      </c>
      <c r="F69" s="137" t="s">
        <v>88</v>
      </c>
      <c r="G69" s="136">
        <v>195.41</v>
      </c>
      <c r="H69" s="136" t="s">
        <v>153</v>
      </c>
      <c r="I69" s="136" t="s">
        <v>154</v>
      </c>
      <c r="J69" s="136"/>
      <c r="K69" s="136" t="s">
        <v>155</v>
      </c>
      <c r="L69" s="137" t="s">
        <v>156</v>
      </c>
      <c r="M69" s="137"/>
      <c r="N69" s="137" t="s">
        <v>77</v>
      </c>
      <c r="O69" s="137"/>
      <c r="P69" s="137"/>
      <c r="Q69" s="137"/>
      <c r="R69" s="137"/>
      <c r="S69" s="137"/>
      <c r="T69" s="137"/>
      <c r="U69" s="137"/>
      <c r="V69" s="137">
        <v>1</v>
      </c>
    </row>
    <row r="70" spans="1:22" ht="34.200000000000003" x14ac:dyDescent="0.25">
      <c r="A70" s="138">
        <v>20</v>
      </c>
      <c r="B70" s="139">
        <v>20</v>
      </c>
      <c r="C70" s="140" t="s">
        <v>93</v>
      </c>
      <c r="D70" s="141" t="s">
        <v>157</v>
      </c>
      <c r="E70" s="142">
        <v>26.3</v>
      </c>
      <c r="F70" s="143" t="s">
        <v>95</v>
      </c>
      <c r="G70" s="142"/>
      <c r="H70" s="142">
        <v>11</v>
      </c>
      <c r="I70" s="142" t="s">
        <v>140</v>
      </c>
      <c r="J70" s="142"/>
      <c r="K70" s="142">
        <v>49</v>
      </c>
      <c r="L70" s="143" t="s">
        <v>158</v>
      </c>
      <c r="M70" s="143"/>
      <c r="N70" s="143" t="s">
        <v>98</v>
      </c>
      <c r="O70" s="143"/>
      <c r="P70" s="143"/>
      <c r="Q70" s="143"/>
      <c r="R70" s="143"/>
      <c r="S70" s="143"/>
      <c r="T70" s="143"/>
      <c r="U70" s="143"/>
      <c r="V70" s="143"/>
    </row>
    <row r="71" spans="1:22" ht="19.350000000000001" customHeight="1" x14ac:dyDescent="0.25">
      <c r="A71" s="128" t="s">
        <v>159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18.45" customHeight="1" x14ac:dyDescent="0.25">
      <c r="A72" s="130" t="s">
        <v>160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21</v>
      </c>
      <c r="B73" s="133">
        <v>21</v>
      </c>
      <c r="C73" s="134" t="s">
        <v>73</v>
      </c>
      <c r="D73" s="135" t="s">
        <v>161</v>
      </c>
      <c r="E73" s="136">
        <v>13.69</v>
      </c>
      <c r="F73" s="137">
        <v>13.69</v>
      </c>
      <c r="G73" s="136"/>
      <c r="H73" s="136" t="s">
        <v>162</v>
      </c>
      <c r="I73" s="136">
        <v>1</v>
      </c>
      <c r="J73" s="136"/>
      <c r="K73" s="136" t="s">
        <v>163</v>
      </c>
      <c r="L73" s="137">
        <v>6</v>
      </c>
      <c r="M73" s="137"/>
      <c r="N73" s="137" t="s">
        <v>77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164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68.400000000000006" x14ac:dyDescent="0.25">
      <c r="A75" s="138">
        <v>22</v>
      </c>
      <c r="B75" s="139">
        <v>22</v>
      </c>
      <c r="C75" s="140" t="s">
        <v>78</v>
      </c>
      <c r="D75" s="141" t="s">
        <v>79</v>
      </c>
      <c r="E75" s="142">
        <v>2250.2399999999998</v>
      </c>
      <c r="F75" s="143" t="s">
        <v>80</v>
      </c>
      <c r="G75" s="142" t="s">
        <v>81</v>
      </c>
      <c r="H75" s="142" t="s">
        <v>82</v>
      </c>
      <c r="I75" s="142" t="s">
        <v>83</v>
      </c>
      <c r="J75" s="142"/>
      <c r="K75" s="142" t="s">
        <v>84</v>
      </c>
      <c r="L75" s="143" t="s">
        <v>85</v>
      </c>
      <c r="M75" s="143"/>
      <c r="N75" s="143" t="s">
        <v>77</v>
      </c>
      <c r="O75" s="143"/>
      <c r="P75" s="143"/>
      <c r="Q75" s="143"/>
      <c r="R75" s="143"/>
      <c r="S75" s="143"/>
      <c r="T75" s="143"/>
      <c r="U75" s="143"/>
      <c r="V75" s="143"/>
    </row>
    <row r="76" spans="1:22" ht="19.350000000000001" customHeight="1" x14ac:dyDescent="0.25">
      <c r="A76" s="128" t="s">
        <v>165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18.45" customHeight="1" x14ac:dyDescent="0.25">
      <c r="A77" s="130" t="s">
        <v>166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57" x14ac:dyDescent="0.25">
      <c r="A78" s="132">
        <v>23</v>
      </c>
      <c r="B78" s="133">
        <v>23</v>
      </c>
      <c r="C78" s="134" t="s">
        <v>111</v>
      </c>
      <c r="D78" s="135" t="s">
        <v>167</v>
      </c>
      <c r="E78" s="136">
        <v>508.07</v>
      </c>
      <c r="F78" s="137" t="s">
        <v>113</v>
      </c>
      <c r="G78" s="136">
        <v>1.03</v>
      </c>
      <c r="H78" s="136" t="s">
        <v>168</v>
      </c>
      <c r="I78" s="136" t="s">
        <v>169</v>
      </c>
      <c r="J78" s="136"/>
      <c r="K78" s="136" t="s">
        <v>170</v>
      </c>
      <c r="L78" s="137" t="s">
        <v>171</v>
      </c>
      <c r="M78" s="137"/>
      <c r="N78" s="137" t="s">
        <v>77</v>
      </c>
      <c r="O78" s="137"/>
      <c r="P78" s="137"/>
      <c r="Q78" s="137"/>
      <c r="R78" s="137"/>
      <c r="S78" s="137"/>
      <c r="T78" s="137"/>
      <c r="U78" s="137"/>
      <c r="V78" s="137"/>
    </row>
    <row r="79" spans="1:22" ht="68.400000000000006" x14ac:dyDescent="0.25">
      <c r="A79" s="132">
        <v>24</v>
      </c>
      <c r="B79" s="133">
        <v>24</v>
      </c>
      <c r="C79" s="134" t="s">
        <v>172</v>
      </c>
      <c r="D79" s="135" t="s">
        <v>173</v>
      </c>
      <c r="E79" s="136">
        <v>5.36</v>
      </c>
      <c r="F79" s="137">
        <v>2.16</v>
      </c>
      <c r="G79" s="136" t="s">
        <v>174</v>
      </c>
      <c r="H79" s="136" t="s">
        <v>175</v>
      </c>
      <c r="I79" s="136">
        <v>216</v>
      </c>
      <c r="J79" s="136" t="s">
        <v>176</v>
      </c>
      <c r="K79" s="136" t="s">
        <v>177</v>
      </c>
      <c r="L79" s="137">
        <v>2589</v>
      </c>
      <c r="M79" s="137"/>
      <c r="N79" s="137" t="s">
        <v>77</v>
      </c>
      <c r="O79" s="137"/>
      <c r="P79" s="137"/>
      <c r="Q79" s="137"/>
      <c r="R79" s="137"/>
      <c r="S79" s="137"/>
      <c r="T79" s="137"/>
      <c r="U79" s="137"/>
      <c r="V79" s="137" t="s">
        <v>178</v>
      </c>
    </row>
    <row r="80" spans="1:22" ht="34.200000000000003" x14ac:dyDescent="0.25">
      <c r="A80" s="132">
        <v>25</v>
      </c>
      <c r="B80" s="133">
        <v>25</v>
      </c>
      <c r="C80" s="134" t="s">
        <v>179</v>
      </c>
      <c r="D80" s="135" t="s">
        <v>180</v>
      </c>
      <c r="E80" s="136">
        <v>11011</v>
      </c>
      <c r="F80" s="137" t="s">
        <v>181</v>
      </c>
      <c r="G80" s="136"/>
      <c r="H80" s="136">
        <v>110</v>
      </c>
      <c r="I80" s="136" t="s">
        <v>182</v>
      </c>
      <c r="J80" s="136"/>
      <c r="K80" s="136">
        <v>30</v>
      </c>
      <c r="L80" s="137" t="s">
        <v>183</v>
      </c>
      <c r="M80" s="137"/>
      <c r="N80" s="137" t="s">
        <v>98</v>
      </c>
      <c r="O80" s="137"/>
      <c r="P80" s="137"/>
      <c r="Q80" s="137"/>
      <c r="R80" s="137"/>
      <c r="S80" s="137"/>
      <c r="T80" s="137"/>
      <c r="U80" s="137"/>
      <c r="V80" s="137"/>
    </row>
    <row r="81" spans="1:22" ht="18.45" customHeight="1" x14ac:dyDescent="0.25">
      <c r="A81" s="130" t="s">
        <v>184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68.400000000000006" x14ac:dyDescent="0.25">
      <c r="A82" s="132">
        <v>26</v>
      </c>
      <c r="B82" s="133">
        <v>26</v>
      </c>
      <c r="C82" s="134" t="s">
        <v>185</v>
      </c>
      <c r="D82" s="135" t="s">
        <v>79</v>
      </c>
      <c r="E82" s="136">
        <v>1010.59</v>
      </c>
      <c r="F82" s="137" t="s">
        <v>186</v>
      </c>
      <c r="G82" s="136">
        <v>5.16</v>
      </c>
      <c r="H82" s="136" t="s">
        <v>187</v>
      </c>
      <c r="I82" s="136" t="s">
        <v>188</v>
      </c>
      <c r="J82" s="136"/>
      <c r="K82" s="136" t="s">
        <v>189</v>
      </c>
      <c r="L82" s="137" t="s">
        <v>190</v>
      </c>
      <c r="M82" s="137"/>
      <c r="N82" s="137" t="s">
        <v>77</v>
      </c>
      <c r="O82" s="137"/>
      <c r="P82" s="137"/>
      <c r="Q82" s="137"/>
      <c r="R82" s="137"/>
      <c r="S82" s="137"/>
      <c r="T82" s="137"/>
      <c r="U82" s="137"/>
      <c r="V82" s="137"/>
    </row>
    <row r="83" spans="1:22" ht="45.6" x14ac:dyDescent="0.25">
      <c r="A83" s="132">
        <v>27</v>
      </c>
      <c r="B83" s="133">
        <v>27</v>
      </c>
      <c r="C83" s="134" t="s">
        <v>191</v>
      </c>
      <c r="D83" s="135" t="s">
        <v>192</v>
      </c>
      <c r="E83" s="136">
        <v>29.3</v>
      </c>
      <c r="F83" s="137" t="s">
        <v>193</v>
      </c>
      <c r="G83" s="136"/>
      <c r="H83" s="136">
        <v>29</v>
      </c>
      <c r="I83" s="136" t="s">
        <v>194</v>
      </c>
      <c r="J83" s="136"/>
      <c r="K83" s="136">
        <v>82</v>
      </c>
      <c r="L83" s="137" t="s">
        <v>195</v>
      </c>
      <c r="M83" s="137"/>
      <c r="N83" s="137" t="s">
        <v>98</v>
      </c>
      <c r="O83" s="137"/>
      <c r="P83" s="137"/>
      <c r="Q83" s="137"/>
      <c r="R83" s="137"/>
      <c r="S83" s="137"/>
      <c r="T83" s="137"/>
      <c r="U83" s="137"/>
      <c r="V83" s="137"/>
    </row>
    <row r="84" spans="1:22" ht="18.45" customHeight="1" x14ac:dyDescent="0.25">
      <c r="A84" s="130" t="s">
        <v>164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57" x14ac:dyDescent="0.25">
      <c r="A85" s="138">
        <v>28</v>
      </c>
      <c r="B85" s="139">
        <v>28</v>
      </c>
      <c r="C85" s="140" t="s">
        <v>111</v>
      </c>
      <c r="D85" s="141" t="s">
        <v>167</v>
      </c>
      <c r="E85" s="142">
        <v>508.07</v>
      </c>
      <c r="F85" s="143" t="s">
        <v>113</v>
      </c>
      <c r="G85" s="142">
        <v>1.03</v>
      </c>
      <c r="H85" s="142" t="s">
        <v>168</v>
      </c>
      <c r="I85" s="142" t="s">
        <v>169</v>
      </c>
      <c r="J85" s="142"/>
      <c r="K85" s="142" t="s">
        <v>170</v>
      </c>
      <c r="L85" s="143" t="s">
        <v>171</v>
      </c>
      <c r="M85" s="143"/>
      <c r="N85" s="143" t="s">
        <v>77</v>
      </c>
      <c r="O85" s="143"/>
      <c r="P85" s="143"/>
      <c r="Q85" s="143"/>
      <c r="R85" s="143"/>
      <c r="S85" s="143"/>
      <c r="T85" s="143"/>
      <c r="U85" s="143"/>
      <c r="V85" s="143"/>
    </row>
    <row r="86" spans="1:22" ht="19.350000000000001" customHeight="1" x14ac:dyDescent="0.25">
      <c r="A86" s="128" t="s">
        <v>196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8.45" customHeight="1" x14ac:dyDescent="0.25">
      <c r="A87" s="130" t="s">
        <v>197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57" x14ac:dyDescent="0.25">
      <c r="A88" s="132">
        <v>29</v>
      </c>
      <c r="B88" s="133">
        <v>29</v>
      </c>
      <c r="C88" s="134" t="s">
        <v>111</v>
      </c>
      <c r="D88" s="135" t="s">
        <v>198</v>
      </c>
      <c r="E88" s="136">
        <v>508.07</v>
      </c>
      <c r="F88" s="137" t="s">
        <v>113</v>
      </c>
      <c r="G88" s="136">
        <v>1.03</v>
      </c>
      <c r="H88" s="136" t="s">
        <v>199</v>
      </c>
      <c r="I88" s="136" t="s">
        <v>200</v>
      </c>
      <c r="J88" s="136"/>
      <c r="K88" s="136" t="s">
        <v>201</v>
      </c>
      <c r="L88" s="137" t="s">
        <v>202</v>
      </c>
      <c r="M88" s="137"/>
      <c r="N88" s="137" t="s">
        <v>77</v>
      </c>
      <c r="O88" s="137"/>
      <c r="P88" s="137"/>
      <c r="Q88" s="137"/>
      <c r="R88" s="137"/>
      <c r="S88" s="137"/>
      <c r="T88" s="137"/>
      <c r="U88" s="137"/>
      <c r="V88" s="137"/>
    </row>
    <row r="89" spans="1:22" ht="57" x14ac:dyDescent="0.25">
      <c r="A89" s="132">
        <v>30</v>
      </c>
      <c r="B89" s="133">
        <v>30</v>
      </c>
      <c r="C89" s="134" t="s">
        <v>111</v>
      </c>
      <c r="D89" s="135" t="s">
        <v>203</v>
      </c>
      <c r="E89" s="136">
        <v>508.07</v>
      </c>
      <c r="F89" s="137" t="s">
        <v>113</v>
      </c>
      <c r="G89" s="136">
        <v>1.03</v>
      </c>
      <c r="H89" s="136" t="s">
        <v>204</v>
      </c>
      <c r="I89" s="136" t="s">
        <v>205</v>
      </c>
      <c r="J89" s="136"/>
      <c r="K89" s="136" t="s">
        <v>206</v>
      </c>
      <c r="L89" s="137" t="s">
        <v>207</v>
      </c>
      <c r="M89" s="137"/>
      <c r="N89" s="137" t="s">
        <v>77</v>
      </c>
      <c r="O89" s="137"/>
      <c r="P89" s="137"/>
      <c r="Q89" s="137"/>
      <c r="R89" s="137"/>
      <c r="S89" s="137"/>
      <c r="T89" s="137"/>
      <c r="U89" s="137"/>
      <c r="V89" s="137">
        <v>1</v>
      </c>
    </row>
    <row r="90" spans="1:22" ht="68.400000000000006" x14ac:dyDescent="0.25">
      <c r="A90" s="132">
        <v>31</v>
      </c>
      <c r="B90" s="133">
        <v>31</v>
      </c>
      <c r="C90" s="134" t="s">
        <v>172</v>
      </c>
      <c r="D90" s="135" t="s">
        <v>173</v>
      </c>
      <c r="E90" s="136">
        <v>5.36</v>
      </c>
      <c r="F90" s="137">
        <v>2.16</v>
      </c>
      <c r="G90" s="136" t="s">
        <v>174</v>
      </c>
      <c r="H90" s="136" t="s">
        <v>175</v>
      </c>
      <c r="I90" s="136">
        <v>216</v>
      </c>
      <c r="J90" s="136" t="s">
        <v>176</v>
      </c>
      <c r="K90" s="136" t="s">
        <v>177</v>
      </c>
      <c r="L90" s="137">
        <v>2589</v>
      </c>
      <c r="M90" s="137"/>
      <c r="N90" s="137" t="s">
        <v>77</v>
      </c>
      <c r="O90" s="137"/>
      <c r="P90" s="137"/>
      <c r="Q90" s="137"/>
      <c r="R90" s="137"/>
      <c r="S90" s="137"/>
      <c r="T90" s="137"/>
      <c r="U90" s="137"/>
      <c r="V90" s="137" t="s">
        <v>178</v>
      </c>
    </row>
    <row r="91" spans="1:22" ht="34.200000000000003" x14ac:dyDescent="0.25">
      <c r="A91" s="138">
        <v>32</v>
      </c>
      <c r="B91" s="139">
        <v>32</v>
      </c>
      <c r="C91" s="140" t="s">
        <v>179</v>
      </c>
      <c r="D91" s="141" t="s">
        <v>180</v>
      </c>
      <c r="E91" s="142">
        <v>11011</v>
      </c>
      <c r="F91" s="143" t="s">
        <v>181</v>
      </c>
      <c r="G91" s="142"/>
      <c r="H91" s="142">
        <v>110</v>
      </c>
      <c r="I91" s="142" t="s">
        <v>182</v>
      </c>
      <c r="J91" s="142"/>
      <c r="K91" s="142">
        <v>30</v>
      </c>
      <c r="L91" s="143" t="s">
        <v>183</v>
      </c>
      <c r="M91" s="143"/>
      <c r="N91" s="143" t="s">
        <v>98</v>
      </c>
      <c r="O91" s="143"/>
      <c r="P91" s="143"/>
      <c r="Q91" s="143"/>
      <c r="R91" s="143"/>
      <c r="S91" s="143"/>
      <c r="T91" s="143"/>
      <c r="U91" s="143"/>
      <c r="V91" s="143"/>
    </row>
    <row r="92" spans="1:22" ht="19.350000000000001" customHeight="1" x14ac:dyDescent="0.25">
      <c r="A92" s="128" t="s">
        <v>208</v>
      </c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</row>
    <row r="93" spans="1:22" ht="18.45" customHeight="1" x14ac:dyDescent="0.25">
      <c r="A93" s="130" t="s">
        <v>72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68.400000000000006" x14ac:dyDescent="0.25">
      <c r="A94" s="132">
        <v>33</v>
      </c>
      <c r="B94" s="133">
        <v>33</v>
      </c>
      <c r="C94" s="134" t="s">
        <v>78</v>
      </c>
      <c r="D94" s="135" t="s">
        <v>101</v>
      </c>
      <c r="E94" s="136">
        <v>2250.2399999999998</v>
      </c>
      <c r="F94" s="137" t="s">
        <v>80</v>
      </c>
      <c r="G94" s="136" t="s">
        <v>81</v>
      </c>
      <c r="H94" s="136" t="s">
        <v>209</v>
      </c>
      <c r="I94" s="136" t="s">
        <v>210</v>
      </c>
      <c r="J94" s="136"/>
      <c r="K94" s="136" t="s">
        <v>211</v>
      </c>
      <c r="L94" s="137" t="s">
        <v>212</v>
      </c>
      <c r="M94" s="137"/>
      <c r="N94" s="137" t="s">
        <v>77</v>
      </c>
      <c r="O94" s="137"/>
      <c r="P94" s="137"/>
      <c r="Q94" s="137"/>
      <c r="R94" s="137"/>
      <c r="S94" s="137"/>
      <c r="T94" s="137"/>
      <c r="U94" s="137"/>
      <c r="V94" s="137"/>
    </row>
    <row r="95" spans="1:22" ht="18.45" customHeight="1" x14ac:dyDescent="0.25">
      <c r="A95" s="130" t="s">
        <v>213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</row>
    <row r="96" spans="1:22" ht="57" x14ac:dyDescent="0.25">
      <c r="A96" s="132">
        <v>34</v>
      </c>
      <c r="B96" s="133">
        <v>34</v>
      </c>
      <c r="C96" s="134" t="s">
        <v>111</v>
      </c>
      <c r="D96" s="135" t="s">
        <v>214</v>
      </c>
      <c r="E96" s="136">
        <v>508.07</v>
      </c>
      <c r="F96" s="137" t="s">
        <v>113</v>
      </c>
      <c r="G96" s="136">
        <v>1.03</v>
      </c>
      <c r="H96" s="136" t="s">
        <v>215</v>
      </c>
      <c r="I96" s="136" t="s">
        <v>216</v>
      </c>
      <c r="J96" s="136"/>
      <c r="K96" s="136" t="s">
        <v>217</v>
      </c>
      <c r="L96" s="137" t="s">
        <v>218</v>
      </c>
      <c r="M96" s="137"/>
      <c r="N96" s="137" t="s">
        <v>77</v>
      </c>
      <c r="O96" s="137"/>
      <c r="P96" s="137"/>
      <c r="Q96" s="137"/>
      <c r="R96" s="137"/>
      <c r="S96" s="137"/>
      <c r="T96" s="137"/>
      <c r="U96" s="137"/>
      <c r="V96" s="137"/>
    </row>
    <row r="97" spans="1:22" ht="18.45" customHeight="1" x14ac:dyDescent="0.25">
      <c r="A97" s="130" t="s">
        <v>99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57" x14ac:dyDescent="0.25">
      <c r="A98" s="138">
        <v>35</v>
      </c>
      <c r="B98" s="139">
        <v>35</v>
      </c>
      <c r="C98" s="140" t="s">
        <v>111</v>
      </c>
      <c r="D98" s="141" t="s">
        <v>219</v>
      </c>
      <c r="E98" s="142">
        <v>508.07</v>
      </c>
      <c r="F98" s="143" t="s">
        <v>113</v>
      </c>
      <c r="G98" s="142">
        <v>1.03</v>
      </c>
      <c r="H98" s="142" t="s">
        <v>220</v>
      </c>
      <c r="I98" s="142" t="s">
        <v>221</v>
      </c>
      <c r="J98" s="142"/>
      <c r="K98" s="142" t="s">
        <v>222</v>
      </c>
      <c r="L98" s="143" t="s">
        <v>223</v>
      </c>
      <c r="M98" s="143"/>
      <c r="N98" s="143" t="s">
        <v>77</v>
      </c>
      <c r="O98" s="143"/>
      <c r="P98" s="143"/>
      <c r="Q98" s="143"/>
      <c r="R98" s="143"/>
      <c r="S98" s="143"/>
      <c r="T98" s="143"/>
      <c r="U98" s="143"/>
      <c r="V98" s="143">
        <v>1</v>
      </c>
    </row>
    <row r="99" spans="1:22" ht="34.200000000000003" x14ac:dyDescent="0.25">
      <c r="A99" s="144" t="s">
        <v>224</v>
      </c>
      <c r="B99" s="145"/>
      <c r="C99" s="145"/>
      <c r="D99" s="145"/>
      <c r="E99" s="145"/>
      <c r="F99" s="145"/>
      <c r="G99" s="145"/>
      <c r="H99" s="146">
        <v>2221</v>
      </c>
      <c r="I99" s="146" t="s">
        <v>225</v>
      </c>
      <c r="J99" s="146" t="s">
        <v>226</v>
      </c>
      <c r="K99" s="146">
        <v>14826</v>
      </c>
      <c r="L99" s="146" t="s">
        <v>227</v>
      </c>
      <c r="M99" s="146"/>
      <c r="N99" s="146"/>
      <c r="O99" s="146"/>
      <c r="P99" s="146"/>
      <c r="Q99" s="146"/>
      <c r="R99" s="146"/>
      <c r="S99" s="146"/>
      <c r="T99" s="146"/>
      <c r="U99" s="146"/>
      <c r="V99" s="146" t="s">
        <v>228</v>
      </c>
    </row>
    <row r="100" spans="1:22" x14ac:dyDescent="0.25">
      <c r="A100" s="144" t="s">
        <v>229</v>
      </c>
      <c r="B100" s="145"/>
      <c r="C100" s="145"/>
      <c r="D100" s="145"/>
      <c r="E100" s="145"/>
      <c r="F100" s="145"/>
      <c r="G100" s="145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x14ac:dyDescent="0.25">
      <c r="A101" s="144" t="s">
        <v>230</v>
      </c>
      <c r="B101" s="145"/>
      <c r="C101" s="145"/>
      <c r="D101" s="145"/>
      <c r="E101" s="145"/>
      <c r="F101" s="145"/>
      <c r="G101" s="145"/>
      <c r="H101" s="146">
        <v>837</v>
      </c>
      <c r="I101" s="146"/>
      <c r="J101" s="146"/>
      <c r="K101" s="146">
        <v>10056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x14ac:dyDescent="0.25">
      <c r="A102" s="144" t="s">
        <v>231</v>
      </c>
      <c r="B102" s="145"/>
      <c r="C102" s="145"/>
      <c r="D102" s="145"/>
      <c r="E102" s="145"/>
      <c r="F102" s="145"/>
      <c r="G102" s="145"/>
      <c r="H102" s="146">
        <v>763</v>
      </c>
      <c r="I102" s="146"/>
      <c r="J102" s="146"/>
      <c r="K102" s="146">
        <v>1736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x14ac:dyDescent="0.25">
      <c r="A103" s="144" t="s">
        <v>232</v>
      </c>
      <c r="B103" s="145"/>
      <c r="C103" s="145"/>
      <c r="D103" s="145"/>
      <c r="E103" s="145"/>
      <c r="F103" s="145"/>
      <c r="G103" s="145"/>
      <c r="H103" s="146">
        <v>645</v>
      </c>
      <c r="I103" s="146"/>
      <c r="J103" s="146"/>
      <c r="K103" s="146">
        <v>3327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x14ac:dyDescent="0.25">
      <c r="A104" s="147" t="s">
        <v>233</v>
      </c>
      <c r="B104" s="148"/>
      <c r="C104" s="148"/>
      <c r="D104" s="148"/>
      <c r="E104" s="148"/>
      <c r="F104" s="148"/>
      <c r="G104" s="148"/>
      <c r="H104" s="149">
        <v>758</v>
      </c>
      <c r="I104" s="149"/>
      <c r="J104" s="149"/>
      <c r="K104" s="149">
        <v>7763</v>
      </c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</row>
    <row r="105" spans="1:22" x14ac:dyDescent="0.25">
      <c r="A105" s="147" t="s">
        <v>234</v>
      </c>
      <c r="B105" s="148"/>
      <c r="C105" s="148"/>
      <c r="D105" s="148"/>
      <c r="E105" s="148"/>
      <c r="F105" s="148"/>
      <c r="G105" s="148"/>
      <c r="H105" s="149">
        <v>501</v>
      </c>
      <c r="I105" s="149"/>
      <c r="J105" s="149"/>
      <c r="K105" s="149">
        <v>4811</v>
      </c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</row>
    <row r="106" spans="1:22" x14ac:dyDescent="0.25">
      <c r="A106" s="147" t="s">
        <v>235</v>
      </c>
      <c r="B106" s="148"/>
      <c r="C106" s="148"/>
      <c r="D106" s="148"/>
      <c r="E106" s="148"/>
      <c r="F106" s="148"/>
      <c r="G106" s="148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</row>
    <row r="107" spans="1:22" ht="30" hidden="1" customHeight="1" x14ac:dyDescent="0.25">
      <c r="A107" s="144" t="s">
        <v>236</v>
      </c>
      <c r="B107" s="145"/>
      <c r="C107" s="145"/>
      <c r="D107" s="145"/>
      <c r="E107" s="145"/>
      <c r="F107" s="145"/>
      <c r="G107" s="145"/>
      <c r="H107" s="146">
        <v>104</v>
      </c>
      <c r="I107" s="146"/>
      <c r="J107" s="146"/>
      <c r="K107" s="146">
        <v>628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ht="30" hidden="1" customHeight="1" x14ac:dyDescent="0.25">
      <c r="A108" s="144" t="s">
        <v>237</v>
      </c>
      <c r="B108" s="145"/>
      <c r="C108" s="145"/>
      <c r="D108" s="145"/>
      <c r="E108" s="145"/>
      <c r="F108" s="145"/>
      <c r="G108" s="145"/>
      <c r="H108" s="146">
        <v>1353</v>
      </c>
      <c r="I108" s="146"/>
      <c r="J108" s="146"/>
      <c r="K108" s="146">
        <v>11447</v>
      </c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</row>
    <row r="109" spans="1:22" hidden="1" x14ac:dyDescent="0.25">
      <c r="A109" s="144" t="s">
        <v>238</v>
      </c>
      <c r="B109" s="145"/>
      <c r="C109" s="145"/>
      <c r="D109" s="145"/>
      <c r="E109" s="145"/>
      <c r="F109" s="145"/>
      <c r="G109" s="145"/>
      <c r="H109" s="146">
        <v>88</v>
      </c>
      <c r="I109" s="146"/>
      <c r="J109" s="146"/>
      <c r="K109" s="146">
        <v>391</v>
      </c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</row>
    <row r="110" spans="1:22" ht="30" hidden="1" customHeight="1" x14ac:dyDescent="0.25">
      <c r="A110" s="144" t="s">
        <v>239</v>
      </c>
      <c r="B110" s="145"/>
      <c r="C110" s="145"/>
      <c r="D110" s="145"/>
      <c r="E110" s="145"/>
      <c r="F110" s="145"/>
      <c r="G110" s="145"/>
      <c r="H110" s="146">
        <v>1935</v>
      </c>
      <c r="I110" s="146"/>
      <c r="J110" s="146"/>
      <c r="K110" s="146">
        <v>14934</v>
      </c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x14ac:dyDescent="0.25">
      <c r="A111" s="144" t="s">
        <v>240</v>
      </c>
      <c r="B111" s="145"/>
      <c r="C111" s="145"/>
      <c r="D111" s="145"/>
      <c r="E111" s="145"/>
      <c r="F111" s="145"/>
      <c r="G111" s="145"/>
      <c r="H111" s="146">
        <v>3480</v>
      </c>
      <c r="I111" s="146"/>
      <c r="J111" s="146"/>
      <c r="K111" s="146">
        <v>27400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ht="18" customHeight="1" x14ac:dyDescent="0.25">
      <c r="A112" s="144" t="s">
        <v>241</v>
      </c>
      <c r="B112" s="145"/>
      <c r="C112" s="145"/>
      <c r="D112" s="145"/>
      <c r="E112" s="145"/>
      <c r="F112" s="145"/>
      <c r="G112" s="145"/>
      <c r="H112" s="146">
        <v>286.01</v>
      </c>
      <c r="I112" s="146"/>
      <c r="J112" s="146"/>
      <c r="K112" s="146">
        <v>1227.72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x14ac:dyDescent="0.25">
      <c r="A113" s="147" t="s">
        <v>242</v>
      </c>
      <c r="B113" s="148"/>
      <c r="C113" s="148"/>
      <c r="D113" s="148"/>
      <c r="E113" s="148"/>
      <c r="F113" s="148"/>
      <c r="G113" s="148"/>
      <c r="H113" s="149">
        <v>3766.01</v>
      </c>
      <c r="I113" s="149"/>
      <c r="J113" s="149"/>
      <c r="K113" s="149">
        <v>28627.72</v>
      </c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</row>
    <row r="114" spans="1:22" x14ac:dyDescent="0.25">
      <c r="A114" s="50"/>
      <c r="B114" s="39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</row>
    <row r="115" spans="1:22" x14ac:dyDescent="0.25">
      <c r="A115" s="50"/>
      <c r="B115" s="39"/>
      <c r="C115" s="73" t="s">
        <v>63</v>
      </c>
      <c r="D115" s="48"/>
      <c r="E115" s="48"/>
      <c r="F115" s="48"/>
      <c r="G115" s="48"/>
      <c r="H115" s="74">
        <f>IF(ISBLANK(Y30),"",ROUND(Z30/Y30,2)*100)</f>
        <v>91</v>
      </c>
      <c r="I115" s="48"/>
      <c r="J115" s="48"/>
      <c r="K115" s="74">
        <f>IF(ISBLANK(Y31),"",ROUND(Z31/Y31,2)*100)</f>
        <v>77</v>
      </c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</row>
    <row r="116" spans="1:22" x14ac:dyDescent="0.25">
      <c r="A116" s="50"/>
      <c r="B116" s="39"/>
      <c r="C116" s="73" t="s">
        <v>64</v>
      </c>
      <c r="D116" s="48"/>
      <c r="E116" s="48"/>
      <c r="F116" s="48"/>
      <c r="G116" s="48"/>
      <c r="H116" s="45">
        <f>IF(ISBLANK(Y30),"",ROUND(AA30/Y30,2)*100)</f>
        <v>60</v>
      </c>
      <c r="I116" s="48"/>
      <c r="J116" s="48"/>
      <c r="K116" s="45">
        <f>IF(ISBLANK(Y31),"",ROUND(AA31/Y31,2)*100)</f>
        <v>48</v>
      </c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</row>
    <row r="117" spans="1:22" x14ac:dyDescent="0.25">
      <c r="A117" s="28"/>
      <c r="B117" s="28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</row>
    <row r="118" spans="1:22" x14ac:dyDescent="0.25">
      <c r="B118" s="75" t="s">
        <v>69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</row>
    <row r="119" spans="1:22" x14ac:dyDescent="0.25">
      <c r="B119" s="3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</row>
    <row r="120" spans="1:22" x14ac:dyDescent="0.25">
      <c r="B120" s="75" t="s">
        <v>70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:22" x14ac:dyDescent="0.25">
      <c r="B121" s="46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</row>
    <row r="123" spans="1:22" x14ac:dyDescent="0.25">
      <c r="C123" s="49"/>
      <c r="D123" s="49"/>
      <c r="E123" s="49"/>
      <c r="F123" s="49"/>
      <c r="G123" s="49"/>
    </row>
    <row r="124" spans="1:22" x14ac:dyDescent="0.25">
      <c r="C124" s="49"/>
      <c r="D124" s="49"/>
      <c r="E124" s="49"/>
      <c r="F124" s="49"/>
      <c r="G124" s="49"/>
    </row>
    <row r="125" spans="1:22" x14ac:dyDescent="0.25">
      <c r="C125" s="49"/>
      <c r="D125" s="49"/>
      <c r="E125" s="49"/>
      <c r="F125" s="49"/>
      <c r="G125" s="4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  <row r="134" spans="3:7" x14ac:dyDescent="0.25">
      <c r="C134" s="49"/>
      <c r="D134" s="49"/>
      <c r="E134" s="49"/>
      <c r="F134" s="49"/>
      <c r="G134" s="49"/>
    </row>
  </sheetData>
  <mergeCells count="71">
    <mergeCell ref="A111:G111"/>
    <mergeCell ref="A112:G112"/>
    <mergeCell ref="A113:G113"/>
    <mergeCell ref="A105:G105"/>
    <mergeCell ref="A106:G106"/>
    <mergeCell ref="A107:G107"/>
    <mergeCell ref="A108:G108"/>
    <mergeCell ref="A109:G109"/>
    <mergeCell ref="A110:G110"/>
    <mergeCell ref="A99:G99"/>
    <mergeCell ref="A100:G100"/>
    <mergeCell ref="A101:G101"/>
    <mergeCell ref="A102:G102"/>
    <mergeCell ref="A103:G103"/>
    <mergeCell ref="A104:G104"/>
    <mergeCell ref="A86:V86"/>
    <mergeCell ref="A87:V87"/>
    <mergeCell ref="A92:V92"/>
    <mergeCell ref="A93:V93"/>
    <mergeCell ref="A95:V95"/>
    <mergeCell ref="A97:V97"/>
    <mergeCell ref="A72:V72"/>
    <mergeCell ref="A74:V74"/>
    <mergeCell ref="A76:V76"/>
    <mergeCell ref="A77:V77"/>
    <mergeCell ref="A81:V81"/>
    <mergeCell ref="A84:V84"/>
    <mergeCell ref="A58:V58"/>
    <mergeCell ref="A61:V61"/>
    <mergeCell ref="A62:V62"/>
    <mergeCell ref="A65:V65"/>
    <mergeCell ref="A68:V68"/>
    <mergeCell ref="A71:V71"/>
    <mergeCell ref="A40:V40"/>
    <mergeCell ref="A41:V41"/>
    <mergeCell ref="A46:V46"/>
    <mergeCell ref="A48:V48"/>
    <mergeCell ref="A49:V49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3766.01/1000</f>
        <v>3.7660100000000001</v>
      </c>
      <c r="H11" s="85"/>
      <c r="I11" s="55" t="s">
        <v>6</v>
      </c>
      <c r="J11" s="86">
        <f>28627.72/1000</f>
        <v>28.62772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7.6790000000000011E-2</v>
      </c>
      <c r="H14" s="85"/>
      <c r="I14" s="55" t="s">
        <v>8</v>
      </c>
      <c r="J14" s="86">
        <f>(P14+P15)/1000</f>
        <v>7.6790000000000011E-2</v>
      </c>
      <c r="K14" s="87"/>
      <c r="L14" s="58">
        <v>813</v>
      </c>
      <c r="M14" s="35" t="s">
        <v>8</v>
      </c>
      <c r="N14" s="57"/>
      <c r="O14" s="26">
        <v>74.790000000000006</v>
      </c>
      <c r="P14" s="27">
        <v>74.790000000000006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837/1000</f>
        <v>0.83699999999999997</v>
      </c>
      <c r="H15" s="117"/>
      <c r="I15" s="55" t="s">
        <v>6</v>
      </c>
      <c r="J15" s="86">
        <f>10056/1000</f>
        <v>10.055999999999999</v>
      </c>
      <c r="K15" s="87"/>
      <c r="L15" s="59">
        <v>9763</v>
      </c>
      <c r="M15" s="35" t="s">
        <v>6</v>
      </c>
      <c r="N15" s="57"/>
      <c r="O15" s="26">
        <v>2</v>
      </c>
      <c r="P15" s="27">
        <v>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293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243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244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245</v>
      </c>
      <c r="C26" s="134" t="s">
        <v>246</v>
      </c>
      <c r="D26" s="154" t="s">
        <v>247</v>
      </c>
      <c r="E26" s="155">
        <v>19.79</v>
      </c>
      <c r="F26" s="136" t="s">
        <v>248</v>
      </c>
      <c r="G26" s="136">
        <v>204.43</v>
      </c>
      <c r="H26" s="156"/>
      <c r="I26" s="156"/>
      <c r="J26" s="136" t="s">
        <v>249</v>
      </c>
      <c r="K26" s="136">
        <v>2454.9499999999998</v>
      </c>
      <c r="L26" s="157"/>
      <c r="M26" s="156">
        <f>IF(ISNUMBER(K26/G26),IF(NOT(K26/G26=0),K26/G26, " "), " ")</f>
        <v>12.008756053416816</v>
      </c>
      <c r="N26" s="154"/>
    </row>
    <row r="27" spans="1:23" s="29" customFormat="1" ht="22.8" x14ac:dyDescent="0.25">
      <c r="A27" s="152">
        <v>2</v>
      </c>
      <c r="B27" s="153" t="s">
        <v>250</v>
      </c>
      <c r="C27" s="134" t="s">
        <v>251</v>
      </c>
      <c r="D27" s="154" t="s">
        <v>247</v>
      </c>
      <c r="E27" s="155">
        <v>41.65</v>
      </c>
      <c r="F27" s="136" t="s">
        <v>252</v>
      </c>
      <c r="G27" s="136">
        <v>448.99</v>
      </c>
      <c r="H27" s="156"/>
      <c r="I27" s="156"/>
      <c r="J27" s="136" t="s">
        <v>253</v>
      </c>
      <c r="K27" s="136">
        <v>5391.57</v>
      </c>
      <c r="L27" s="157"/>
      <c r="M27" s="156">
        <f>IF(ISNUMBER(K27/G27),IF(NOT(K27/G27=0),K27/G27, " "), " ")</f>
        <v>12.008218445845118</v>
      </c>
      <c r="N27" s="154"/>
    </row>
    <row r="28" spans="1:23" s="29" customFormat="1" ht="22.8" x14ac:dyDescent="0.25">
      <c r="A28" s="152">
        <v>3</v>
      </c>
      <c r="B28" s="153" t="s">
        <v>254</v>
      </c>
      <c r="C28" s="134" t="s">
        <v>255</v>
      </c>
      <c r="D28" s="154" t="s">
        <v>247</v>
      </c>
      <c r="E28" s="155">
        <v>1.79</v>
      </c>
      <c r="F28" s="136" t="s">
        <v>256</v>
      </c>
      <c r="G28" s="136">
        <v>20.05</v>
      </c>
      <c r="H28" s="156"/>
      <c r="I28" s="156"/>
      <c r="J28" s="136" t="s">
        <v>257</v>
      </c>
      <c r="K28" s="136">
        <v>240.59</v>
      </c>
      <c r="L28" s="157"/>
      <c r="M28" s="156">
        <f>IF(ISNUMBER(K28/G28),IF(NOT(K28/G28=0),K28/G28, " "), " ")</f>
        <v>11.999501246882792</v>
      </c>
      <c r="N28" s="154"/>
    </row>
    <row r="29" spans="1:23" s="29" customFormat="1" ht="22.8" x14ac:dyDescent="0.25">
      <c r="A29" s="152">
        <v>4</v>
      </c>
      <c r="B29" s="153" t="s">
        <v>258</v>
      </c>
      <c r="C29" s="134" t="s">
        <v>259</v>
      </c>
      <c r="D29" s="154" t="s">
        <v>247</v>
      </c>
      <c r="E29" s="155">
        <v>0.81</v>
      </c>
      <c r="F29" s="136" t="s">
        <v>260</v>
      </c>
      <c r="G29" s="136">
        <v>9.2899999999999991</v>
      </c>
      <c r="H29" s="156"/>
      <c r="I29" s="156"/>
      <c r="J29" s="136" t="s">
        <v>261</v>
      </c>
      <c r="K29" s="136">
        <v>111.47</v>
      </c>
      <c r="L29" s="157"/>
      <c r="M29" s="156">
        <f>IF(ISNUMBER(K29/G29),IF(NOT(K29/G29=0),K29/G29, " "), " ")</f>
        <v>11.998923573735199</v>
      </c>
      <c r="N29" s="154"/>
    </row>
    <row r="30" spans="1:23" ht="22.8" x14ac:dyDescent="0.25">
      <c r="A30" s="152">
        <v>5</v>
      </c>
      <c r="B30" s="153" t="s">
        <v>262</v>
      </c>
      <c r="C30" s="134" t="s">
        <v>263</v>
      </c>
      <c r="D30" s="154" t="s">
        <v>247</v>
      </c>
      <c r="E30" s="155">
        <v>2.02</v>
      </c>
      <c r="F30" s="136" t="s">
        <v>264</v>
      </c>
      <c r="G30" s="136">
        <v>24.31</v>
      </c>
      <c r="H30" s="156"/>
      <c r="I30" s="156"/>
      <c r="J30" s="136" t="s">
        <v>265</v>
      </c>
      <c r="K30" s="136">
        <v>291.57</v>
      </c>
      <c r="L30" s="157"/>
      <c r="M30" s="156">
        <f>IF(ISNUMBER(K30/G30),IF(NOT(K30/G30=0),K30/G30, " "), " ")</f>
        <v>11.993829699712053</v>
      </c>
      <c r="N30" s="154"/>
    </row>
    <row r="31" spans="1:23" ht="22.8" x14ac:dyDescent="0.25">
      <c r="A31" s="152">
        <v>6</v>
      </c>
      <c r="B31" s="153" t="s">
        <v>266</v>
      </c>
      <c r="C31" s="134" t="s">
        <v>267</v>
      </c>
      <c r="D31" s="154" t="s">
        <v>247</v>
      </c>
      <c r="E31" s="155">
        <v>7.32</v>
      </c>
      <c r="F31" s="136" t="s">
        <v>268</v>
      </c>
      <c r="G31" s="136">
        <v>89.01</v>
      </c>
      <c r="H31" s="156"/>
      <c r="I31" s="156"/>
      <c r="J31" s="136" t="s">
        <v>269</v>
      </c>
      <c r="K31" s="136">
        <v>1068.28</v>
      </c>
      <c r="L31" s="157"/>
      <c r="M31" s="156">
        <f>IF(ISNUMBER(K31/G31),IF(NOT(K31/G31=0),K31/G31, " "), " ")</f>
        <v>12.001797550836983</v>
      </c>
      <c r="N31" s="154"/>
    </row>
    <row r="32" spans="1:23" ht="22.8" x14ac:dyDescent="0.25">
      <c r="A32" s="152">
        <v>7</v>
      </c>
      <c r="B32" s="153" t="s">
        <v>270</v>
      </c>
      <c r="C32" s="134" t="s">
        <v>271</v>
      </c>
      <c r="D32" s="154" t="s">
        <v>247</v>
      </c>
      <c r="E32" s="155">
        <v>1.24</v>
      </c>
      <c r="F32" s="136" t="s">
        <v>272</v>
      </c>
      <c r="G32" s="136">
        <v>15.55</v>
      </c>
      <c r="H32" s="156"/>
      <c r="I32" s="156"/>
      <c r="J32" s="136" t="s">
        <v>273</v>
      </c>
      <c r="K32" s="136">
        <v>186.57</v>
      </c>
      <c r="L32" s="157"/>
      <c r="M32" s="156">
        <f>IF(ISNUMBER(K32/G32),IF(NOT(K32/G32=0),K32/G32, " "), " ")</f>
        <v>11.998070739549838</v>
      </c>
      <c r="N32" s="154"/>
    </row>
    <row r="33" spans="1:14" ht="22.8" x14ac:dyDescent="0.25">
      <c r="A33" s="152">
        <v>8</v>
      </c>
      <c r="B33" s="153" t="s">
        <v>274</v>
      </c>
      <c r="C33" s="134" t="s">
        <v>275</v>
      </c>
      <c r="D33" s="154" t="s">
        <v>247</v>
      </c>
      <c r="E33" s="155">
        <v>0.17</v>
      </c>
      <c r="F33" s="136" t="s">
        <v>276</v>
      </c>
      <c r="G33" s="136">
        <v>2.2200000000000002</v>
      </c>
      <c r="H33" s="156"/>
      <c r="I33" s="156"/>
      <c r="J33" s="136" t="s">
        <v>277</v>
      </c>
      <c r="K33" s="136">
        <v>26.69</v>
      </c>
      <c r="L33" s="157"/>
      <c r="M33" s="156">
        <f>IF(ISNUMBER(K33/G33),IF(NOT(K33/G33=0),K33/G33, " "), " ")</f>
        <v>12.022522522522522</v>
      </c>
      <c r="N33" s="154"/>
    </row>
    <row r="34" spans="1:14" ht="22.8" x14ac:dyDescent="0.25">
      <c r="A34" s="152">
        <v>9</v>
      </c>
      <c r="B34" s="153">
        <v>2</v>
      </c>
      <c r="C34" s="134" t="s">
        <v>278</v>
      </c>
      <c r="D34" s="154" t="s">
        <v>247</v>
      </c>
      <c r="E34" s="155">
        <v>2</v>
      </c>
      <c r="F34" s="136" t="s">
        <v>279</v>
      </c>
      <c r="G34" s="136"/>
      <c r="H34" s="156"/>
      <c r="I34" s="156"/>
      <c r="J34" s="136" t="s">
        <v>279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280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30101</v>
      </c>
      <c r="C36" s="134" t="s">
        <v>281</v>
      </c>
      <c r="D36" s="154" t="s">
        <v>282</v>
      </c>
      <c r="E36" s="155">
        <v>2</v>
      </c>
      <c r="F36" s="136" t="s">
        <v>283</v>
      </c>
      <c r="G36" s="136">
        <v>223.1</v>
      </c>
      <c r="H36" s="156"/>
      <c r="I36" s="156"/>
      <c r="J36" s="136" t="s">
        <v>284</v>
      </c>
      <c r="K36" s="136">
        <v>934</v>
      </c>
      <c r="L36" s="157"/>
      <c r="M36" s="156">
        <f>IF(ISNUMBER(K36/G36),IF(NOT(K36/G36=0),K36/G36, " "), " ")</f>
        <v>4.1864634692962799</v>
      </c>
      <c r="N36" s="154" t="s">
        <v>285</v>
      </c>
    </row>
    <row r="37" spans="1:14" ht="22.8" x14ac:dyDescent="0.25">
      <c r="A37" s="152">
        <v>11</v>
      </c>
      <c r="B37" s="153">
        <v>30303</v>
      </c>
      <c r="C37" s="134" t="s">
        <v>286</v>
      </c>
      <c r="D37" s="154" t="s">
        <v>282</v>
      </c>
      <c r="E37" s="155">
        <v>0.05</v>
      </c>
      <c r="F37" s="136" t="s">
        <v>287</v>
      </c>
      <c r="G37" s="136">
        <v>0.05</v>
      </c>
      <c r="H37" s="156"/>
      <c r="I37" s="156"/>
      <c r="J37" s="136" t="s">
        <v>288</v>
      </c>
      <c r="K37" s="136">
        <v>0.25</v>
      </c>
      <c r="L37" s="157"/>
      <c r="M37" s="156">
        <f>IF(ISNUMBER(K37/G37),IF(NOT(K37/G37=0),K37/G37, " "), " ")</f>
        <v>5</v>
      </c>
      <c r="N37" s="154" t="s">
        <v>285</v>
      </c>
    </row>
    <row r="38" spans="1:14" ht="22.8" x14ac:dyDescent="0.25">
      <c r="A38" s="152">
        <v>12</v>
      </c>
      <c r="B38" s="153">
        <v>30401</v>
      </c>
      <c r="C38" s="134" t="s">
        <v>289</v>
      </c>
      <c r="D38" s="154" t="s">
        <v>282</v>
      </c>
      <c r="E38" s="155">
        <v>2</v>
      </c>
      <c r="F38" s="136" t="s">
        <v>290</v>
      </c>
      <c r="G38" s="136">
        <v>4.62</v>
      </c>
      <c r="H38" s="156"/>
      <c r="I38" s="156"/>
      <c r="J38" s="136" t="s">
        <v>291</v>
      </c>
      <c r="K38" s="136">
        <v>14</v>
      </c>
      <c r="L38" s="157"/>
      <c r="M38" s="156">
        <f>IF(ISNUMBER(K38/G38),IF(NOT(K38/G38=0),K38/G38, " "), " ")</f>
        <v>3.0303030303030303</v>
      </c>
      <c r="N38" s="154" t="s">
        <v>285</v>
      </c>
    </row>
    <row r="39" spans="1:14" ht="22.8" x14ac:dyDescent="0.25">
      <c r="A39" s="152">
        <v>13</v>
      </c>
      <c r="B39" s="153">
        <v>40502</v>
      </c>
      <c r="C39" s="134" t="s">
        <v>292</v>
      </c>
      <c r="D39" s="154" t="s">
        <v>282</v>
      </c>
      <c r="E39" s="155">
        <v>0.15</v>
      </c>
      <c r="F39" s="136" t="s">
        <v>293</v>
      </c>
      <c r="G39" s="136">
        <v>1.18</v>
      </c>
      <c r="H39" s="156"/>
      <c r="I39" s="156"/>
      <c r="J39" s="136" t="s">
        <v>294</v>
      </c>
      <c r="K39" s="136">
        <v>6.75</v>
      </c>
      <c r="L39" s="157"/>
      <c r="M39" s="156">
        <f>IF(ISNUMBER(K39/G39),IF(NOT(K39/G39=0),K39/G39, " "), " ")</f>
        <v>5.7203389830508478</v>
      </c>
      <c r="N39" s="154" t="s">
        <v>285</v>
      </c>
    </row>
    <row r="40" spans="1:14" ht="22.8" x14ac:dyDescent="0.25">
      <c r="A40" s="152">
        <v>14</v>
      </c>
      <c r="B40" s="153">
        <v>40504</v>
      </c>
      <c r="C40" s="134" t="s">
        <v>295</v>
      </c>
      <c r="D40" s="154" t="s">
        <v>282</v>
      </c>
      <c r="E40" s="155">
        <v>0.19</v>
      </c>
      <c r="F40" s="136" t="s">
        <v>296</v>
      </c>
      <c r="G40" s="136">
        <v>0.24</v>
      </c>
      <c r="H40" s="156"/>
      <c r="I40" s="156"/>
      <c r="J40" s="136" t="s">
        <v>297</v>
      </c>
      <c r="K40" s="136">
        <v>0.56999999999999995</v>
      </c>
      <c r="L40" s="157"/>
      <c r="M40" s="156">
        <f>IF(ISNUMBER(K40/G40),IF(NOT(K40/G40=0),K40/G40, " "), " ")</f>
        <v>2.375</v>
      </c>
      <c r="N40" s="154" t="s">
        <v>285</v>
      </c>
    </row>
    <row r="41" spans="1:14" ht="22.8" x14ac:dyDescent="0.25">
      <c r="A41" s="152">
        <v>15</v>
      </c>
      <c r="B41" s="153">
        <v>253100</v>
      </c>
      <c r="C41" s="134" t="s">
        <v>298</v>
      </c>
      <c r="D41" s="154" t="s">
        <v>282</v>
      </c>
      <c r="E41" s="155">
        <v>0.01</v>
      </c>
      <c r="F41" s="136" t="s">
        <v>299</v>
      </c>
      <c r="G41" s="136">
        <v>0.02</v>
      </c>
      <c r="H41" s="156"/>
      <c r="I41" s="156"/>
      <c r="J41" s="136" t="s">
        <v>300</v>
      </c>
      <c r="K41" s="136">
        <v>0.09</v>
      </c>
      <c r="L41" s="157"/>
      <c r="M41" s="156">
        <f>IF(ISNUMBER(K41/G41),IF(NOT(K41/G41=0),K41/G41, " "), " ")</f>
        <v>4.5</v>
      </c>
      <c r="N41" s="154" t="s">
        <v>301</v>
      </c>
    </row>
    <row r="42" spans="1:14" ht="22.8" x14ac:dyDescent="0.25">
      <c r="A42" s="152">
        <v>16</v>
      </c>
      <c r="B42" s="153">
        <v>330206</v>
      </c>
      <c r="C42" s="134" t="s">
        <v>302</v>
      </c>
      <c r="D42" s="154" t="s">
        <v>282</v>
      </c>
      <c r="E42" s="155">
        <v>0.19</v>
      </c>
      <c r="F42" s="136" t="s">
        <v>303</v>
      </c>
      <c r="G42" s="136">
        <v>0.44</v>
      </c>
      <c r="H42" s="156"/>
      <c r="I42" s="156"/>
      <c r="J42" s="136" t="s">
        <v>304</v>
      </c>
      <c r="K42" s="136">
        <v>2.2799999999999998</v>
      </c>
      <c r="L42" s="157"/>
      <c r="M42" s="156">
        <f>IF(ISNUMBER(K42/G42),IF(NOT(K42/G42=0),K42/G42, " "), " ")</f>
        <v>5.1818181818181817</v>
      </c>
      <c r="N42" s="154" t="s">
        <v>285</v>
      </c>
    </row>
    <row r="43" spans="1:14" ht="22.8" x14ac:dyDescent="0.25">
      <c r="A43" s="152">
        <v>17</v>
      </c>
      <c r="B43" s="153">
        <v>400001</v>
      </c>
      <c r="C43" s="134" t="s">
        <v>305</v>
      </c>
      <c r="D43" s="154" t="s">
        <v>282</v>
      </c>
      <c r="E43" s="155">
        <v>4.0199999999999996</v>
      </c>
      <c r="F43" s="136" t="s">
        <v>306</v>
      </c>
      <c r="G43" s="136">
        <v>414.86</v>
      </c>
      <c r="H43" s="156"/>
      <c r="I43" s="156"/>
      <c r="J43" s="136" t="s">
        <v>307</v>
      </c>
      <c r="K43" s="136">
        <v>2359.7399999999998</v>
      </c>
      <c r="L43" s="157"/>
      <c r="M43" s="156">
        <f>IF(ISNUMBER(K43/G43),IF(NOT(K43/G43=0),K43/G43, " "), " ")</f>
        <v>5.6880393385720476</v>
      </c>
      <c r="N43" s="154" t="s">
        <v>285</v>
      </c>
    </row>
    <row r="44" spans="1:14" ht="19.350000000000001" customHeight="1" x14ac:dyDescent="0.25">
      <c r="A44" s="128" t="s">
        <v>308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22.8" x14ac:dyDescent="0.25">
      <c r="A45" s="152">
        <v>18</v>
      </c>
      <c r="B45" s="153" t="s">
        <v>309</v>
      </c>
      <c r="C45" s="134" t="s">
        <v>310</v>
      </c>
      <c r="D45" s="154" t="s">
        <v>311</v>
      </c>
      <c r="E45" s="155">
        <v>3.2399999999999998E-2</v>
      </c>
      <c r="F45" s="136" t="s">
        <v>312</v>
      </c>
      <c r="G45" s="136">
        <v>0.2</v>
      </c>
      <c r="H45" s="156">
        <v>42.66</v>
      </c>
      <c r="I45" s="156">
        <v>1.38</v>
      </c>
      <c r="J45" s="136" t="s">
        <v>313</v>
      </c>
      <c r="K45" s="136">
        <v>1.59</v>
      </c>
      <c r="L45" s="157"/>
      <c r="M45" s="156">
        <f>IF(ISNUMBER(K45/G45),IF(NOT(K45/G45=0),K45/G45, " "), " ")</f>
        <v>7.95</v>
      </c>
      <c r="N45" s="154" t="s">
        <v>314</v>
      </c>
    </row>
    <row r="46" spans="1:14" ht="34.200000000000003" x14ac:dyDescent="0.25">
      <c r="A46" s="152">
        <v>19</v>
      </c>
      <c r="B46" s="153" t="s">
        <v>315</v>
      </c>
      <c r="C46" s="134" t="s">
        <v>316</v>
      </c>
      <c r="D46" s="154" t="s">
        <v>311</v>
      </c>
      <c r="E46" s="155">
        <v>1.44E-2</v>
      </c>
      <c r="F46" s="136" t="s">
        <v>317</v>
      </c>
      <c r="G46" s="136">
        <v>1.46</v>
      </c>
      <c r="H46" s="156">
        <v>418</v>
      </c>
      <c r="I46" s="156">
        <v>6.02</v>
      </c>
      <c r="J46" s="136" t="s">
        <v>318</v>
      </c>
      <c r="K46" s="136">
        <v>6.29</v>
      </c>
      <c r="L46" s="157"/>
      <c r="M46" s="156">
        <f>IF(ISNUMBER(K46/G46),IF(NOT(K46/G46=0),K46/G46, " "), " ")</f>
        <v>4.3082191780821919</v>
      </c>
      <c r="N46" s="154" t="s">
        <v>319</v>
      </c>
    </row>
    <row r="47" spans="1:14" ht="22.8" x14ac:dyDescent="0.25">
      <c r="A47" s="152">
        <v>20</v>
      </c>
      <c r="B47" s="153" t="s">
        <v>320</v>
      </c>
      <c r="C47" s="134" t="s">
        <v>321</v>
      </c>
      <c r="D47" s="154" t="s">
        <v>322</v>
      </c>
      <c r="E47" s="155">
        <v>2.1999999999999999E-2</v>
      </c>
      <c r="F47" s="136" t="s">
        <v>323</v>
      </c>
      <c r="G47" s="136">
        <v>0.91</v>
      </c>
      <c r="H47" s="156">
        <v>228.81</v>
      </c>
      <c r="I47" s="156">
        <v>5.05</v>
      </c>
      <c r="J47" s="136" t="s">
        <v>324</v>
      </c>
      <c r="K47" s="136">
        <v>5.15</v>
      </c>
      <c r="L47" s="157"/>
      <c r="M47" s="156">
        <f>IF(ISNUMBER(K47/G47),IF(NOT(K47/G47=0),K47/G47, " "), " ")</f>
        <v>5.6593406593406597</v>
      </c>
      <c r="N47" s="154" t="s">
        <v>325</v>
      </c>
    </row>
    <row r="48" spans="1:14" ht="45.6" x14ac:dyDescent="0.25">
      <c r="A48" s="152">
        <v>21</v>
      </c>
      <c r="B48" s="153" t="s">
        <v>326</v>
      </c>
      <c r="C48" s="134" t="s">
        <v>327</v>
      </c>
      <c r="D48" s="154" t="s">
        <v>322</v>
      </c>
      <c r="E48" s="155">
        <v>1.228</v>
      </c>
      <c r="F48" s="136" t="s">
        <v>328</v>
      </c>
      <c r="G48" s="136">
        <v>28.01</v>
      </c>
      <c r="H48" s="156">
        <v>119.32</v>
      </c>
      <c r="I48" s="156">
        <v>146.53</v>
      </c>
      <c r="J48" s="136" t="s">
        <v>329</v>
      </c>
      <c r="K48" s="136">
        <v>149.83000000000001</v>
      </c>
      <c r="L48" s="157"/>
      <c r="M48" s="156">
        <f>IF(ISNUMBER(K48/G48),IF(NOT(K48/G48=0),K48/G48, " "), " ")</f>
        <v>5.3491610139235988</v>
      </c>
      <c r="N48" s="154" t="s">
        <v>330</v>
      </c>
    </row>
    <row r="49" spans="1:14" ht="68.400000000000006" x14ac:dyDescent="0.25">
      <c r="A49" s="152">
        <v>22</v>
      </c>
      <c r="B49" s="153" t="s">
        <v>331</v>
      </c>
      <c r="C49" s="134" t="s">
        <v>332</v>
      </c>
      <c r="D49" s="154" t="s">
        <v>322</v>
      </c>
      <c r="E49" s="155">
        <v>0.08</v>
      </c>
      <c r="F49" s="136" t="s">
        <v>333</v>
      </c>
      <c r="G49" s="136">
        <v>9.2799999999999994</v>
      </c>
      <c r="H49" s="156">
        <v>417.58</v>
      </c>
      <c r="I49" s="156">
        <v>33.409999999999997</v>
      </c>
      <c r="J49" s="136" t="s">
        <v>334</v>
      </c>
      <c r="K49" s="136">
        <v>34.1</v>
      </c>
      <c r="L49" s="157"/>
      <c r="M49" s="156">
        <f>IF(ISNUMBER(K49/G49),IF(NOT(K49/G49=0),K49/G49, " "), " ")</f>
        <v>3.674568965517242</v>
      </c>
      <c r="N49" s="154" t="s">
        <v>335</v>
      </c>
    </row>
    <row r="50" spans="1:14" ht="34.200000000000003" x14ac:dyDescent="0.25">
      <c r="A50" s="152">
        <v>23</v>
      </c>
      <c r="B50" s="153" t="s">
        <v>336</v>
      </c>
      <c r="C50" s="134" t="s">
        <v>337</v>
      </c>
      <c r="D50" s="154" t="s">
        <v>338</v>
      </c>
      <c r="E50" s="155">
        <v>3.3E-3</v>
      </c>
      <c r="F50" s="136" t="s">
        <v>339</v>
      </c>
      <c r="G50" s="136">
        <v>68.989999999999995</v>
      </c>
      <c r="H50" s="156">
        <v>55802.95</v>
      </c>
      <c r="I50" s="156">
        <v>184.14</v>
      </c>
      <c r="J50" s="136" t="s">
        <v>340</v>
      </c>
      <c r="K50" s="136">
        <v>188.89</v>
      </c>
      <c r="L50" s="157"/>
      <c r="M50" s="156">
        <f>IF(ISNUMBER(K50/G50),IF(NOT(K50/G50=0),K50/G50, " "), " ")</f>
        <v>2.7379330337730106</v>
      </c>
      <c r="N50" s="154" t="s">
        <v>341</v>
      </c>
    </row>
    <row r="51" spans="1:14" ht="57" x14ac:dyDescent="0.25">
      <c r="A51" s="152">
        <v>24</v>
      </c>
      <c r="B51" s="153" t="s">
        <v>342</v>
      </c>
      <c r="C51" s="134" t="s">
        <v>343</v>
      </c>
      <c r="D51" s="154" t="s">
        <v>344</v>
      </c>
      <c r="E51" s="155">
        <v>2.14</v>
      </c>
      <c r="F51" s="136" t="s">
        <v>345</v>
      </c>
      <c r="G51" s="136">
        <v>26.32</v>
      </c>
      <c r="H51" s="156">
        <v>52.7</v>
      </c>
      <c r="I51" s="156">
        <v>112.78</v>
      </c>
      <c r="J51" s="136" t="s">
        <v>346</v>
      </c>
      <c r="K51" s="136">
        <v>115.99</v>
      </c>
      <c r="L51" s="157"/>
      <c r="M51" s="156">
        <f>IF(ISNUMBER(K51/G51),IF(NOT(K51/G51=0),K51/G51, " "), " ")</f>
        <v>4.4069148936170208</v>
      </c>
      <c r="N51" s="154" t="s">
        <v>347</v>
      </c>
    </row>
    <row r="52" spans="1:14" ht="34.200000000000003" x14ac:dyDescent="0.25">
      <c r="A52" s="152">
        <v>25</v>
      </c>
      <c r="B52" s="153" t="s">
        <v>348</v>
      </c>
      <c r="C52" s="134" t="s">
        <v>349</v>
      </c>
      <c r="D52" s="154" t="s">
        <v>338</v>
      </c>
      <c r="E52" s="155">
        <v>2.8E-3</v>
      </c>
      <c r="F52" s="136" t="s">
        <v>350</v>
      </c>
      <c r="G52" s="136">
        <v>40.57</v>
      </c>
      <c r="H52" s="156">
        <v>49632</v>
      </c>
      <c r="I52" s="156">
        <v>138.97</v>
      </c>
      <c r="J52" s="136" t="s">
        <v>351</v>
      </c>
      <c r="K52" s="136">
        <v>142.41999999999999</v>
      </c>
      <c r="L52" s="157"/>
      <c r="M52" s="156">
        <f>IF(ISNUMBER(K52/G52),IF(NOT(K52/G52=0),K52/G52, " "), " ")</f>
        <v>3.5104757209760904</v>
      </c>
      <c r="N52" s="154" t="s">
        <v>352</v>
      </c>
    </row>
    <row r="53" spans="1:14" ht="45.6" x14ac:dyDescent="0.25">
      <c r="A53" s="152">
        <v>26</v>
      </c>
      <c r="B53" s="153" t="s">
        <v>353</v>
      </c>
      <c r="C53" s="134" t="s">
        <v>354</v>
      </c>
      <c r="D53" s="154" t="s">
        <v>344</v>
      </c>
      <c r="E53" s="155">
        <v>0.28000000000000003</v>
      </c>
      <c r="F53" s="136" t="s">
        <v>355</v>
      </c>
      <c r="G53" s="136">
        <v>3.25</v>
      </c>
      <c r="H53" s="156">
        <v>22.86</v>
      </c>
      <c r="I53" s="156">
        <v>6.4</v>
      </c>
      <c r="J53" s="136" t="s">
        <v>356</v>
      </c>
      <c r="K53" s="136">
        <v>6.54</v>
      </c>
      <c r="L53" s="157"/>
      <c r="M53" s="156">
        <f>IF(ISNUMBER(K53/G53),IF(NOT(K53/G53=0),K53/G53, " "), " ")</f>
        <v>2.0123076923076924</v>
      </c>
      <c r="N53" s="154" t="s">
        <v>357</v>
      </c>
    </row>
    <row r="54" spans="1:14" ht="22.8" x14ac:dyDescent="0.25">
      <c r="A54" s="152">
        <v>27</v>
      </c>
      <c r="B54" s="153" t="s">
        <v>358</v>
      </c>
      <c r="C54" s="134" t="s">
        <v>359</v>
      </c>
      <c r="D54" s="154" t="s">
        <v>360</v>
      </c>
      <c r="E54" s="155">
        <v>7</v>
      </c>
      <c r="F54" s="136" t="s">
        <v>361</v>
      </c>
      <c r="G54" s="136">
        <v>130.19999999999999</v>
      </c>
      <c r="H54" s="156">
        <v>40.729999999999997</v>
      </c>
      <c r="I54" s="156">
        <v>285.11</v>
      </c>
      <c r="J54" s="136" t="s">
        <v>362</v>
      </c>
      <c r="K54" s="136">
        <v>291.97000000000003</v>
      </c>
      <c r="L54" s="157"/>
      <c r="M54" s="156">
        <f>IF(ISNUMBER(K54/G54),IF(NOT(K54/G54=0),K54/G54, " "), " ")</f>
        <v>2.2424731182795701</v>
      </c>
      <c r="N54" s="154" t="s">
        <v>363</v>
      </c>
    </row>
    <row r="55" spans="1:14" ht="34.200000000000003" x14ac:dyDescent="0.25">
      <c r="A55" s="152">
        <v>28</v>
      </c>
      <c r="B55" s="153" t="s">
        <v>364</v>
      </c>
      <c r="C55" s="134" t="s">
        <v>365</v>
      </c>
      <c r="D55" s="154" t="s">
        <v>311</v>
      </c>
      <c r="E55" s="155">
        <v>4.7892000000000001</v>
      </c>
      <c r="F55" s="136" t="s">
        <v>366</v>
      </c>
      <c r="G55" s="136">
        <v>14.89</v>
      </c>
      <c r="H55" s="156">
        <v>22.32</v>
      </c>
      <c r="I55" s="156">
        <v>106.88</v>
      </c>
      <c r="J55" s="136" t="s">
        <v>367</v>
      </c>
      <c r="K55" s="136">
        <v>109.05</v>
      </c>
      <c r="L55" s="157"/>
      <c r="M55" s="156">
        <f>IF(ISNUMBER(K55/G55),IF(NOT(K55/G55=0),K55/G55, " "), " ")</f>
        <v>7.3237071860308927</v>
      </c>
      <c r="N55" s="154" t="s">
        <v>368</v>
      </c>
    </row>
    <row r="56" spans="1:14" ht="22.8" x14ac:dyDescent="0.25">
      <c r="A56" s="152">
        <v>29</v>
      </c>
      <c r="B56" s="153" t="s">
        <v>369</v>
      </c>
      <c r="C56" s="134" t="s">
        <v>370</v>
      </c>
      <c r="D56" s="154" t="s">
        <v>322</v>
      </c>
      <c r="E56" s="155">
        <v>1.4</v>
      </c>
      <c r="F56" s="136" t="s">
        <v>371</v>
      </c>
      <c r="G56" s="136">
        <v>36.82</v>
      </c>
      <c r="H56" s="156"/>
      <c r="I56" s="156"/>
      <c r="J56" s="136" t="s">
        <v>372</v>
      </c>
      <c r="K56" s="136">
        <v>170.84</v>
      </c>
      <c r="L56" s="157"/>
      <c r="M56" s="156">
        <f>IF(ISNUMBER(K56/G56),IF(NOT(K56/G56=0),K56/G56, " "), " ")</f>
        <v>4.6398696360673544</v>
      </c>
      <c r="N56" s="154"/>
    </row>
    <row r="57" spans="1:14" ht="22.8" x14ac:dyDescent="0.25">
      <c r="A57" s="152">
        <v>30</v>
      </c>
      <c r="B57" s="153" t="s">
        <v>373</v>
      </c>
      <c r="C57" s="134" t="s">
        <v>374</v>
      </c>
      <c r="D57" s="154" t="s">
        <v>338</v>
      </c>
      <c r="E57" s="155">
        <v>0.02</v>
      </c>
      <c r="F57" s="136" t="s">
        <v>375</v>
      </c>
      <c r="G57" s="136">
        <v>220.22</v>
      </c>
      <c r="H57" s="156"/>
      <c r="I57" s="156"/>
      <c r="J57" s="136" t="s">
        <v>376</v>
      </c>
      <c r="K57" s="136">
        <v>60.22</v>
      </c>
      <c r="L57" s="157"/>
      <c r="M57" s="156">
        <f>IF(ISNUMBER(K57/G57),IF(NOT(K57/G57=0),K57/G57, " "), " ")</f>
        <v>0.27345381890836434</v>
      </c>
      <c r="N57" s="154"/>
    </row>
    <row r="58" spans="1:14" ht="22.8" x14ac:dyDescent="0.25">
      <c r="A58" s="152">
        <v>31</v>
      </c>
      <c r="B58" s="153" t="s">
        <v>377</v>
      </c>
      <c r="C58" s="134" t="s">
        <v>378</v>
      </c>
      <c r="D58" s="154" t="s">
        <v>360</v>
      </c>
      <c r="E58" s="155">
        <v>1</v>
      </c>
      <c r="F58" s="136" t="s">
        <v>379</v>
      </c>
      <c r="G58" s="136">
        <v>29.3</v>
      </c>
      <c r="H58" s="156"/>
      <c r="I58" s="156"/>
      <c r="J58" s="136" t="s">
        <v>380</v>
      </c>
      <c r="K58" s="136">
        <v>82.21</v>
      </c>
      <c r="L58" s="157"/>
      <c r="M58" s="156">
        <f>IF(ISNUMBER(K58/G58),IF(NOT(K58/G58=0),K58/G58, " "), " ")</f>
        <v>2.8058020477815697</v>
      </c>
      <c r="N58" s="154"/>
    </row>
    <row r="59" spans="1:14" ht="22.8" x14ac:dyDescent="0.25">
      <c r="A59" s="152">
        <v>32</v>
      </c>
      <c r="B59" s="153" t="s">
        <v>381</v>
      </c>
      <c r="C59" s="134" t="s">
        <v>382</v>
      </c>
      <c r="D59" s="154" t="s">
        <v>360</v>
      </c>
      <c r="E59" s="155">
        <v>2</v>
      </c>
      <c r="F59" s="136" t="s">
        <v>383</v>
      </c>
      <c r="G59" s="136">
        <v>4.9000000000000004</v>
      </c>
      <c r="H59" s="156"/>
      <c r="I59" s="156"/>
      <c r="J59" s="136" t="s">
        <v>384</v>
      </c>
      <c r="K59" s="136">
        <v>11.42</v>
      </c>
      <c r="L59" s="157"/>
      <c r="M59" s="156">
        <f>IF(ISNUMBER(K59/G59),IF(NOT(K59/G59=0),K59/G59, " "), " ")</f>
        <v>2.3306122448979592</v>
      </c>
      <c r="N59" s="154"/>
    </row>
    <row r="60" spans="1:14" ht="22.8" x14ac:dyDescent="0.25">
      <c r="A60" s="152">
        <v>33</v>
      </c>
      <c r="B60" s="153" t="s">
        <v>385</v>
      </c>
      <c r="C60" s="134" t="s">
        <v>386</v>
      </c>
      <c r="D60" s="154" t="s">
        <v>344</v>
      </c>
      <c r="E60" s="155">
        <v>4</v>
      </c>
      <c r="F60" s="136" t="s">
        <v>387</v>
      </c>
      <c r="G60" s="136">
        <v>67.680000000000007</v>
      </c>
      <c r="H60" s="156"/>
      <c r="I60" s="156"/>
      <c r="J60" s="136" t="s">
        <v>388</v>
      </c>
      <c r="K60" s="136">
        <v>200.44</v>
      </c>
      <c r="L60" s="157"/>
      <c r="M60" s="156">
        <f>IF(ISNUMBER(K60/G60),IF(NOT(K60/G60=0),K60/G60, " "), " ")</f>
        <v>2.9615839243498816</v>
      </c>
      <c r="N60" s="154"/>
    </row>
    <row r="61" spans="1:14" ht="34.200000000000003" x14ac:dyDescent="0.25">
      <c r="A61" s="152">
        <v>34</v>
      </c>
      <c r="B61" s="153" t="s">
        <v>389</v>
      </c>
      <c r="C61" s="134" t="s">
        <v>390</v>
      </c>
      <c r="D61" s="154" t="s">
        <v>360</v>
      </c>
      <c r="E61" s="155">
        <v>6</v>
      </c>
      <c r="F61" s="136" t="s">
        <v>391</v>
      </c>
      <c r="G61" s="136">
        <v>74.760000000000005</v>
      </c>
      <c r="H61" s="156"/>
      <c r="I61" s="156"/>
      <c r="J61" s="136" t="s">
        <v>392</v>
      </c>
      <c r="K61" s="136">
        <v>150.96</v>
      </c>
      <c r="L61" s="157"/>
      <c r="M61" s="156">
        <f>IF(ISNUMBER(K61/G61),IF(NOT(K61/G61=0),K61/G61, " "), " ")</f>
        <v>2.0192616372391652</v>
      </c>
      <c r="N61" s="154"/>
    </row>
    <row r="62" spans="1:14" ht="19.350000000000001" customHeight="1" x14ac:dyDescent="0.25">
      <c r="A62" s="150" t="s">
        <v>393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</row>
    <row r="63" spans="1:14" ht="19.350000000000001" customHeight="1" x14ac:dyDescent="0.25">
      <c r="A63" s="128" t="s">
        <v>308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</row>
    <row r="64" spans="1:14" ht="22.8" x14ac:dyDescent="0.25">
      <c r="A64" s="152">
        <v>35</v>
      </c>
      <c r="B64" s="153" t="s">
        <v>394</v>
      </c>
      <c r="C64" s="134" t="s">
        <v>395</v>
      </c>
      <c r="D64" s="154" t="s">
        <v>360</v>
      </c>
      <c r="E64" s="155">
        <v>1</v>
      </c>
      <c r="F64" s="136" t="s">
        <v>279</v>
      </c>
      <c r="G64" s="136"/>
      <c r="H64" s="156"/>
      <c r="I64" s="156"/>
      <c r="J64" s="136" t="s">
        <v>279</v>
      </c>
      <c r="K64" s="136"/>
      <c r="L64" s="157"/>
      <c r="M64" s="156" t="str">
        <f>IF(ISNUMBER(K64/G64),IF(NOT(K64/G64=0),K64/G64, " "), " ")</f>
        <v xml:space="preserve"> </v>
      </c>
      <c r="N64" s="154"/>
    </row>
    <row r="65" spans="1:14" ht="22.8" x14ac:dyDescent="0.25">
      <c r="A65" s="152">
        <v>36</v>
      </c>
      <c r="B65" s="153" t="s">
        <v>396</v>
      </c>
      <c r="C65" s="134" t="s">
        <v>397</v>
      </c>
      <c r="D65" s="154" t="s">
        <v>338</v>
      </c>
      <c r="E65" s="155">
        <v>4.0000000000000002E-4</v>
      </c>
      <c r="F65" s="136" t="s">
        <v>279</v>
      </c>
      <c r="G65" s="136"/>
      <c r="H65" s="156"/>
      <c r="I65" s="156"/>
      <c r="J65" s="136" t="s">
        <v>279</v>
      </c>
      <c r="K65" s="136"/>
      <c r="L65" s="157"/>
      <c r="M65" s="156" t="str">
        <f>IF(ISNUMBER(K65/G65),IF(NOT(K65/G65=0),K65/G65, " "), " ")</f>
        <v xml:space="preserve"> </v>
      </c>
      <c r="N65" s="154"/>
    </row>
    <row r="66" spans="1:14" ht="22.8" x14ac:dyDescent="0.25">
      <c r="A66" s="158">
        <v>37</v>
      </c>
      <c r="B66" s="159" t="s">
        <v>398</v>
      </c>
      <c r="C66" s="140" t="s">
        <v>399</v>
      </c>
      <c r="D66" s="160" t="s">
        <v>338</v>
      </c>
      <c r="E66" s="161">
        <v>2.2000000000000001E-3</v>
      </c>
      <c r="F66" s="142" t="s">
        <v>279</v>
      </c>
      <c r="G66" s="142"/>
      <c r="H66" s="162"/>
      <c r="I66" s="162"/>
      <c r="J66" s="142" t="s">
        <v>279</v>
      </c>
      <c r="K66" s="142"/>
      <c r="L66" s="163"/>
      <c r="M66" s="162" t="str">
        <f>IF(ISNUMBER(K66/G66),IF(NOT(K66/G66=0),K66/G66, " "), " ")</f>
        <v xml:space="preserve"> </v>
      </c>
      <c r="N66" s="160"/>
    </row>
    <row r="67" spans="1:14" x14ac:dyDescent="0.25">
      <c r="A67" s="144" t="s">
        <v>224</v>
      </c>
      <c r="B67" s="145"/>
      <c r="C67" s="145"/>
      <c r="D67" s="145"/>
      <c r="E67" s="145"/>
      <c r="F67" s="145"/>
      <c r="G67" s="164">
        <v>2221</v>
      </c>
      <c r="H67" s="165"/>
      <c r="I67" s="165"/>
      <c r="J67" s="165"/>
      <c r="K67" s="164">
        <v>14826</v>
      </c>
      <c r="L67" s="166"/>
      <c r="M67" s="164">
        <f ca="1">IF(ISNUMBER(INDIRECT("K" &amp; ROW())/INDIRECT("G" &amp; ROW())),INDIRECT("K" &amp; ROW())/INDIRECT("G" &amp; ROW()), " ")</f>
        <v>6.6753714542998646</v>
      </c>
      <c r="N67" s="146" t="s">
        <v>400</v>
      </c>
    </row>
    <row r="68" spans="1:14" x14ac:dyDescent="0.25">
      <c r="A68" s="144" t="s">
        <v>229</v>
      </c>
      <c r="B68" s="145"/>
      <c r="C68" s="145"/>
      <c r="D68" s="145"/>
      <c r="E68" s="145"/>
      <c r="F68" s="145"/>
      <c r="G68" s="164"/>
      <c r="H68" s="165"/>
      <c r="I68" s="165"/>
      <c r="J68" s="165"/>
      <c r="K68" s="164"/>
      <c r="L68" s="166"/>
      <c r="M68" s="164" t="str">
        <f ca="1">IF(ISNUMBER(INDIRECT("K" &amp; ROW())/INDIRECT("G" &amp; ROW())),INDIRECT("K" &amp; ROW())/INDIRECT("G" &amp; ROW()), " ")</f>
        <v xml:space="preserve"> </v>
      </c>
      <c r="N68" s="146" t="s">
        <v>400</v>
      </c>
    </row>
    <row r="69" spans="1:14" x14ac:dyDescent="0.25">
      <c r="A69" s="144" t="s">
        <v>230</v>
      </c>
      <c r="B69" s="145"/>
      <c r="C69" s="145"/>
      <c r="D69" s="145"/>
      <c r="E69" s="145"/>
      <c r="F69" s="145"/>
      <c r="G69" s="164">
        <v>837</v>
      </c>
      <c r="H69" s="165"/>
      <c r="I69" s="165"/>
      <c r="J69" s="165"/>
      <c r="K69" s="164">
        <v>10056</v>
      </c>
      <c r="L69" s="166"/>
      <c r="M69" s="164">
        <f ca="1">IF(ISNUMBER(INDIRECT("K" &amp; ROW())/INDIRECT("G" &amp; ROW())),INDIRECT("K" &amp; ROW())/INDIRECT("G" &amp; ROW()), " ")</f>
        <v>12.014336917562725</v>
      </c>
      <c r="N69" s="146" t="s">
        <v>400</v>
      </c>
    </row>
    <row r="70" spans="1:14" x14ac:dyDescent="0.25">
      <c r="A70" s="144" t="s">
        <v>231</v>
      </c>
      <c r="B70" s="145"/>
      <c r="C70" s="145"/>
      <c r="D70" s="145"/>
      <c r="E70" s="145"/>
      <c r="F70" s="145"/>
      <c r="G70" s="164">
        <v>763</v>
      </c>
      <c r="H70" s="165"/>
      <c r="I70" s="165"/>
      <c r="J70" s="165"/>
      <c r="K70" s="164">
        <v>1736</v>
      </c>
      <c r="L70" s="166"/>
      <c r="M70" s="164">
        <f ca="1">IF(ISNUMBER(INDIRECT("K" &amp; ROW())/INDIRECT("G" &amp; ROW())),INDIRECT("K" &amp; ROW())/INDIRECT("G" &amp; ROW()), " ")</f>
        <v>2.2752293577981653</v>
      </c>
      <c r="N70" s="146" t="s">
        <v>400</v>
      </c>
    </row>
    <row r="71" spans="1:14" x14ac:dyDescent="0.25">
      <c r="A71" s="144" t="s">
        <v>232</v>
      </c>
      <c r="B71" s="145"/>
      <c r="C71" s="145"/>
      <c r="D71" s="145"/>
      <c r="E71" s="145"/>
      <c r="F71" s="145"/>
      <c r="G71" s="164">
        <v>645</v>
      </c>
      <c r="H71" s="165"/>
      <c r="I71" s="165"/>
      <c r="J71" s="165"/>
      <c r="K71" s="164">
        <v>3327</v>
      </c>
      <c r="L71" s="166"/>
      <c r="M71" s="164">
        <f ca="1">IF(ISNUMBER(INDIRECT("K" &amp; ROW())/INDIRECT("G" &amp; ROW())),INDIRECT("K" &amp; ROW())/INDIRECT("G" &amp; ROW()), " ")</f>
        <v>5.1581395348837207</v>
      </c>
      <c r="N71" s="146" t="s">
        <v>400</v>
      </c>
    </row>
    <row r="72" spans="1:14" x14ac:dyDescent="0.25">
      <c r="A72" s="147" t="s">
        <v>233</v>
      </c>
      <c r="B72" s="148"/>
      <c r="C72" s="148"/>
      <c r="D72" s="148"/>
      <c r="E72" s="148"/>
      <c r="F72" s="148"/>
      <c r="G72" s="167">
        <v>758</v>
      </c>
      <c r="H72" s="168"/>
      <c r="I72" s="168"/>
      <c r="J72" s="168"/>
      <c r="K72" s="167">
        <v>7763</v>
      </c>
      <c r="L72" s="169"/>
      <c r="M72" s="167">
        <f ca="1">IF(ISNUMBER(INDIRECT("K" &amp; ROW())/INDIRECT("G" &amp; ROW())),INDIRECT("K" &amp; ROW())/INDIRECT("G" &amp; ROW()), " ")</f>
        <v>10.241424802110817</v>
      </c>
      <c r="N72" s="149" t="s">
        <v>400</v>
      </c>
    </row>
    <row r="73" spans="1:14" x14ac:dyDescent="0.25">
      <c r="A73" s="147" t="s">
        <v>234</v>
      </c>
      <c r="B73" s="148"/>
      <c r="C73" s="148"/>
      <c r="D73" s="148"/>
      <c r="E73" s="148"/>
      <c r="F73" s="148"/>
      <c r="G73" s="167">
        <v>501</v>
      </c>
      <c r="H73" s="168"/>
      <c r="I73" s="168"/>
      <c r="J73" s="168"/>
      <c r="K73" s="167">
        <v>4811</v>
      </c>
      <c r="L73" s="169"/>
      <c r="M73" s="167">
        <f ca="1">IF(ISNUMBER(INDIRECT("K" &amp; ROW())/INDIRECT("G" &amp; ROW())),INDIRECT("K" &amp; ROW())/INDIRECT("G" &amp; ROW()), " ")</f>
        <v>9.6027944111776442</v>
      </c>
      <c r="N73" s="149" t="s">
        <v>400</v>
      </c>
    </row>
    <row r="74" spans="1:14" x14ac:dyDescent="0.25">
      <c r="A74" s="147" t="s">
        <v>235</v>
      </c>
      <c r="B74" s="148"/>
      <c r="C74" s="148"/>
      <c r="D74" s="148"/>
      <c r="E74" s="148"/>
      <c r="F74" s="148"/>
      <c r="G74" s="167"/>
      <c r="H74" s="168"/>
      <c r="I74" s="168"/>
      <c r="J74" s="168"/>
      <c r="K74" s="167"/>
      <c r="L74" s="169"/>
      <c r="M74" s="167" t="str">
        <f ca="1">IF(ISNUMBER(INDIRECT("K" &amp; ROW())/INDIRECT("G" &amp; ROW())),INDIRECT("K" &amp; ROW())/INDIRECT("G" &amp; ROW()), " ")</f>
        <v xml:space="preserve"> </v>
      </c>
      <c r="N74" s="149" t="s">
        <v>400</v>
      </c>
    </row>
    <row r="75" spans="1:14" ht="30" customHeight="1" x14ac:dyDescent="0.25">
      <c r="A75" s="144" t="s">
        <v>236</v>
      </c>
      <c r="B75" s="145"/>
      <c r="C75" s="145"/>
      <c r="D75" s="145"/>
      <c r="E75" s="145"/>
      <c r="F75" s="145"/>
      <c r="G75" s="164">
        <v>104</v>
      </c>
      <c r="H75" s="165"/>
      <c r="I75" s="165"/>
      <c r="J75" s="165"/>
      <c r="K75" s="164">
        <v>628</v>
      </c>
      <c r="L75" s="166"/>
      <c r="M75" s="164">
        <f ca="1">IF(ISNUMBER(INDIRECT("K" &amp; ROW())/INDIRECT("G" &amp; ROW())),INDIRECT("K" &amp; ROW())/INDIRECT("G" &amp; ROW()), " ")</f>
        <v>6.0384615384615383</v>
      </c>
      <c r="N75" s="146" t="s">
        <v>400</v>
      </c>
    </row>
    <row r="76" spans="1:14" ht="30" customHeight="1" x14ac:dyDescent="0.25">
      <c r="A76" s="144" t="s">
        <v>237</v>
      </c>
      <c r="B76" s="145"/>
      <c r="C76" s="145"/>
      <c r="D76" s="145"/>
      <c r="E76" s="145"/>
      <c r="F76" s="145"/>
      <c r="G76" s="164">
        <v>1353</v>
      </c>
      <c r="H76" s="165"/>
      <c r="I76" s="165"/>
      <c r="J76" s="165"/>
      <c r="K76" s="164">
        <v>11447</v>
      </c>
      <c r="L76" s="166"/>
      <c r="M76" s="164">
        <f ca="1">IF(ISNUMBER(INDIRECT("K" &amp; ROW())/INDIRECT("G" &amp; ROW())),INDIRECT("K" &amp; ROW())/INDIRECT("G" &amp; ROW()), " ")</f>
        <v>8.4604582409460463</v>
      </c>
      <c r="N76" s="146" t="s">
        <v>400</v>
      </c>
    </row>
    <row r="77" spans="1:14" x14ac:dyDescent="0.25">
      <c r="A77" s="144" t="s">
        <v>238</v>
      </c>
      <c r="B77" s="145"/>
      <c r="C77" s="145"/>
      <c r="D77" s="145"/>
      <c r="E77" s="145"/>
      <c r="F77" s="145"/>
      <c r="G77" s="164">
        <v>88</v>
      </c>
      <c r="H77" s="165"/>
      <c r="I77" s="165"/>
      <c r="J77" s="165"/>
      <c r="K77" s="164">
        <v>391</v>
      </c>
      <c r="L77" s="166"/>
      <c r="M77" s="164">
        <f ca="1">IF(ISNUMBER(INDIRECT("K" &amp; ROW())/INDIRECT("G" &amp; ROW())),INDIRECT("K" &amp; ROW())/INDIRECT("G" &amp; ROW()), " ")</f>
        <v>4.4431818181818183</v>
      </c>
      <c r="N77" s="146" t="s">
        <v>400</v>
      </c>
    </row>
    <row r="78" spans="1:14" ht="30" customHeight="1" x14ac:dyDescent="0.25">
      <c r="A78" s="144" t="s">
        <v>239</v>
      </c>
      <c r="B78" s="145"/>
      <c r="C78" s="145"/>
      <c r="D78" s="145"/>
      <c r="E78" s="145"/>
      <c r="F78" s="145"/>
      <c r="G78" s="164">
        <v>1935</v>
      </c>
      <c r="H78" s="165"/>
      <c r="I78" s="165"/>
      <c r="J78" s="165"/>
      <c r="K78" s="164">
        <v>14934</v>
      </c>
      <c r="L78" s="166"/>
      <c r="M78" s="164">
        <f ca="1">IF(ISNUMBER(INDIRECT("K" &amp; ROW())/INDIRECT("G" &amp; ROW())),INDIRECT("K" &amp; ROW())/INDIRECT("G" &amp; ROW()), " ")</f>
        <v>7.7178294573643411</v>
      </c>
      <c r="N78" s="146" t="s">
        <v>400</v>
      </c>
    </row>
    <row r="79" spans="1:14" x14ac:dyDescent="0.25">
      <c r="A79" s="144" t="s">
        <v>240</v>
      </c>
      <c r="B79" s="145"/>
      <c r="C79" s="145"/>
      <c r="D79" s="145"/>
      <c r="E79" s="145"/>
      <c r="F79" s="145"/>
      <c r="G79" s="164">
        <v>3480</v>
      </c>
      <c r="H79" s="165"/>
      <c r="I79" s="165"/>
      <c r="J79" s="165"/>
      <c r="K79" s="164">
        <v>27400</v>
      </c>
      <c r="L79" s="166"/>
      <c r="M79" s="164">
        <f ca="1">IF(ISNUMBER(INDIRECT("K" &amp; ROW())/INDIRECT("G" &amp; ROW())),INDIRECT("K" &amp; ROW())/INDIRECT("G" &amp; ROW()), " ")</f>
        <v>7.8735632183908049</v>
      </c>
      <c r="N79" s="146" t="s">
        <v>400</v>
      </c>
    </row>
    <row r="80" spans="1:14" ht="30" customHeight="1" x14ac:dyDescent="0.25">
      <c r="A80" s="144" t="s">
        <v>241</v>
      </c>
      <c r="B80" s="145"/>
      <c r="C80" s="145"/>
      <c r="D80" s="145"/>
      <c r="E80" s="145"/>
      <c r="F80" s="145"/>
      <c r="G80" s="164">
        <v>286.01</v>
      </c>
      <c r="H80" s="165"/>
      <c r="I80" s="165"/>
      <c r="J80" s="165"/>
      <c r="K80" s="164">
        <v>1227.72</v>
      </c>
      <c r="L80" s="166"/>
      <c r="M80" s="164">
        <f ca="1">IF(ISNUMBER(INDIRECT("K" &amp; ROW())/INDIRECT("G" &amp; ROW())),INDIRECT("K" &amp; ROW())/INDIRECT("G" &amp; ROW()), " ")</f>
        <v>4.2925771826159931</v>
      </c>
      <c r="N80" s="146" t="s">
        <v>400</v>
      </c>
    </row>
    <row r="81" spans="1:14" x14ac:dyDescent="0.25">
      <c r="A81" s="147" t="s">
        <v>242</v>
      </c>
      <c r="B81" s="148"/>
      <c r="C81" s="148"/>
      <c r="D81" s="148"/>
      <c r="E81" s="148"/>
      <c r="F81" s="148"/>
      <c r="G81" s="167">
        <v>3766.01</v>
      </c>
      <c r="H81" s="168"/>
      <c r="I81" s="168"/>
      <c r="J81" s="168"/>
      <c r="K81" s="167">
        <v>28627.72</v>
      </c>
      <c r="L81" s="169"/>
      <c r="M81" s="167">
        <f ca="1">IF(ISNUMBER(INDIRECT("K" &amp; ROW())/INDIRECT("G" &amp; ROW())),INDIRECT("K" &amp; ROW())/INDIRECT("G" &amp; ROW()), " ")</f>
        <v>7.6016048815589974</v>
      </c>
      <c r="N81" s="149" t="s">
        <v>400</v>
      </c>
    </row>
    <row r="82" spans="1:14" x14ac:dyDescent="0.25">
      <c r="A82" s="48"/>
      <c r="G82" s="67"/>
      <c r="H82" s="68"/>
      <c r="I82" s="68"/>
      <c r="J82" s="68"/>
      <c r="K82" s="67"/>
      <c r="L82" s="69"/>
      <c r="M82" s="67"/>
      <c r="N82" s="48"/>
    </row>
    <row r="83" spans="1:14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70"/>
      <c r="M83" s="29"/>
      <c r="N83" s="29"/>
    </row>
    <row r="84" spans="1:14" x14ac:dyDescent="0.25">
      <c r="A84" s="75" t="s">
        <v>69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  <row r="85" spans="1:14" x14ac:dyDescent="0.25">
      <c r="A85" s="3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75" t="s">
        <v>70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</sheetData>
  <mergeCells count="48">
    <mergeCell ref="A79:F79"/>
    <mergeCell ref="A80:F80"/>
    <mergeCell ref="A81:F81"/>
    <mergeCell ref="A73:F73"/>
    <mergeCell ref="A74:F74"/>
    <mergeCell ref="A75:F75"/>
    <mergeCell ref="A76:F76"/>
    <mergeCell ref="A77:F77"/>
    <mergeCell ref="A78:F78"/>
    <mergeCell ref="A67:F67"/>
    <mergeCell ref="A68:F68"/>
    <mergeCell ref="A69:F69"/>
    <mergeCell ref="A70:F70"/>
    <mergeCell ref="A71:F71"/>
    <mergeCell ref="A72:F72"/>
    <mergeCell ref="A24:N24"/>
    <mergeCell ref="A25:N25"/>
    <mergeCell ref="A35:N35"/>
    <mergeCell ref="A44:N44"/>
    <mergeCell ref="A62:N62"/>
    <mergeCell ref="A63:N6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2015-12-03T05:10:16Z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