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9" i="16"/>
  <c r="M6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5" i="8"/>
  <c r="K94" i="8"/>
  <c r="H95" i="8"/>
  <c r="H94" i="8"/>
  <c r="J14" i="16"/>
  <c r="G14" i="16"/>
  <c r="K30" i="8"/>
  <c r="H30" i="8"/>
  <c r="A18" i="16"/>
  <c r="M61" i="16"/>
  <c r="M65" i="16"/>
  <c r="M69" i="16"/>
  <c r="M73" i="16"/>
  <c r="M62" i="16"/>
  <c r="M66" i="16"/>
  <c r="M70" i="16"/>
  <c r="M74" i="16"/>
  <c r="M64" i="16"/>
  <c r="M72" i="16"/>
  <c r="M63" i="16"/>
  <c r="M67" i="16"/>
  <c r="M71" i="16"/>
  <c r="M6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<sst xmlns="http://schemas.openxmlformats.org/spreadsheetml/2006/main" count="530" uniqueCount="354">
  <si>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</si>
  <si>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</si>
  <si>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</si>
  <si>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</si>
  <si>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</si>
  <si>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</si>
  <si>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</si>
  <si>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</si>
  <si>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</si>
  <si>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</si>
  <si>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</si>
  <si>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</si>
  <si>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</si>
  <si>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</si>
  <si>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</si>
  <si>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</si>
  <si>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</si>
  <si>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</si>
  <si>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</si>
  <si>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</si>
  <si>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</si>
  <si>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</si>
  <si>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</si>
  <si>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</si>
  <si>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</si>
  <si>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</si>
  <si>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</si>
  <si>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</si>
  <si>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</si>
  <si>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</si>
  <si>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</si>
  <si>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</si>
  <si>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</si>
  <si>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</si>
  <si>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</si>
  <si>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</si>
  <si>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</si>
  <si>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</si>
  <si>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</si>
  <si>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</si>
  <si>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</si>
  <si>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</si>
  <si>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</si>
  <si>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</si>
  <si>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</si>
  <si>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</si>
  <si>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</si>
  <si>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</si>
  <si>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</si>
  <si>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</si>
  <si>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</si>
  <si>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</si>
  <si>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</si>
  <si>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</si>
  <si>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</si>
  <si>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</si>
  <si>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</si>
  <si>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</si>
  <si>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</si>
  <si>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</si>
  <si>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</si>
  <si>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</si>
  <si>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</si>
  <si>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</si>
  <si>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</si>
  <si>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02.12.2015</t>
  </si>
  <si>
    <t>01.01.2015</t>
  </si>
  <si>
    <t>31.01.2015</t>
  </si>
  <si>
    <t>О ПРИЕМКЕ ВЫПОЛНЕННЫХ РАБОТ за Январь 2015</t>
  </si>
  <si>
    <t>на Цветная,6</t>
  </si>
  <si>
    <t>Сдал:  _________________ //</t>
  </si>
  <si>
    <t>Принял:  _________________ //</t>
  </si>
  <si>
    <t>Раздел 1. ЯНВАРЬ</t>
  </si>
  <si>
    <t>кв.31,30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</si>
  <si>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</si>
  <si>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0,18
63
40</t>
  </si>
  <si>
    <t>2
1
1</t>
  </si>
  <si>
    <t>30
19
12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</si>
  <si>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</si>
  <si>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</si>
  <si>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</si>
  <si>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</si>
  <si>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</si>
  <si>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</si>
  <si>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</si>
  <si>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</si>
  <si>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</si>
  <si>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</si>
  <si>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</si>
  <si>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</si>
  <si>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</si>
  <si>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</si>
  <si>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</si>
  <si>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</si>
  <si>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</si>
  <si>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кв.11,16</t>
  </si>
  <si>
    <t>0,72
63
40</t>
  </si>
  <si>
    <t>10
7
5</t>
  </si>
  <si>
    <t>118
74
47</t>
  </si>
  <si>
    <t>кв.20</t>
  </si>
  <si>
    <t>0,36
63
40</t>
  </si>
  <si>
    <t>5
4
3</t>
  </si>
  <si>
    <t>59
37
24</t>
  </si>
  <si>
    <t>0,02
88
48</t>
  </si>
  <si>
    <t>49
21
12</t>
  </si>
  <si>
    <t>20
_____
28</t>
  </si>
  <si>
    <t>368
211
115</t>
  </si>
  <si>
    <t>240
_____
122</t>
  </si>
  <si>
    <t>ТСЦ-302-3234
Контргайка
шт.</t>
  </si>
  <si>
    <t>1
88
48</t>
  </si>
  <si>
    <t xml:space="preserve">
_____
2,41</t>
  </si>
  <si>
    <t xml:space="preserve">
_____
2</t>
  </si>
  <si>
    <t xml:space="preserve">
_____
19</t>
  </si>
  <si>
    <t>М</t>
  </si>
  <si>
    <t>ТСЦ-103-0110
Муфты прямые длинные из ковкого чугуна с цилиндрической резьбой максимальным условным проходом: 20 мм
10 шт.</t>
  </si>
  <si>
    <t>0,1
88
48</t>
  </si>
  <si>
    <t xml:space="preserve">
_____
50,3</t>
  </si>
  <si>
    <t xml:space="preserve">
_____
5</t>
  </si>
  <si>
    <t xml:space="preserve">
_____
13</t>
  </si>
  <si>
    <t>Раздел 2. ФЕВРАЛЬ</t>
  </si>
  <si>
    <t>0,432
63
40</t>
  </si>
  <si>
    <t>6
4
3</t>
  </si>
  <si>
    <t>71
45
28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</si>
  <si>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</si>
  <si>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0,08
88
48</t>
  </si>
  <si>
    <t>1243,2
_____
3595,9</t>
  </si>
  <si>
    <t>174,53
_____
4,21</t>
  </si>
  <si>
    <t>401
102
59</t>
  </si>
  <si>
    <t>99
_____
288</t>
  </si>
  <si>
    <t>2551
1054
575</t>
  </si>
  <si>
    <t>1194
_____
1280</t>
  </si>
  <si>
    <t>77
_____
4</t>
  </si>
  <si>
    <t>Раздел 3. МАРТ</t>
  </si>
  <si>
    <t>магазин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</si>
  <si>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</si>
  <si>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0,0005
111
51</t>
  </si>
  <si>
    <t>811,45
_____
71,88</t>
  </si>
  <si>
    <t>1
1
1</t>
  </si>
  <si>
    <t>6
6
3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</si>
  <si>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</si>
  <si>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</si>
  <si>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</si>
  <si>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</si>
  <si>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</si>
  <si>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</si>
  <si>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</si>
  <si>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</si>
  <si>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</si>
  <si>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</si>
  <si>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0,04
88
48</t>
  </si>
  <si>
    <t>97
41
24</t>
  </si>
  <si>
    <t>40
_____
55</t>
  </si>
  <si>
    <t>736
423
231</t>
  </si>
  <si>
    <t>480
_____
244</t>
  </si>
  <si>
    <t>12
_____
1</t>
  </si>
  <si>
    <t>0,03
88
48</t>
  </si>
  <si>
    <t>68
10
6</t>
  </si>
  <si>
    <t>10
_____
58</t>
  </si>
  <si>
    <t>254
109
60</t>
  </si>
  <si>
    <t>124
_____
130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</si>
  <si>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</si>
  <si>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</si>
  <si>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</si>
  <si>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</si>
  <si>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</si>
  <si>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</si>
  <si>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ТСЦ-302-1832
Кран шаровой муфтовый 11Б27П1, диаметром: 20 мм
шт.</t>
  </si>
  <si>
    <t xml:space="preserve">
_____
43,5</t>
  </si>
  <si>
    <t>Раздел 4. АПРЕЛЬ</t>
  </si>
  <si>
    <t>подвал</t>
  </si>
  <si>
    <t>50
12
7</t>
  </si>
  <si>
    <t>12
_____
36</t>
  </si>
  <si>
    <t>319
132
72</t>
  </si>
  <si>
    <t>149
_____
160</t>
  </si>
  <si>
    <t>10
_____
1</t>
  </si>
  <si>
    <t>Раздел 5. ИЮНЬ</t>
  </si>
  <si>
    <t>кв.13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</si>
  <si>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</si>
  <si>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</si>
  <si>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</si>
  <si>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83</t>
  </si>
  <si>
    <t>Раздел 6. СЕНТЯБРЬ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</si>
  <si>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</si>
  <si>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0,338
88
48</t>
  </si>
  <si>
    <t>1019,2
_____
1947,72</t>
  </si>
  <si>
    <t>68,58
_____
2,8</t>
  </si>
  <si>
    <t>1026
355
207</t>
  </si>
  <si>
    <t>344
_____
659</t>
  </si>
  <si>
    <t>23
_____
1</t>
  </si>
  <si>
    <t>7186
3648
1990</t>
  </si>
  <si>
    <t>4134
_____
2927</t>
  </si>
  <si>
    <t>125
_____
11</t>
  </si>
  <si>
    <t>кв.31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</si>
  <si>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</si>
  <si>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0,36
88
48</t>
  </si>
  <si>
    <t>2225,28
_____
105,38</t>
  </si>
  <si>
    <t>866
825
481</t>
  </si>
  <si>
    <t>801
_____
38</t>
  </si>
  <si>
    <t>9865
8461
4615</t>
  </si>
  <si>
    <t>9615
_____
100</t>
  </si>
  <si>
    <t>Итого прямые затраты по акту</t>
  </si>
  <si>
    <t>1399
_____
1271</t>
  </si>
  <si>
    <t>70
_____
1</t>
  </si>
  <si>
    <t>16819
_____
5323</t>
  </si>
  <si>
    <t>388
_____
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</si>
  <si>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</si>
  <si>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</si>
  <si>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</si>
  <si>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</si>
  <si>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</si>
  <si>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</si>
  <si>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</si>
  <si>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</si>
  <si>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</si>
  <si>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</si>
  <si>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</si>
  <si>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</si>
  <si>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</si>
  <si>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</si>
  <si>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</si>
  <si>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</si>
  <si>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</si>
  <si>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</si>
  <si>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</si>
  <si>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</si>
  <si>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</si>
  <si>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</si>
  <si>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</si>
  <si>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</si>
  <si>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</si>
  <si>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</si>
  <si>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</si>
  <si>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</si>
  <si>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</si>
  <si>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</si>
  <si>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</si>
  <si>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</si>
  <si>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</si>
  <si>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</si>
  <si>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</si>
  <si>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</si>
  <si>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</si>
  <si>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</si>
  <si>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</si>
  <si>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</si>
  <si>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</si>
  <si>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</si>
  <si>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</si>
  <si>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</si>
  <si>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</si>
  <si>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</si>
  <si>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</si>
  <si>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</si>
  <si>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</si>
  <si>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</si>
  <si>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</si>
  <si>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</si>
  <si>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</si>
  <si>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</si>
  <si>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</si>
  <si>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</si>
  <si>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</si>
  <si>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</si>
  <si>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</si>
  <si>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</si>
  <si>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</si>
  <si>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</si>
  <si>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</si>
  <si>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</si>
  <si>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</si>
  <si>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</si>
  <si>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</si>
  <si>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</si>
  <si>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</si>
  <si>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</si>
  <si>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101-0807</t>
  </si>
  <si>
    <t>Проволока сварочная легированная диаметром: 4 мм</t>
  </si>
  <si>
    <t xml:space="preserve">т
</t>
  </si>
  <si>
    <t xml:space="preserve">10580
</t>
  </si>
  <si>
    <t xml:space="preserve">38139,45
</t>
  </si>
  <si>
    <t>МТРиЭ ЧО, Пост.от 14.05.2015 г. №19/1, п.119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</si>
  <si>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</si>
  <si>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</si>
  <si>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</si>
  <si>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</si>
  <si>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</si>
  <si>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</si>
  <si>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</si>
  <si>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</si>
  <si>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</si>
  <si>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</si>
  <si>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</si>
  <si>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</si>
  <si>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</si>
  <si>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</si>
  <si>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</si>
  <si>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</si>
  <si>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</si>
  <si>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</si>
  <si>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</si>
  <si>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</si>
  <si>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</si>
  <si>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</si>
  <si>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</si>
  <si>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</si>
  <si>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</si>
  <si>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</si>
  <si>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</si>
  <si>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</si>
  <si>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</si>
  <si>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</si>
  <si>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</si>
  <si>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</si>
  <si>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</si>
  <si>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</si>
  <si>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</si>
  <si>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</si>
  <si>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</si>
  <si>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</si>
  <si>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</si>
  <si>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</si>
  <si>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</si>
  <si>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</si>
  <si>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</si>
  <si>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</si>
  <si>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</si>
  <si>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</si>
  <si>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</si>
  <si>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</si>
  <si>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</si>
  <si>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</si>
  <si>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</si>
  <si>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</si>
  <si>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</si>
  <si>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</si>
  <si>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</si>
  <si>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</si>
  <si>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ТСЦ-302-1237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</si>
  <si>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</si>
  <si>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</si>
  <si>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</si>
  <si>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</si>
  <si>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</si>
  <si>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</si>
  <si>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</si>
  <si>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</si>
  <si>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</si>
  <si>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</si>
  <si>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</si>
  <si>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</si>
  <si>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</si>
  <si>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</si>
  <si>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 xml:space="preserve">Объект : дом №6 ул.Цветная 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</si>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</sst>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3"/>
  <sheetViews>
    <sheetView showGridLines="0" tabSelected="1" topLeftCell="A85" workbookViewId="0">
      <selection activeCell="A87" sqref="A87:IV8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352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119.52</v>
      </c>
      <c r="X14" s="27">
        <v>119.52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0.09</v>
      </c>
      <c r="X15" s="27">
        <v>0.09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353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5316.93/1000</f>
        <v>5.3169300000000002</v>
      </c>
      <c r="I27" s="85"/>
      <c r="J27" s="35" t="s">
        <v>6</v>
      </c>
      <c r="K27" s="86">
        <f>46982.49/1000</f>
        <v>46.982489999999999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0.11960999999999999</v>
      </c>
      <c r="I30" s="85"/>
      <c r="J30" s="35" t="s">
        <v>8</v>
      </c>
      <c r="K30" s="86">
        <f>(X14+X15)/1000</f>
        <v>0.11960999999999999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1400</v>
      </c>
      <c r="Z30" s="71">
        <v>1432</v>
      </c>
      <c r="AA30" s="71">
        <v>837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1400/1000</f>
        <v>1.4</v>
      </c>
      <c r="I31" s="85"/>
      <c r="J31" s="35" t="s">
        <v>6</v>
      </c>
      <c r="K31" s="86">
        <f>16836/1000</f>
        <v>16.835999999999999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16836</v>
      </c>
      <c r="Z31" s="72">
        <v>14710</v>
      </c>
      <c r="AA31" s="72">
        <v>8047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13.69</v>
      </c>
      <c r="F42" s="137">
        <v>13.69</v>
      </c>
      <c r="G42" s="136"/>
      <c r="H42" s="136" t="s">
        <v>76</v>
      </c>
      <c r="I42" s="136">
        <v>2</v>
      </c>
      <c r="J42" s="136"/>
      <c r="K42" s="136" t="s">
        <v>77</v>
      </c>
      <c r="L42" s="137">
        <v>30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2</v>
      </c>
      <c r="C43" s="134" t="s">
        <v>79</v>
      </c>
      <c r="D43" s="135" t="s">
        <v>80</v>
      </c>
      <c r="E43" s="136">
        <v>2435.67</v>
      </c>
      <c r="F43" s="137" t="s">
        <v>81</v>
      </c>
      <c r="G43" s="136" t="s">
        <v>82</v>
      </c>
      <c r="H43" s="136" t="s">
        <v>83</v>
      </c>
      <c r="I43" s="136" t="s">
        <v>84</v>
      </c>
      <c r="J43" s="136"/>
      <c r="K43" s="136" t="s">
        <v>85</v>
      </c>
      <c r="L43" s="137" t="s">
        <v>86</v>
      </c>
      <c r="M43" s="137"/>
      <c r="N43" s="137" t="s">
        <v>78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68.400000000000006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2250.2399999999998</v>
      </c>
      <c r="F44" s="137" t="s">
        <v>89</v>
      </c>
      <c r="G44" s="136" t="s">
        <v>90</v>
      </c>
      <c r="H44" s="136" t="s">
        <v>91</v>
      </c>
      <c r="I44" s="136" t="s">
        <v>92</v>
      </c>
      <c r="J44" s="136"/>
      <c r="K44" s="136" t="s">
        <v>93</v>
      </c>
      <c r="L44" s="137" t="s">
        <v>94</v>
      </c>
      <c r="M44" s="137"/>
      <c r="N44" s="137" t="s">
        <v>78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95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74</v>
      </c>
      <c r="D46" s="135" t="s">
        <v>96</v>
      </c>
      <c r="E46" s="136">
        <v>13.69</v>
      </c>
      <c r="F46" s="137">
        <v>13.69</v>
      </c>
      <c r="G46" s="136"/>
      <c r="H46" s="136" t="s">
        <v>97</v>
      </c>
      <c r="I46" s="136">
        <v>10</v>
      </c>
      <c r="J46" s="136"/>
      <c r="K46" s="136" t="s">
        <v>98</v>
      </c>
      <c r="L46" s="137">
        <v>118</v>
      </c>
      <c r="M46" s="137"/>
      <c r="N46" s="137" t="s">
        <v>78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5</v>
      </c>
      <c r="C48" s="134" t="s">
        <v>74</v>
      </c>
      <c r="D48" s="135" t="s">
        <v>100</v>
      </c>
      <c r="E48" s="136">
        <v>13.69</v>
      </c>
      <c r="F48" s="137">
        <v>13.69</v>
      </c>
      <c r="G48" s="136"/>
      <c r="H48" s="136" t="s">
        <v>101</v>
      </c>
      <c r="I48" s="136">
        <v>5</v>
      </c>
      <c r="J48" s="136"/>
      <c r="K48" s="136" t="s">
        <v>102</v>
      </c>
      <c r="L48" s="137">
        <v>59</v>
      </c>
      <c r="M48" s="137"/>
      <c r="N48" s="137" t="s">
        <v>78</v>
      </c>
      <c r="O48" s="137"/>
      <c r="P48" s="137"/>
      <c r="Q48" s="137"/>
      <c r="R48" s="137"/>
      <c r="S48" s="137"/>
      <c r="T48" s="137"/>
      <c r="U48" s="137"/>
      <c r="V48" s="137"/>
    </row>
    <row r="49" spans="1:22" ht="79.8" x14ac:dyDescent="0.25">
      <c r="A49" s="132">
        <v>6</v>
      </c>
      <c r="B49" s="133">
        <v>6</v>
      </c>
      <c r="C49" s="134" t="s">
        <v>79</v>
      </c>
      <c r="D49" s="135" t="s">
        <v>103</v>
      </c>
      <c r="E49" s="136">
        <v>2435.67</v>
      </c>
      <c r="F49" s="137" t="s">
        <v>81</v>
      </c>
      <c r="G49" s="136" t="s">
        <v>82</v>
      </c>
      <c r="H49" s="136" t="s">
        <v>104</v>
      </c>
      <c r="I49" s="136" t="s">
        <v>105</v>
      </c>
      <c r="J49" s="136">
        <v>1</v>
      </c>
      <c r="K49" s="136" t="s">
        <v>106</v>
      </c>
      <c r="L49" s="137" t="s">
        <v>107</v>
      </c>
      <c r="M49" s="137"/>
      <c r="N49" s="137" t="s">
        <v>78</v>
      </c>
      <c r="O49" s="137"/>
      <c r="P49" s="137"/>
      <c r="Q49" s="137"/>
      <c r="R49" s="137"/>
      <c r="S49" s="137"/>
      <c r="T49" s="137"/>
      <c r="U49" s="137"/>
      <c r="V49" s="137">
        <v>6</v>
      </c>
    </row>
    <row r="50" spans="1:22" ht="34.200000000000003" x14ac:dyDescent="0.25">
      <c r="A50" s="132">
        <v>7</v>
      </c>
      <c r="B50" s="133">
        <v>7</v>
      </c>
      <c r="C50" s="134" t="s">
        <v>108</v>
      </c>
      <c r="D50" s="135" t="s">
        <v>109</v>
      </c>
      <c r="E50" s="136">
        <v>2.41</v>
      </c>
      <c r="F50" s="137" t="s">
        <v>110</v>
      </c>
      <c r="G50" s="136"/>
      <c r="H50" s="136">
        <v>2</v>
      </c>
      <c r="I50" s="136" t="s">
        <v>111</v>
      </c>
      <c r="J50" s="136"/>
      <c r="K50" s="136">
        <v>19</v>
      </c>
      <c r="L50" s="137" t="s">
        <v>112</v>
      </c>
      <c r="M50" s="137"/>
      <c r="N50" s="137" t="s">
        <v>113</v>
      </c>
      <c r="O50" s="137"/>
      <c r="P50" s="137"/>
      <c r="Q50" s="137"/>
      <c r="R50" s="137"/>
      <c r="S50" s="137"/>
      <c r="T50" s="137"/>
      <c r="U50" s="137"/>
      <c r="V50" s="137"/>
    </row>
    <row r="51" spans="1:22" ht="57" x14ac:dyDescent="0.25">
      <c r="A51" s="138">
        <v>8</v>
      </c>
      <c r="B51" s="139">
        <v>8</v>
      </c>
      <c r="C51" s="140" t="s">
        <v>114</v>
      </c>
      <c r="D51" s="141" t="s">
        <v>115</v>
      </c>
      <c r="E51" s="142">
        <v>50.3</v>
      </c>
      <c r="F51" s="143" t="s">
        <v>116</v>
      </c>
      <c r="G51" s="142"/>
      <c r="H51" s="142">
        <v>5</v>
      </c>
      <c r="I51" s="142" t="s">
        <v>117</v>
      </c>
      <c r="J51" s="142"/>
      <c r="K51" s="142">
        <v>13</v>
      </c>
      <c r="L51" s="143" t="s">
        <v>118</v>
      </c>
      <c r="M51" s="143"/>
      <c r="N51" s="143" t="s">
        <v>113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119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68.400000000000006" x14ac:dyDescent="0.25">
      <c r="A53" s="132">
        <v>9</v>
      </c>
      <c r="B53" s="133">
        <v>9</v>
      </c>
      <c r="C53" s="134" t="s">
        <v>74</v>
      </c>
      <c r="D53" s="135" t="s">
        <v>120</v>
      </c>
      <c r="E53" s="136">
        <v>13.69</v>
      </c>
      <c r="F53" s="137">
        <v>13.69</v>
      </c>
      <c r="G53" s="136"/>
      <c r="H53" s="136" t="s">
        <v>121</v>
      </c>
      <c r="I53" s="136">
        <v>6</v>
      </c>
      <c r="J53" s="136"/>
      <c r="K53" s="136" t="s">
        <v>122</v>
      </c>
      <c r="L53" s="137">
        <v>71</v>
      </c>
      <c r="M53" s="137"/>
      <c r="N53" s="137" t="s">
        <v>78</v>
      </c>
      <c r="O53" s="137"/>
      <c r="P53" s="137"/>
      <c r="Q53" s="137"/>
      <c r="R53" s="137"/>
      <c r="S53" s="137"/>
      <c r="T53" s="137"/>
      <c r="U53" s="137"/>
      <c r="V53" s="137"/>
    </row>
    <row r="54" spans="1:22" ht="79.8" x14ac:dyDescent="0.25">
      <c r="A54" s="138">
        <v>10</v>
      </c>
      <c r="B54" s="139">
        <v>10</v>
      </c>
      <c r="C54" s="140" t="s">
        <v>123</v>
      </c>
      <c r="D54" s="141" t="s">
        <v>124</v>
      </c>
      <c r="E54" s="142">
        <v>5013.63</v>
      </c>
      <c r="F54" s="143" t="s">
        <v>125</v>
      </c>
      <c r="G54" s="142" t="s">
        <v>126</v>
      </c>
      <c r="H54" s="142" t="s">
        <v>127</v>
      </c>
      <c r="I54" s="142" t="s">
        <v>128</v>
      </c>
      <c r="J54" s="142">
        <v>14</v>
      </c>
      <c r="K54" s="142" t="s">
        <v>129</v>
      </c>
      <c r="L54" s="143" t="s">
        <v>130</v>
      </c>
      <c r="M54" s="143"/>
      <c r="N54" s="143" t="s">
        <v>78</v>
      </c>
      <c r="O54" s="143"/>
      <c r="P54" s="143"/>
      <c r="Q54" s="143"/>
      <c r="R54" s="143"/>
      <c r="S54" s="143"/>
      <c r="T54" s="143"/>
      <c r="U54" s="143"/>
      <c r="V54" s="143" t="s">
        <v>131</v>
      </c>
    </row>
    <row r="55" spans="1:22" ht="19.350000000000001" customHeight="1" x14ac:dyDescent="0.25">
      <c r="A55" s="128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133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79.8" x14ac:dyDescent="0.25">
      <c r="A57" s="132">
        <v>11</v>
      </c>
      <c r="B57" s="133">
        <v>11</v>
      </c>
      <c r="C57" s="134" t="s">
        <v>134</v>
      </c>
      <c r="D57" s="135" t="s">
        <v>135</v>
      </c>
      <c r="E57" s="136">
        <v>1078.74</v>
      </c>
      <c r="F57" s="137" t="s">
        <v>136</v>
      </c>
      <c r="G57" s="136">
        <v>195.41</v>
      </c>
      <c r="H57" s="136" t="s">
        <v>137</v>
      </c>
      <c r="I57" s="136">
        <v>1</v>
      </c>
      <c r="J57" s="136"/>
      <c r="K57" s="136" t="s">
        <v>138</v>
      </c>
      <c r="L57" s="137">
        <v>5</v>
      </c>
      <c r="M57" s="137"/>
      <c r="N57" s="137" t="s">
        <v>78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34.200000000000003" x14ac:dyDescent="0.25">
      <c r="A58" s="132">
        <v>12</v>
      </c>
      <c r="B58" s="133">
        <v>12</v>
      </c>
      <c r="C58" s="134" t="s">
        <v>139</v>
      </c>
      <c r="D58" s="135" t="s">
        <v>140</v>
      </c>
      <c r="E58" s="136">
        <v>26.3</v>
      </c>
      <c r="F58" s="137" t="s">
        <v>141</v>
      </c>
      <c r="G58" s="136"/>
      <c r="H58" s="136">
        <v>8</v>
      </c>
      <c r="I58" s="136" t="s">
        <v>142</v>
      </c>
      <c r="J58" s="136"/>
      <c r="K58" s="136">
        <v>37</v>
      </c>
      <c r="L58" s="137" t="s">
        <v>143</v>
      </c>
      <c r="M58" s="137"/>
      <c r="N58" s="137" t="s">
        <v>113</v>
      </c>
      <c r="O58" s="137"/>
      <c r="P58" s="137"/>
      <c r="Q58" s="137"/>
      <c r="R58" s="137"/>
      <c r="S58" s="137"/>
      <c r="T58" s="137"/>
      <c r="U58" s="137"/>
      <c r="V58" s="137"/>
    </row>
    <row r="59" spans="1:22" ht="34.200000000000003" x14ac:dyDescent="0.25">
      <c r="A59" s="132">
        <v>13</v>
      </c>
      <c r="B59" s="133">
        <v>13</v>
      </c>
      <c r="C59" s="134" t="s">
        <v>144</v>
      </c>
      <c r="D59" s="135" t="s">
        <v>145</v>
      </c>
      <c r="E59" s="136">
        <v>12.12</v>
      </c>
      <c r="F59" s="137" t="s">
        <v>146</v>
      </c>
      <c r="G59" s="136"/>
      <c r="H59" s="136">
        <v>1</v>
      </c>
      <c r="I59" s="136" t="s">
        <v>147</v>
      </c>
      <c r="J59" s="136"/>
      <c r="K59" s="136">
        <v>6</v>
      </c>
      <c r="L59" s="137" t="s">
        <v>148</v>
      </c>
      <c r="M59" s="137"/>
      <c r="N59" s="137" t="s">
        <v>113</v>
      </c>
      <c r="O59" s="137"/>
      <c r="P59" s="137"/>
      <c r="Q59" s="137"/>
      <c r="R59" s="137"/>
      <c r="S59" s="137"/>
      <c r="T59" s="137"/>
      <c r="U59" s="137"/>
      <c r="V59" s="137"/>
    </row>
    <row r="60" spans="1:22" ht="68.400000000000006" x14ac:dyDescent="0.25">
      <c r="A60" s="132">
        <v>14</v>
      </c>
      <c r="B60" s="133">
        <v>14</v>
      </c>
      <c r="C60" s="134" t="s">
        <v>74</v>
      </c>
      <c r="D60" s="135" t="s">
        <v>75</v>
      </c>
      <c r="E60" s="136">
        <v>13.69</v>
      </c>
      <c r="F60" s="137">
        <v>13.69</v>
      </c>
      <c r="G60" s="136"/>
      <c r="H60" s="136" t="s">
        <v>76</v>
      </c>
      <c r="I60" s="136">
        <v>2</v>
      </c>
      <c r="J60" s="136"/>
      <c r="K60" s="136" t="s">
        <v>77</v>
      </c>
      <c r="L60" s="137">
        <v>30</v>
      </c>
      <c r="M60" s="137"/>
      <c r="N60" s="137" t="s">
        <v>78</v>
      </c>
      <c r="O60" s="137"/>
      <c r="P60" s="137"/>
      <c r="Q60" s="137"/>
      <c r="R60" s="137"/>
      <c r="S60" s="137"/>
      <c r="T60" s="137"/>
      <c r="U60" s="137"/>
      <c r="V60" s="137"/>
    </row>
    <row r="61" spans="1:22" ht="79.8" x14ac:dyDescent="0.25">
      <c r="A61" s="132">
        <v>15</v>
      </c>
      <c r="B61" s="133">
        <v>15</v>
      </c>
      <c r="C61" s="134" t="s">
        <v>79</v>
      </c>
      <c r="D61" s="135" t="s">
        <v>149</v>
      </c>
      <c r="E61" s="136">
        <v>2435.67</v>
      </c>
      <c r="F61" s="137" t="s">
        <v>81</v>
      </c>
      <c r="G61" s="136" t="s">
        <v>82</v>
      </c>
      <c r="H61" s="136" t="s">
        <v>150</v>
      </c>
      <c r="I61" s="136" t="s">
        <v>151</v>
      </c>
      <c r="J61" s="136">
        <v>2</v>
      </c>
      <c r="K61" s="136" t="s">
        <v>152</v>
      </c>
      <c r="L61" s="137" t="s">
        <v>153</v>
      </c>
      <c r="M61" s="137"/>
      <c r="N61" s="137" t="s">
        <v>78</v>
      </c>
      <c r="O61" s="137"/>
      <c r="P61" s="137"/>
      <c r="Q61" s="137"/>
      <c r="R61" s="137"/>
      <c r="S61" s="137"/>
      <c r="T61" s="137"/>
      <c r="U61" s="137"/>
      <c r="V61" s="137" t="s">
        <v>154</v>
      </c>
    </row>
    <row r="62" spans="1:22" ht="68.400000000000006" x14ac:dyDescent="0.25">
      <c r="A62" s="132">
        <v>16</v>
      </c>
      <c r="B62" s="133">
        <v>16</v>
      </c>
      <c r="C62" s="134" t="s">
        <v>87</v>
      </c>
      <c r="D62" s="135" t="s">
        <v>155</v>
      </c>
      <c r="E62" s="136">
        <v>2250.2399999999998</v>
      </c>
      <c r="F62" s="137" t="s">
        <v>89</v>
      </c>
      <c r="G62" s="136" t="s">
        <v>90</v>
      </c>
      <c r="H62" s="136" t="s">
        <v>156</v>
      </c>
      <c r="I62" s="136" t="s">
        <v>157</v>
      </c>
      <c r="J62" s="136"/>
      <c r="K62" s="136" t="s">
        <v>158</v>
      </c>
      <c r="L62" s="137" t="s">
        <v>159</v>
      </c>
      <c r="M62" s="137"/>
      <c r="N62" s="137" t="s">
        <v>78</v>
      </c>
      <c r="O62" s="137"/>
      <c r="P62" s="137"/>
      <c r="Q62" s="137"/>
      <c r="R62" s="137"/>
      <c r="S62" s="137"/>
      <c r="T62" s="137"/>
      <c r="U62" s="137"/>
      <c r="V62" s="137"/>
    </row>
    <row r="63" spans="1:22" ht="68.400000000000006" x14ac:dyDescent="0.25">
      <c r="A63" s="132">
        <v>17</v>
      </c>
      <c r="B63" s="133">
        <v>17</v>
      </c>
      <c r="C63" s="134" t="s">
        <v>160</v>
      </c>
      <c r="D63" s="135" t="s">
        <v>88</v>
      </c>
      <c r="E63" s="136">
        <v>1010.59</v>
      </c>
      <c r="F63" s="137" t="s">
        <v>161</v>
      </c>
      <c r="G63" s="136">
        <v>5.16</v>
      </c>
      <c r="H63" s="136" t="s">
        <v>162</v>
      </c>
      <c r="I63" s="136" t="s">
        <v>163</v>
      </c>
      <c r="J63" s="136"/>
      <c r="K63" s="136" t="s">
        <v>164</v>
      </c>
      <c r="L63" s="137" t="s">
        <v>165</v>
      </c>
      <c r="M63" s="137"/>
      <c r="N63" s="137" t="s">
        <v>78</v>
      </c>
      <c r="O63" s="137"/>
      <c r="P63" s="137"/>
      <c r="Q63" s="137"/>
      <c r="R63" s="137"/>
      <c r="S63" s="137"/>
      <c r="T63" s="137"/>
      <c r="U63" s="137"/>
      <c r="V63" s="137"/>
    </row>
    <row r="64" spans="1:22" ht="45.6" x14ac:dyDescent="0.25">
      <c r="A64" s="138">
        <v>18</v>
      </c>
      <c r="B64" s="139">
        <v>18</v>
      </c>
      <c r="C64" s="140" t="s">
        <v>166</v>
      </c>
      <c r="D64" s="141" t="s">
        <v>88</v>
      </c>
      <c r="E64" s="142">
        <v>43.5</v>
      </c>
      <c r="F64" s="143" t="s">
        <v>167</v>
      </c>
      <c r="G64" s="142"/>
      <c r="H64" s="142"/>
      <c r="I64" s="142"/>
      <c r="J64" s="142"/>
      <c r="K64" s="142">
        <v>1</v>
      </c>
      <c r="L64" s="143" t="s">
        <v>147</v>
      </c>
      <c r="M64" s="143"/>
      <c r="N64" s="143" t="s">
        <v>113</v>
      </c>
      <c r="O64" s="143"/>
      <c r="P64" s="143"/>
      <c r="Q64" s="143"/>
      <c r="R64" s="143"/>
      <c r="S64" s="143"/>
      <c r="T64" s="143"/>
      <c r="U64" s="143"/>
      <c r="V64" s="143"/>
    </row>
    <row r="65" spans="1:22" ht="19.350000000000001" customHeight="1" x14ac:dyDescent="0.25">
      <c r="A65" s="128" t="s">
        <v>168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169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2">
        <v>19</v>
      </c>
      <c r="B67" s="133">
        <v>19</v>
      </c>
      <c r="C67" s="134" t="s">
        <v>74</v>
      </c>
      <c r="D67" s="135" t="s">
        <v>100</v>
      </c>
      <c r="E67" s="136">
        <v>13.69</v>
      </c>
      <c r="F67" s="137">
        <v>13.69</v>
      </c>
      <c r="G67" s="136"/>
      <c r="H67" s="136" t="s">
        <v>101</v>
      </c>
      <c r="I67" s="136">
        <v>5</v>
      </c>
      <c r="J67" s="136"/>
      <c r="K67" s="136" t="s">
        <v>102</v>
      </c>
      <c r="L67" s="137">
        <v>59</v>
      </c>
      <c r="M67" s="137"/>
      <c r="N67" s="137" t="s">
        <v>78</v>
      </c>
      <c r="O67" s="137"/>
      <c r="P67" s="137"/>
      <c r="Q67" s="137"/>
      <c r="R67" s="137"/>
      <c r="S67" s="137"/>
      <c r="T67" s="137"/>
      <c r="U67" s="137"/>
      <c r="V67" s="137"/>
    </row>
    <row r="68" spans="1:22" ht="79.8" x14ac:dyDescent="0.25">
      <c r="A68" s="132">
        <v>20</v>
      </c>
      <c r="B68" s="133">
        <v>20</v>
      </c>
      <c r="C68" s="134" t="s">
        <v>123</v>
      </c>
      <c r="D68" s="135" t="s">
        <v>88</v>
      </c>
      <c r="E68" s="136">
        <v>5013.63</v>
      </c>
      <c r="F68" s="137" t="s">
        <v>125</v>
      </c>
      <c r="G68" s="136" t="s">
        <v>126</v>
      </c>
      <c r="H68" s="136" t="s">
        <v>170</v>
      </c>
      <c r="I68" s="136" t="s">
        <v>171</v>
      </c>
      <c r="J68" s="136">
        <v>2</v>
      </c>
      <c r="K68" s="136" t="s">
        <v>172</v>
      </c>
      <c r="L68" s="137" t="s">
        <v>173</v>
      </c>
      <c r="M68" s="137"/>
      <c r="N68" s="137" t="s">
        <v>78</v>
      </c>
      <c r="O68" s="137"/>
      <c r="P68" s="137"/>
      <c r="Q68" s="137"/>
      <c r="R68" s="137"/>
      <c r="S68" s="137"/>
      <c r="T68" s="137"/>
      <c r="U68" s="137"/>
      <c r="V68" s="137" t="s">
        <v>174</v>
      </c>
    </row>
    <row r="69" spans="1:22" ht="68.400000000000006" x14ac:dyDescent="0.25">
      <c r="A69" s="138">
        <v>21</v>
      </c>
      <c r="B69" s="139">
        <v>21</v>
      </c>
      <c r="C69" s="140" t="s">
        <v>74</v>
      </c>
      <c r="D69" s="141" t="s">
        <v>100</v>
      </c>
      <c r="E69" s="142">
        <v>13.69</v>
      </c>
      <c r="F69" s="143">
        <v>13.69</v>
      </c>
      <c r="G69" s="142"/>
      <c r="H69" s="142" t="s">
        <v>101</v>
      </c>
      <c r="I69" s="142">
        <v>5</v>
      </c>
      <c r="J69" s="142"/>
      <c r="K69" s="142" t="s">
        <v>102</v>
      </c>
      <c r="L69" s="143">
        <v>59</v>
      </c>
      <c r="M69" s="143"/>
      <c r="N69" s="143" t="s">
        <v>78</v>
      </c>
      <c r="O69" s="143"/>
      <c r="P69" s="143"/>
      <c r="Q69" s="143"/>
      <c r="R69" s="143"/>
      <c r="S69" s="143"/>
      <c r="T69" s="143"/>
      <c r="U69" s="143"/>
      <c r="V69" s="143"/>
    </row>
    <row r="70" spans="1:22" ht="19.350000000000001" customHeight="1" x14ac:dyDescent="0.25">
      <c r="A70" s="128" t="s">
        <v>175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176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79.8" x14ac:dyDescent="0.25">
      <c r="A72" s="132">
        <v>22</v>
      </c>
      <c r="B72" s="133">
        <v>22</v>
      </c>
      <c r="C72" s="134" t="s">
        <v>79</v>
      </c>
      <c r="D72" s="135" t="s">
        <v>103</v>
      </c>
      <c r="E72" s="136">
        <v>2435.67</v>
      </c>
      <c r="F72" s="137" t="s">
        <v>81</v>
      </c>
      <c r="G72" s="136" t="s">
        <v>82</v>
      </c>
      <c r="H72" s="136" t="s">
        <v>104</v>
      </c>
      <c r="I72" s="136" t="s">
        <v>105</v>
      </c>
      <c r="J72" s="136">
        <v>1</v>
      </c>
      <c r="K72" s="136" t="s">
        <v>106</v>
      </c>
      <c r="L72" s="137" t="s">
        <v>107</v>
      </c>
      <c r="M72" s="137"/>
      <c r="N72" s="137" t="s">
        <v>78</v>
      </c>
      <c r="O72" s="137"/>
      <c r="P72" s="137"/>
      <c r="Q72" s="137"/>
      <c r="R72" s="137"/>
      <c r="S72" s="137"/>
      <c r="T72" s="137"/>
      <c r="U72" s="137"/>
      <c r="V72" s="137">
        <v>6</v>
      </c>
    </row>
    <row r="73" spans="1:22" ht="45.6" x14ac:dyDescent="0.25">
      <c r="A73" s="138">
        <v>23</v>
      </c>
      <c r="B73" s="139">
        <v>23</v>
      </c>
      <c r="C73" s="140" t="s">
        <v>177</v>
      </c>
      <c r="D73" s="141" t="s">
        <v>178</v>
      </c>
      <c r="E73" s="142">
        <v>18.600000000000001</v>
      </c>
      <c r="F73" s="143" t="s">
        <v>179</v>
      </c>
      <c r="G73" s="142"/>
      <c r="H73" s="142">
        <v>37</v>
      </c>
      <c r="I73" s="142" t="s">
        <v>143</v>
      </c>
      <c r="J73" s="142"/>
      <c r="K73" s="142">
        <v>83</v>
      </c>
      <c r="L73" s="143" t="s">
        <v>180</v>
      </c>
      <c r="M73" s="143"/>
      <c r="N73" s="143" t="s">
        <v>113</v>
      </c>
      <c r="O73" s="143"/>
      <c r="P73" s="143"/>
      <c r="Q73" s="143"/>
      <c r="R73" s="143"/>
      <c r="S73" s="143"/>
      <c r="T73" s="143"/>
      <c r="U73" s="143"/>
      <c r="V73" s="143"/>
    </row>
    <row r="74" spans="1:22" ht="19.350000000000001" customHeight="1" x14ac:dyDescent="0.25">
      <c r="A74" s="128" t="s">
        <v>181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30" t="s">
        <v>169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91.2" x14ac:dyDescent="0.25">
      <c r="A76" s="132">
        <v>24</v>
      </c>
      <c r="B76" s="133">
        <v>24</v>
      </c>
      <c r="C76" s="134" t="s">
        <v>182</v>
      </c>
      <c r="D76" s="135" t="s">
        <v>183</v>
      </c>
      <c r="E76" s="136">
        <v>3035.5</v>
      </c>
      <c r="F76" s="137" t="s">
        <v>184</v>
      </c>
      <c r="G76" s="136" t="s">
        <v>185</v>
      </c>
      <c r="H76" s="136" t="s">
        <v>186</v>
      </c>
      <c r="I76" s="136" t="s">
        <v>187</v>
      </c>
      <c r="J76" s="136" t="s">
        <v>188</v>
      </c>
      <c r="K76" s="136" t="s">
        <v>189</v>
      </c>
      <c r="L76" s="137" t="s">
        <v>190</v>
      </c>
      <c r="M76" s="137"/>
      <c r="N76" s="137" t="s">
        <v>78</v>
      </c>
      <c r="O76" s="137"/>
      <c r="P76" s="137"/>
      <c r="Q76" s="137"/>
      <c r="R76" s="137"/>
      <c r="S76" s="137"/>
      <c r="T76" s="137"/>
      <c r="U76" s="137"/>
      <c r="V76" s="137" t="s">
        <v>191</v>
      </c>
    </row>
    <row r="77" spans="1:22" ht="18.45" customHeight="1" x14ac:dyDescent="0.25">
      <c r="A77" s="130" t="s">
        <v>192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114" x14ac:dyDescent="0.25">
      <c r="A78" s="138">
        <v>25</v>
      </c>
      <c r="B78" s="139">
        <v>25</v>
      </c>
      <c r="C78" s="140" t="s">
        <v>193</v>
      </c>
      <c r="D78" s="141" t="s">
        <v>194</v>
      </c>
      <c r="E78" s="142">
        <v>2406.83</v>
      </c>
      <c r="F78" s="143" t="s">
        <v>195</v>
      </c>
      <c r="G78" s="142">
        <v>76.17</v>
      </c>
      <c r="H78" s="142" t="s">
        <v>196</v>
      </c>
      <c r="I78" s="142" t="s">
        <v>197</v>
      </c>
      <c r="J78" s="142">
        <v>27</v>
      </c>
      <c r="K78" s="142" t="s">
        <v>198</v>
      </c>
      <c r="L78" s="143" t="s">
        <v>199</v>
      </c>
      <c r="M78" s="143"/>
      <c r="N78" s="143" t="s">
        <v>78</v>
      </c>
      <c r="O78" s="143"/>
      <c r="P78" s="143"/>
      <c r="Q78" s="143"/>
      <c r="R78" s="143"/>
      <c r="S78" s="143"/>
      <c r="T78" s="143"/>
      <c r="U78" s="143"/>
      <c r="V78" s="143">
        <v>150</v>
      </c>
    </row>
    <row r="79" spans="1:22" ht="34.200000000000003" x14ac:dyDescent="0.25">
      <c r="A79" s="144" t="s">
        <v>200</v>
      </c>
      <c r="B79" s="145"/>
      <c r="C79" s="145"/>
      <c r="D79" s="145"/>
      <c r="E79" s="145"/>
      <c r="F79" s="145"/>
      <c r="G79" s="145"/>
      <c r="H79" s="146">
        <v>2740</v>
      </c>
      <c r="I79" s="146" t="s">
        <v>201</v>
      </c>
      <c r="J79" s="146" t="s">
        <v>202</v>
      </c>
      <c r="K79" s="146">
        <v>22530</v>
      </c>
      <c r="L79" s="146" t="s">
        <v>203</v>
      </c>
      <c r="M79" s="146"/>
      <c r="N79" s="146"/>
      <c r="O79" s="146"/>
      <c r="P79" s="146"/>
      <c r="Q79" s="146"/>
      <c r="R79" s="146"/>
      <c r="S79" s="146"/>
      <c r="T79" s="146"/>
      <c r="U79" s="146"/>
      <c r="V79" s="146" t="s">
        <v>204</v>
      </c>
    </row>
    <row r="80" spans="1:22" x14ac:dyDescent="0.25">
      <c r="A80" s="144" t="s">
        <v>205</v>
      </c>
      <c r="B80" s="145"/>
      <c r="C80" s="145"/>
      <c r="D80" s="145"/>
      <c r="E80" s="145"/>
      <c r="F80" s="145"/>
      <c r="G80" s="145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4" t="s">
        <v>206</v>
      </c>
      <c r="B81" s="145"/>
      <c r="C81" s="145"/>
      <c r="D81" s="145"/>
      <c r="E81" s="145"/>
      <c r="F81" s="145"/>
      <c r="G81" s="145"/>
      <c r="H81" s="146">
        <v>1400</v>
      </c>
      <c r="I81" s="146"/>
      <c r="J81" s="146"/>
      <c r="K81" s="146">
        <v>16836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4" t="s">
        <v>207</v>
      </c>
      <c r="B82" s="145"/>
      <c r="C82" s="145"/>
      <c r="D82" s="145"/>
      <c r="E82" s="145"/>
      <c r="F82" s="145"/>
      <c r="G82" s="145"/>
      <c r="H82" s="146">
        <v>1271</v>
      </c>
      <c r="I82" s="146"/>
      <c r="J82" s="146"/>
      <c r="K82" s="146">
        <v>5323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208</v>
      </c>
      <c r="B83" s="145"/>
      <c r="C83" s="145"/>
      <c r="D83" s="145"/>
      <c r="E83" s="145"/>
      <c r="F83" s="145"/>
      <c r="G83" s="145"/>
      <c r="H83" s="146">
        <v>70</v>
      </c>
      <c r="I83" s="146"/>
      <c r="J83" s="146"/>
      <c r="K83" s="146">
        <v>388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7" t="s">
        <v>209</v>
      </c>
      <c r="B84" s="148"/>
      <c r="C84" s="148"/>
      <c r="D84" s="148"/>
      <c r="E84" s="148"/>
      <c r="F84" s="148"/>
      <c r="G84" s="148"/>
      <c r="H84" s="149">
        <v>1432</v>
      </c>
      <c r="I84" s="149"/>
      <c r="J84" s="149"/>
      <c r="K84" s="149">
        <v>14710</v>
      </c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x14ac:dyDescent="0.25">
      <c r="A85" s="147" t="s">
        <v>210</v>
      </c>
      <c r="B85" s="148"/>
      <c r="C85" s="148"/>
      <c r="D85" s="148"/>
      <c r="E85" s="148"/>
      <c r="F85" s="148"/>
      <c r="G85" s="148"/>
      <c r="H85" s="149">
        <v>837</v>
      </c>
      <c r="I85" s="149"/>
      <c r="J85" s="149"/>
      <c r="K85" s="149">
        <v>8047</v>
      </c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x14ac:dyDescent="0.25">
      <c r="A86" s="147" t="s">
        <v>211</v>
      </c>
      <c r="B86" s="148"/>
      <c r="C86" s="148"/>
      <c r="D86" s="148"/>
      <c r="E86" s="148"/>
      <c r="F86" s="148"/>
      <c r="G86" s="148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ht="30" hidden="1" customHeight="1" x14ac:dyDescent="0.25">
      <c r="A87" s="144" t="s">
        <v>212</v>
      </c>
      <c r="B87" s="145"/>
      <c r="C87" s="145"/>
      <c r="D87" s="145"/>
      <c r="E87" s="145"/>
      <c r="F87" s="145"/>
      <c r="G87" s="145"/>
      <c r="H87" s="146">
        <v>79</v>
      </c>
      <c r="I87" s="146"/>
      <c r="J87" s="146"/>
      <c r="K87" s="146">
        <v>864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hidden="1" customHeight="1" x14ac:dyDescent="0.25">
      <c r="A88" s="144" t="s">
        <v>213</v>
      </c>
      <c r="B88" s="145"/>
      <c r="C88" s="145"/>
      <c r="D88" s="145"/>
      <c r="E88" s="145"/>
      <c r="F88" s="145"/>
      <c r="G88" s="145"/>
      <c r="H88" s="146">
        <v>4918</v>
      </c>
      <c r="I88" s="146"/>
      <c r="J88" s="146"/>
      <c r="K88" s="146">
        <v>44365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hidden="1" x14ac:dyDescent="0.25">
      <c r="A89" s="144" t="s">
        <v>214</v>
      </c>
      <c r="B89" s="145"/>
      <c r="C89" s="145"/>
      <c r="D89" s="145"/>
      <c r="E89" s="145"/>
      <c r="F89" s="145"/>
      <c r="G89" s="145"/>
      <c r="H89" s="146">
        <v>12</v>
      </c>
      <c r="I89" s="146"/>
      <c r="J89" s="146"/>
      <c r="K89" s="146">
        <v>58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215</v>
      </c>
      <c r="B90" s="145"/>
      <c r="C90" s="145"/>
      <c r="D90" s="145"/>
      <c r="E90" s="145"/>
      <c r="F90" s="145"/>
      <c r="G90" s="145"/>
      <c r="H90" s="146">
        <v>5009</v>
      </c>
      <c r="I90" s="146"/>
      <c r="J90" s="146"/>
      <c r="K90" s="146">
        <v>45287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ht="30" customHeight="1" x14ac:dyDescent="0.25">
      <c r="A91" s="144" t="s">
        <v>216</v>
      </c>
      <c r="B91" s="145"/>
      <c r="C91" s="145"/>
      <c r="D91" s="145"/>
      <c r="E91" s="145"/>
      <c r="F91" s="145"/>
      <c r="G91" s="145"/>
      <c r="H91" s="146">
        <v>307.93</v>
      </c>
      <c r="I91" s="146"/>
      <c r="J91" s="146"/>
      <c r="K91" s="146">
        <v>1695.49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7" t="s">
        <v>217</v>
      </c>
      <c r="B92" s="148"/>
      <c r="C92" s="148"/>
      <c r="D92" s="148"/>
      <c r="E92" s="148"/>
      <c r="F92" s="148"/>
      <c r="G92" s="148"/>
      <c r="H92" s="149">
        <v>5316.93</v>
      </c>
      <c r="I92" s="149"/>
      <c r="J92" s="149"/>
      <c r="K92" s="149">
        <v>46982.49</v>
      </c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2" x14ac:dyDescent="0.25">
      <c r="A93" s="50"/>
      <c r="B93" s="39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4" spans="1:22" x14ac:dyDescent="0.25">
      <c r="A94" s="50"/>
      <c r="B94" s="39"/>
      <c r="C94" s="73" t="s">
        <v>63</v>
      </c>
      <c r="D94" s="48"/>
      <c r="E94" s="48"/>
      <c r="F94" s="48"/>
      <c r="G94" s="48"/>
      <c r="H94" s="74">
        <f>IF(ISBLANK(Y30),"",ROUND(Z30/Y30,2)*100)</f>
        <v>102</v>
      </c>
      <c r="I94" s="48"/>
      <c r="J94" s="48"/>
      <c r="K94" s="74">
        <f>IF(ISBLANK(Y31),"",ROUND(Z31/Y31,2)*100)</f>
        <v>87</v>
      </c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</row>
    <row r="95" spans="1:22" x14ac:dyDescent="0.25">
      <c r="A95" s="50"/>
      <c r="B95" s="39"/>
      <c r="C95" s="73" t="s">
        <v>64</v>
      </c>
      <c r="D95" s="48"/>
      <c r="E95" s="48"/>
      <c r="F95" s="48"/>
      <c r="G95" s="48"/>
      <c r="H95" s="45">
        <f>IF(ISBLANK(Y30),"",ROUND(AA30/Y30,2)*100)</f>
        <v>60</v>
      </c>
      <c r="I95" s="48"/>
      <c r="J95" s="48"/>
      <c r="K95" s="45">
        <f>IF(ISBLANK(Y31),"",ROUND(AA31/Y31,2)*100)</f>
        <v>48</v>
      </c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</row>
    <row r="96" spans="1:22" x14ac:dyDescent="0.25">
      <c r="A96" s="28"/>
      <c r="B96" s="28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75" t="s">
        <v>70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2:22" x14ac:dyDescent="0.25">
      <c r="B98" s="3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2:22" x14ac:dyDescent="0.25">
      <c r="B99" s="75" t="s">
        <v>71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2:22" x14ac:dyDescent="0.25">
      <c r="B100" s="46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  <row r="111" spans="2:22" x14ac:dyDescent="0.25">
      <c r="C111" s="49"/>
      <c r="D111" s="49"/>
      <c r="E111" s="49"/>
      <c r="F111" s="49"/>
      <c r="G111" s="49"/>
    </row>
    <row r="112" spans="2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</sheetData>
  <mergeCells count="60">
    <mergeCell ref="A89:G89"/>
    <mergeCell ref="A90:G90"/>
    <mergeCell ref="A91:G91"/>
    <mergeCell ref="A92:G92"/>
    <mergeCell ref="A83:G83"/>
    <mergeCell ref="A84:G84"/>
    <mergeCell ref="A85:G85"/>
    <mergeCell ref="A86:G86"/>
    <mergeCell ref="A87:G87"/>
    <mergeCell ref="A88:G88"/>
    <mergeCell ref="A75:V75"/>
    <mergeCell ref="A77:V77"/>
    <mergeCell ref="A79:G79"/>
    <mergeCell ref="A80:G80"/>
    <mergeCell ref="A81:G81"/>
    <mergeCell ref="A82:G82"/>
    <mergeCell ref="A56:V56"/>
    <mergeCell ref="A65:V65"/>
    <mergeCell ref="A66:V66"/>
    <mergeCell ref="A70:V70"/>
    <mergeCell ref="A71:V71"/>
    <mergeCell ref="A74:V74"/>
    <mergeCell ref="A40:V40"/>
    <mergeCell ref="A41:V41"/>
    <mergeCell ref="A45:V45"/>
    <mergeCell ref="A47:V47"/>
    <mergeCell ref="A52:V52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5316.93/1000</f>
        <v>5.3169300000000002</v>
      </c>
      <c r="H11" s="85"/>
      <c r="I11" s="55" t="s">
        <v>6</v>
      </c>
      <c r="J11" s="86">
        <f>46982.49/1000</f>
        <v>46.982489999999999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0.11960999999999999</v>
      </c>
      <c r="H14" s="85"/>
      <c r="I14" s="55" t="s">
        <v>8</v>
      </c>
      <c r="J14" s="86">
        <f>(P14+P15)/1000</f>
        <v>0.11960999999999999</v>
      </c>
      <c r="K14" s="87"/>
      <c r="L14" s="58">
        <v>1458</v>
      </c>
      <c r="M14" s="35" t="s">
        <v>8</v>
      </c>
      <c r="N14" s="57"/>
      <c r="O14" s="26">
        <v>119.52</v>
      </c>
      <c r="P14" s="27">
        <v>119.52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1400/1000</f>
        <v>1.4</v>
      </c>
      <c r="H15" s="117"/>
      <c r="I15" s="55" t="s">
        <v>6</v>
      </c>
      <c r="J15" s="86">
        <f>16836/1000</f>
        <v>16.835999999999999</v>
      </c>
      <c r="K15" s="87"/>
      <c r="L15" s="59">
        <v>17522</v>
      </c>
      <c r="M15" s="35" t="s">
        <v>6</v>
      </c>
      <c r="N15" s="57"/>
      <c r="O15" s="26">
        <v>0.09</v>
      </c>
      <c r="P15" s="27">
        <v>0.09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220</v>
      </c>
      <c r="C26" s="134" t="s">
        <v>221</v>
      </c>
      <c r="D26" s="154" t="s">
        <v>222</v>
      </c>
      <c r="E26" s="155">
        <v>3.3</v>
      </c>
      <c r="F26" s="136" t="s">
        <v>223</v>
      </c>
      <c r="G26" s="136">
        <v>35.58</v>
      </c>
      <c r="H26" s="156"/>
      <c r="I26" s="156"/>
      <c r="J26" s="136" t="s">
        <v>224</v>
      </c>
      <c r="K26" s="136">
        <v>427.19</v>
      </c>
      <c r="L26" s="157"/>
      <c r="M26" s="156">
        <f>IF(ISNUMBER(K26/G26),IF(NOT(K26/G26=0),K26/G26, " "), " ")</f>
        <v>12.00646430578977</v>
      </c>
      <c r="N26" s="154"/>
    </row>
    <row r="27" spans="1:23" s="29" customFormat="1" ht="22.8" x14ac:dyDescent="0.25">
      <c r="A27" s="152">
        <v>2</v>
      </c>
      <c r="B27" s="153" t="s">
        <v>225</v>
      </c>
      <c r="C27" s="134" t="s">
        <v>226</v>
      </c>
      <c r="D27" s="154" t="s">
        <v>222</v>
      </c>
      <c r="E27" s="155">
        <v>48.35</v>
      </c>
      <c r="F27" s="136" t="s">
        <v>227</v>
      </c>
      <c r="G27" s="136">
        <v>541.52</v>
      </c>
      <c r="H27" s="156"/>
      <c r="I27" s="156"/>
      <c r="J27" s="136" t="s">
        <v>228</v>
      </c>
      <c r="K27" s="136">
        <v>6498.71</v>
      </c>
      <c r="L27" s="157"/>
      <c r="M27" s="156">
        <f>IF(ISNUMBER(K27/G27),IF(NOT(K27/G27=0),K27/G27, " "), " ")</f>
        <v>12.000867927315705</v>
      </c>
      <c r="N27" s="154"/>
    </row>
    <row r="28" spans="1:23" s="29" customFormat="1" ht="22.8" x14ac:dyDescent="0.25">
      <c r="A28" s="152">
        <v>3</v>
      </c>
      <c r="B28" s="153" t="s">
        <v>229</v>
      </c>
      <c r="C28" s="134" t="s">
        <v>230</v>
      </c>
      <c r="D28" s="154" t="s">
        <v>222</v>
      </c>
      <c r="E28" s="155">
        <v>0.81</v>
      </c>
      <c r="F28" s="136" t="s">
        <v>231</v>
      </c>
      <c r="G28" s="136">
        <v>9.2899999999999991</v>
      </c>
      <c r="H28" s="156"/>
      <c r="I28" s="156"/>
      <c r="J28" s="136" t="s">
        <v>232</v>
      </c>
      <c r="K28" s="136">
        <v>111.47</v>
      </c>
      <c r="L28" s="157"/>
      <c r="M28" s="156">
        <f>IF(ISNUMBER(K28/G28),IF(NOT(K28/G28=0),K28/G28, " "), " ")</f>
        <v>11.998923573735199</v>
      </c>
      <c r="N28" s="154"/>
    </row>
    <row r="29" spans="1:23" s="29" customFormat="1" ht="22.8" x14ac:dyDescent="0.25">
      <c r="A29" s="152">
        <v>4</v>
      </c>
      <c r="B29" s="153" t="s">
        <v>233</v>
      </c>
      <c r="C29" s="134" t="s">
        <v>234</v>
      </c>
      <c r="D29" s="154" t="s">
        <v>222</v>
      </c>
      <c r="E29" s="155">
        <v>1.1499999999999999</v>
      </c>
      <c r="F29" s="136" t="s">
        <v>235</v>
      </c>
      <c r="G29" s="136">
        <v>13.84</v>
      </c>
      <c r="H29" s="156"/>
      <c r="I29" s="156"/>
      <c r="J29" s="136" t="s">
        <v>236</v>
      </c>
      <c r="K29" s="136">
        <v>165.98</v>
      </c>
      <c r="L29" s="157"/>
      <c r="M29" s="156">
        <f>IF(ISNUMBER(K29/G29),IF(NOT(K29/G29=0),K29/G29, " "), " ")</f>
        <v>11.992774566473988</v>
      </c>
      <c r="N29" s="154"/>
    </row>
    <row r="30" spans="1:23" ht="22.8" x14ac:dyDescent="0.25">
      <c r="A30" s="152">
        <v>5</v>
      </c>
      <c r="B30" s="153" t="s">
        <v>237</v>
      </c>
      <c r="C30" s="134" t="s">
        <v>238</v>
      </c>
      <c r="D30" s="154" t="s">
        <v>222</v>
      </c>
      <c r="E30" s="155">
        <v>65.88</v>
      </c>
      <c r="F30" s="136" t="s">
        <v>239</v>
      </c>
      <c r="G30" s="136">
        <v>801.1</v>
      </c>
      <c r="H30" s="156"/>
      <c r="I30" s="156"/>
      <c r="J30" s="136" t="s">
        <v>240</v>
      </c>
      <c r="K30" s="136">
        <v>9614.5300000000007</v>
      </c>
      <c r="L30" s="157"/>
      <c r="M30" s="156">
        <f>IF(ISNUMBER(K30/G30),IF(NOT(K30/G30=0),K30/G30, " "), " ")</f>
        <v>12.001660217201348</v>
      </c>
      <c r="N30" s="154"/>
    </row>
    <row r="31" spans="1:23" ht="22.8" x14ac:dyDescent="0.25">
      <c r="A31" s="152">
        <v>6</v>
      </c>
      <c r="B31" s="153" t="s">
        <v>241</v>
      </c>
      <c r="C31" s="134" t="s">
        <v>242</v>
      </c>
      <c r="D31" s="154" t="s">
        <v>222</v>
      </c>
      <c r="E31" s="155">
        <v>0.03</v>
      </c>
      <c r="F31" s="136" t="s">
        <v>243</v>
      </c>
      <c r="G31" s="136">
        <v>0.39</v>
      </c>
      <c r="H31" s="156"/>
      <c r="I31" s="156"/>
      <c r="J31" s="136" t="s">
        <v>244</v>
      </c>
      <c r="K31" s="136">
        <v>4.71</v>
      </c>
      <c r="L31" s="157"/>
      <c r="M31" s="156">
        <f>IF(ISNUMBER(K31/G31),IF(NOT(K31/G31=0),K31/G31, " "), " ")</f>
        <v>12.076923076923077</v>
      </c>
      <c r="N31" s="154"/>
    </row>
    <row r="32" spans="1:23" ht="22.8" x14ac:dyDescent="0.25">
      <c r="A32" s="152">
        <v>7</v>
      </c>
      <c r="B32" s="153">
        <v>2</v>
      </c>
      <c r="C32" s="134" t="s">
        <v>245</v>
      </c>
      <c r="D32" s="154" t="s">
        <v>222</v>
      </c>
      <c r="E32" s="155">
        <v>0.09</v>
      </c>
      <c r="F32" s="136" t="s">
        <v>246</v>
      </c>
      <c r="G32" s="136"/>
      <c r="H32" s="156"/>
      <c r="I32" s="156"/>
      <c r="J32" s="136" t="s">
        <v>246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247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30303</v>
      </c>
      <c r="C34" s="134" t="s">
        <v>248</v>
      </c>
      <c r="D34" s="154" t="s">
        <v>249</v>
      </c>
      <c r="E34" s="155">
        <v>0.01</v>
      </c>
      <c r="F34" s="136" t="s">
        <v>250</v>
      </c>
      <c r="G34" s="136">
        <v>0.01</v>
      </c>
      <c r="H34" s="156"/>
      <c r="I34" s="156"/>
      <c r="J34" s="136" t="s">
        <v>251</v>
      </c>
      <c r="K34" s="136">
        <v>0.05</v>
      </c>
      <c r="L34" s="157"/>
      <c r="M34" s="156">
        <f>IF(ISNUMBER(K34/G34),IF(NOT(K34/G34=0),K34/G34, " "), " ")</f>
        <v>5</v>
      </c>
      <c r="N34" s="154" t="s">
        <v>252</v>
      </c>
    </row>
    <row r="35" spans="1:14" ht="22.8" x14ac:dyDescent="0.25">
      <c r="A35" s="152">
        <v>9</v>
      </c>
      <c r="B35" s="153">
        <v>30954</v>
      </c>
      <c r="C35" s="134" t="s">
        <v>253</v>
      </c>
      <c r="D35" s="154" t="s">
        <v>249</v>
      </c>
      <c r="E35" s="155">
        <v>0.09</v>
      </c>
      <c r="F35" s="136" t="s">
        <v>254</v>
      </c>
      <c r="G35" s="136">
        <v>3.03</v>
      </c>
      <c r="H35" s="156"/>
      <c r="I35" s="156"/>
      <c r="J35" s="136" t="s">
        <v>255</v>
      </c>
      <c r="K35" s="136">
        <v>14.67</v>
      </c>
      <c r="L35" s="157"/>
      <c r="M35" s="156">
        <f>IF(ISNUMBER(K35/G35),IF(NOT(K35/G35=0),K35/G35, " "), " ")</f>
        <v>4.8415841584158414</v>
      </c>
      <c r="N35" s="154" t="s">
        <v>252</v>
      </c>
    </row>
    <row r="36" spans="1:14" ht="22.8" x14ac:dyDescent="0.25">
      <c r="A36" s="152">
        <v>10</v>
      </c>
      <c r="B36" s="153">
        <v>40502</v>
      </c>
      <c r="C36" s="134" t="s">
        <v>256</v>
      </c>
      <c r="D36" s="154" t="s">
        <v>249</v>
      </c>
      <c r="E36" s="155">
        <v>3.39</v>
      </c>
      <c r="F36" s="136" t="s">
        <v>257</v>
      </c>
      <c r="G36" s="136">
        <v>26.58</v>
      </c>
      <c r="H36" s="156"/>
      <c r="I36" s="156"/>
      <c r="J36" s="136" t="s">
        <v>258</v>
      </c>
      <c r="K36" s="136">
        <v>152.55000000000001</v>
      </c>
      <c r="L36" s="157"/>
      <c r="M36" s="156">
        <f>IF(ISNUMBER(K36/G36),IF(NOT(K36/G36=0),K36/G36, " "), " ")</f>
        <v>5.7392776523702036</v>
      </c>
      <c r="N36" s="154" t="s">
        <v>252</v>
      </c>
    </row>
    <row r="37" spans="1:14" ht="22.8" x14ac:dyDescent="0.25">
      <c r="A37" s="152">
        <v>11</v>
      </c>
      <c r="B37" s="153">
        <v>40504</v>
      </c>
      <c r="C37" s="134" t="s">
        <v>259</v>
      </c>
      <c r="D37" s="154" t="s">
        <v>249</v>
      </c>
      <c r="E37" s="155">
        <v>3.21</v>
      </c>
      <c r="F37" s="136" t="s">
        <v>260</v>
      </c>
      <c r="G37" s="136">
        <v>4.1399999999999997</v>
      </c>
      <c r="H37" s="156"/>
      <c r="I37" s="156"/>
      <c r="J37" s="136" t="s">
        <v>261</v>
      </c>
      <c r="K37" s="136">
        <v>9.6300000000000008</v>
      </c>
      <c r="L37" s="157"/>
      <c r="M37" s="156">
        <f>IF(ISNUMBER(K37/G37),IF(NOT(K37/G37=0),K37/G37, " "), " ")</f>
        <v>2.3260869565217397</v>
      </c>
      <c r="N37" s="154" t="s">
        <v>252</v>
      </c>
    </row>
    <row r="38" spans="1:14" ht="22.8" x14ac:dyDescent="0.25">
      <c r="A38" s="152">
        <v>12</v>
      </c>
      <c r="B38" s="153">
        <v>330206</v>
      </c>
      <c r="C38" s="134" t="s">
        <v>262</v>
      </c>
      <c r="D38" s="154" t="s">
        <v>249</v>
      </c>
      <c r="E38" s="155">
        <v>1.67</v>
      </c>
      <c r="F38" s="136" t="s">
        <v>263</v>
      </c>
      <c r="G38" s="136">
        <v>3.87</v>
      </c>
      <c r="H38" s="156"/>
      <c r="I38" s="156"/>
      <c r="J38" s="136" t="s">
        <v>264</v>
      </c>
      <c r="K38" s="136">
        <v>20.04</v>
      </c>
      <c r="L38" s="157"/>
      <c r="M38" s="156">
        <f>IF(ISNUMBER(K38/G38),IF(NOT(K38/G38=0),K38/G38, " "), " ")</f>
        <v>5.1782945736434103</v>
      </c>
      <c r="N38" s="154" t="s">
        <v>252</v>
      </c>
    </row>
    <row r="39" spans="1:14" ht="22.8" x14ac:dyDescent="0.25">
      <c r="A39" s="152">
        <v>13</v>
      </c>
      <c r="B39" s="153">
        <v>400001</v>
      </c>
      <c r="C39" s="134" t="s">
        <v>265</v>
      </c>
      <c r="D39" s="154" t="s">
        <v>249</v>
      </c>
      <c r="E39" s="155">
        <v>0.31</v>
      </c>
      <c r="F39" s="136" t="s">
        <v>266</v>
      </c>
      <c r="G39" s="136">
        <v>31.98</v>
      </c>
      <c r="H39" s="156"/>
      <c r="I39" s="156"/>
      <c r="J39" s="136" t="s">
        <v>267</v>
      </c>
      <c r="K39" s="136">
        <v>181.97</v>
      </c>
      <c r="L39" s="157"/>
      <c r="M39" s="156">
        <f>IF(ISNUMBER(K39/G39),IF(NOT(K39/G39=0),K39/G39, " "), " ")</f>
        <v>5.6901188242651655</v>
      </c>
      <c r="N39" s="154" t="s">
        <v>252</v>
      </c>
    </row>
    <row r="40" spans="1:14" ht="19.350000000000001" customHeight="1" x14ac:dyDescent="0.25">
      <c r="A40" s="128" t="s">
        <v>268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269</v>
      </c>
      <c r="C41" s="134" t="s">
        <v>270</v>
      </c>
      <c r="D41" s="154" t="s">
        <v>271</v>
      </c>
      <c r="E41" s="155">
        <v>0.56540000000000001</v>
      </c>
      <c r="F41" s="136" t="s">
        <v>272</v>
      </c>
      <c r="G41" s="136">
        <v>3.5</v>
      </c>
      <c r="H41" s="156">
        <v>42.66</v>
      </c>
      <c r="I41" s="156">
        <v>24.12</v>
      </c>
      <c r="J41" s="136" t="s">
        <v>273</v>
      </c>
      <c r="K41" s="136">
        <v>27.73</v>
      </c>
      <c r="L41" s="157"/>
      <c r="M41" s="156">
        <f>IF(ISNUMBER(K41/G41),IF(NOT(K41/G41=0),K41/G41, " "), " ")</f>
        <v>7.9228571428571426</v>
      </c>
      <c r="N41" s="154" t="s">
        <v>274</v>
      </c>
    </row>
    <row r="42" spans="1:14" ht="34.200000000000003" x14ac:dyDescent="0.25">
      <c r="A42" s="152">
        <v>15</v>
      </c>
      <c r="B42" s="153" t="s">
        <v>275</v>
      </c>
      <c r="C42" s="134" t="s">
        <v>276</v>
      </c>
      <c r="D42" s="154" t="s">
        <v>277</v>
      </c>
      <c r="E42" s="155">
        <v>1E-4</v>
      </c>
      <c r="F42" s="136" t="s">
        <v>278</v>
      </c>
      <c r="G42" s="136">
        <v>1.06</v>
      </c>
      <c r="H42" s="156">
        <v>37127</v>
      </c>
      <c r="I42" s="156">
        <v>3.71</v>
      </c>
      <c r="J42" s="136" t="s">
        <v>279</v>
      </c>
      <c r="K42" s="136">
        <v>3.81</v>
      </c>
      <c r="L42" s="157"/>
      <c r="M42" s="156">
        <f>IF(ISNUMBER(K42/G42),IF(NOT(K42/G42=0),K42/G42, " "), " ")</f>
        <v>3.5943396226415092</v>
      </c>
      <c r="N42" s="154" t="s">
        <v>280</v>
      </c>
    </row>
    <row r="43" spans="1:14" ht="22.8" x14ac:dyDescent="0.25">
      <c r="A43" s="152">
        <v>16</v>
      </c>
      <c r="B43" s="153" t="s">
        <v>281</v>
      </c>
      <c r="C43" s="134" t="s">
        <v>282</v>
      </c>
      <c r="D43" s="154" t="s">
        <v>277</v>
      </c>
      <c r="E43" s="155">
        <v>1.2999999999999999E-3</v>
      </c>
      <c r="F43" s="136" t="s">
        <v>283</v>
      </c>
      <c r="G43" s="136">
        <v>13.87</v>
      </c>
      <c r="H43" s="156">
        <v>56684.17</v>
      </c>
      <c r="I43" s="156">
        <v>73.69</v>
      </c>
      <c r="J43" s="136" t="s">
        <v>284</v>
      </c>
      <c r="K43" s="136">
        <v>75.569999999999993</v>
      </c>
      <c r="L43" s="157"/>
      <c r="M43" s="156">
        <f>IF(ISNUMBER(K43/G43),IF(NOT(K43/G43=0),K43/G43, " "), " ")</f>
        <v>5.4484498918529196</v>
      </c>
      <c r="N43" s="154" t="s">
        <v>285</v>
      </c>
    </row>
    <row r="44" spans="1:14" ht="34.200000000000003" x14ac:dyDescent="0.25">
      <c r="A44" s="152">
        <v>17</v>
      </c>
      <c r="B44" s="153" t="s">
        <v>286</v>
      </c>
      <c r="C44" s="134" t="s">
        <v>287</v>
      </c>
      <c r="D44" s="154" t="s">
        <v>271</v>
      </c>
      <c r="E44" s="155">
        <v>0.25740000000000002</v>
      </c>
      <c r="F44" s="136" t="s">
        <v>288</v>
      </c>
      <c r="G44" s="136">
        <v>26.01</v>
      </c>
      <c r="H44" s="156">
        <v>418</v>
      </c>
      <c r="I44" s="156">
        <v>107.61</v>
      </c>
      <c r="J44" s="136" t="s">
        <v>289</v>
      </c>
      <c r="K44" s="136">
        <v>112.38</v>
      </c>
      <c r="L44" s="157"/>
      <c r="M44" s="156">
        <f>IF(ISNUMBER(K44/G44),IF(NOT(K44/G44=0),K44/G44, " "), " ")</f>
        <v>4.3206459054209914</v>
      </c>
      <c r="N44" s="154" t="s">
        <v>290</v>
      </c>
    </row>
    <row r="45" spans="1:14" ht="22.8" x14ac:dyDescent="0.25">
      <c r="A45" s="152">
        <v>18</v>
      </c>
      <c r="B45" s="153" t="s">
        <v>291</v>
      </c>
      <c r="C45" s="134" t="s">
        <v>292</v>
      </c>
      <c r="D45" s="154" t="s">
        <v>293</v>
      </c>
      <c r="E45" s="155">
        <v>3.7999999999999999E-2</v>
      </c>
      <c r="F45" s="136" t="s">
        <v>294</v>
      </c>
      <c r="G45" s="136">
        <v>1.6</v>
      </c>
      <c r="H45" s="156">
        <v>228.81</v>
      </c>
      <c r="I45" s="156">
        <v>8.7100000000000009</v>
      </c>
      <c r="J45" s="136" t="s">
        <v>295</v>
      </c>
      <c r="K45" s="136">
        <v>8.8800000000000008</v>
      </c>
      <c r="L45" s="157"/>
      <c r="M45" s="156">
        <f>IF(ISNUMBER(K45/G45),IF(NOT(K45/G45=0),K45/G45, " "), " ")</f>
        <v>5.55</v>
      </c>
      <c r="N45" s="154" t="s">
        <v>296</v>
      </c>
    </row>
    <row r="46" spans="1:14" ht="57" x14ac:dyDescent="0.25">
      <c r="A46" s="152">
        <v>19</v>
      </c>
      <c r="B46" s="153" t="s">
        <v>297</v>
      </c>
      <c r="C46" s="134" t="s">
        <v>298</v>
      </c>
      <c r="D46" s="154" t="s">
        <v>299</v>
      </c>
      <c r="E46" s="155">
        <v>9.0950000000000006</v>
      </c>
      <c r="F46" s="136" t="s">
        <v>300</v>
      </c>
      <c r="G46" s="136">
        <v>111.86</v>
      </c>
      <c r="H46" s="156">
        <v>52.7</v>
      </c>
      <c r="I46" s="156">
        <v>479.31</v>
      </c>
      <c r="J46" s="136" t="s">
        <v>301</v>
      </c>
      <c r="K46" s="136">
        <v>492.96</v>
      </c>
      <c r="L46" s="157"/>
      <c r="M46" s="156">
        <f>IF(ISNUMBER(K46/G46),IF(NOT(K46/G46=0),K46/G46, " "), " ")</f>
        <v>4.4069372429822993</v>
      </c>
      <c r="N46" s="154" t="s">
        <v>302</v>
      </c>
    </row>
    <row r="47" spans="1:14" ht="57" x14ac:dyDescent="0.25">
      <c r="A47" s="152">
        <v>20</v>
      </c>
      <c r="B47" s="153" t="s">
        <v>303</v>
      </c>
      <c r="C47" s="134" t="s">
        <v>304</v>
      </c>
      <c r="D47" s="154" t="s">
        <v>299</v>
      </c>
      <c r="E47" s="155">
        <v>36.17</v>
      </c>
      <c r="F47" s="136" t="s">
        <v>305</v>
      </c>
      <c r="G47" s="136">
        <v>636.59</v>
      </c>
      <c r="H47" s="156">
        <v>75.87</v>
      </c>
      <c r="I47" s="156">
        <v>2744.22</v>
      </c>
      <c r="J47" s="136" t="s">
        <v>306</v>
      </c>
      <c r="K47" s="136">
        <v>2822.35</v>
      </c>
      <c r="L47" s="157"/>
      <c r="M47" s="156">
        <f>IF(ISNUMBER(K47/G47),IF(NOT(K47/G47=0),K47/G47, " "), " ")</f>
        <v>4.4335443535085375</v>
      </c>
      <c r="N47" s="154" t="s">
        <v>307</v>
      </c>
    </row>
    <row r="48" spans="1:14" ht="57" x14ac:dyDescent="0.25">
      <c r="A48" s="152">
        <v>21</v>
      </c>
      <c r="B48" s="153" t="s">
        <v>308</v>
      </c>
      <c r="C48" s="134" t="s">
        <v>309</v>
      </c>
      <c r="D48" s="154" t="s">
        <v>299</v>
      </c>
      <c r="E48" s="155">
        <v>9.6300000000000008</v>
      </c>
      <c r="F48" s="136" t="s">
        <v>310</v>
      </c>
      <c r="G48" s="136">
        <v>311.05</v>
      </c>
      <c r="H48" s="156">
        <v>139.05000000000001</v>
      </c>
      <c r="I48" s="156">
        <v>1339.05</v>
      </c>
      <c r="J48" s="136" t="s">
        <v>311</v>
      </c>
      <c r="K48" s="136">
        <v>1377.28</v>
      </c>
      <c r="L48" s="157"/>
      <c r="M48" s="156">
        <f>IF(ISNUMBER(K48/G48),IF(NOT(K48/G48=0),K48/G48, " "), " ")</f>
        <v>4.4278411830895354</v>
      </c>
      <c r="N48" s="154" t="s">
        <v>312</v>
      </c>
    </row>
    <row r="49" spans="1:14" ht="45.6" x14ac:dyDescent="0.25">
      <c r="A49" s="152">
        <v>22</v>
      </c>
      <c r="B49" s="153" t="s">
        <v>313</v>
      </c>
      <c r="C49" s="134" t="s">
        <v>314</v>
      </c>
      <c r="D49" s="154" t="s">
        <v>299</v>
      </c>
      <c r="E49" s="155">
        <v>2.52</v>
      </c>
      <c r="F49" s="136" t="s">
        <v>315</v>
      </c>
      <c r="G49" s="136">
        <v>29.23</v>
      </c>
      <c r="H49" s="156">
        <v>22.86</v>
      </c>
      <c r="I49" s="156">
        <v>57.61</v>
      </c>
      <c r="J49" s="136" t="s">
        <v>316</v>
      </c>
      <c r="K49" s="136">
        <v>58.87</v>
      </c>
      <c r="L49" s="157"/>
      <c r="M49" s="156">
        <f>IF(ISNUMBER(K49/G49),IF(NOT(K49/G49=0),K49/G49, " "), " ")</f>
        <v>2.0140266849127606</v>
      </c>
      <c r="N49" s="154" t="s">
        <v>317</v>
      </c>
    </row>
    <row r="50" spans="1:14" ht="22.8" x14ac:dyDescent="0.25">
      <c r="A50" s="152">
        <v>23</v>
      </c>
      <c r="B50" s="153" t="s">
        <v>318</v>
      </c>
      <c r="C50" s="134" t="s">
        <v>319</v>
      </c>
      <c r="D50" s="154" t="s">
        <v>320</v>
      </c>
      <c r="E50" s="155">
        <v>4</v>
      </c>
      <c r="F50" s="136" t="s">
        <v>321</v>
      </c>
      <c r="G50" s="136">
        <v>74.400000000000006</v>
      </c>
      <c r="H50" s="156">
        <v>40.729999999999997</v>
      </c>
      <c r="I50" s="156">
        <v>162.91999999999999</v>
      </c>
      <c r="J50" s="136" t="s">
        <v>322</v>
      </c>
      <c r="K50" s="136">
        <v>166.84</v>
      </c>
      <c r="L50" s="157"/>
      <c r="M50" s="156">
        <f>IF(ISNUMBER(K50/G50),IF(NOT(K50/G50=0),K50/G50, " "), " ")</f>
        <v>2.2424731182795696</v>
      </c>
      <c r="N50" s="154" t="s">
        <v>323</v>
      </c>
    </row>
    <row r="51" spans="1:14" ht="22.8" x14ac:dyDescent="0.25">
      <c r="A51" s="152">
        <v>24</v>
      </c>
      <c r="B51" s="153" t="s">
        <v>324</v>
      </c>
      <c r="C51" s="134" t="s">
        <v>325</v>
      </c>
      <c r="D51" s="154" t="s">
        <v>293</v>
      </c>
      <c r="E51" s="155">
        <v>0.1</v>
      </c>
      <c r="F51" s="136" t="s">
        <v>326</v>
      </c>
      <c r="G51" s="136">
        <v>1.21</v>
      </c>
      <c r="H51" s="156"/>
      <c r="I51" s="156"/>
      <c r="J51" s="136" t="s">
        <v>327</v>
      </c>
      <c r="K51" s="136">
        <v>5.5</v>
      </c>
      <c r="L51" s="157"/>
      <c r="M51" s="156">
        <f>IF(ISNUMBER(K51/G51),IF(NOT(K51/G51=0),K51/G51, " "), " ")</f>
        <v>4.5454545454545459</v>
      </c>
      <c r="N51" s="154"/>
    </row>
    <row r="52" spans="1:14" ht="22.8" x14ac:dyDescent="0.25">
      <c r="A52" s="152">
        <v>25</v>
      </c>
      <c r="B52" s="153" t="s">
        <v>328</v>
      </c>
      <c r="C52" s="134" t="s">
        <v>329</v>
      </c>
      <c r="D52" s="154" t="s">
        <v>293</v>
      </c>
      <c r="E52" s="155">
        <v>0.3</v>
      </c>
      <c r="F52" s="136" t="s">
        <v>330</v>
      </c>
      <c r="G52" s="136">
        <v>7.89</v>
      </c>
      <c r="H52" s="156"/>
      <c r="I52" s="156"/>
      <c r="J52" s="136" t="s">
        <v>331</v>
      </c>
      <c r="K52" s="136">
        <v>36.61</v>
      </c>
      <c r="L52" s="157"/>
      <c r="M52" s="156">
        <f>IF(ISNUMBER(K52/G52),IF(NOT(K52/G52=0),K52/G52, " "), " ")</f>
        <v>4.6400506970849174</v>
      </c>
      <c r="N52" s="154"/>
    </row>
    <row r="53" spans="1:14" ht="45.6" x14ac:dyDescent="0.25">
      <c r="A53" s="152">
        <v>26</v>
      </c>
      <c r="B53" s="153" t="s">
        <v>332</v>
      </c>
      <c r="C53" s="134" t="s">
        <v>333</v>
      </c>
      <c r="D53" s="154" t="s">
        <v>334</v>
      </c>
      <c r="E53" s="155">
        <v>0.1</v>
      </c>
      <c r="F53" s="136" t="s">
        <v>335</v>
      </c>
      <c r="G53" s="136">
        <v>5.03</v>
      </c>
      <c r="H53" s="156"/>
      <c r="I53" s="156"/>
      <c r="J53" s="136" t="s">
        <v>336</v>
      </c>
      <c r="K53" s="136">
        <v>12.94</v>
      </c>
      <c r="L53" s="157"/>
      <c r="M53" s="156">
        <f>IF(ISNUMBER(K53/G53),IF(NOT(K53/G53=0),K53/G53, " "), " ")</f>
        <v>2.5725646123260435</v>
      </c>
      <c r="N53" s="154"/>
    </row>
    <row r="54" spans="1:14" ht="22.8" x14ac:dyDescent="0.25">
      <c r="A54" s="152">
        <v>27</v>
      </c>
      <c r="B54" s="153" t="s">
        <v>337</v>
      </c>
      <c r="C54" s="134" t="s">
        <v>319</v>
      </c>
      <c r="D54" s="154" t="s">
        <v>320</v>
      </c>
      <c r="E54" s="155">
        <v>2</v>
      </c>
      <c r="F54" s="136" t="s">
        <v>321</v>
      </c>
      <c r="G54" s="136">
        <v>37.200000000000003</v>
      </c>
      <c r="H54" s="156"/>
      <c r="I54" s="156"/>
      <c r="J54" s="136" t="s">
        <v>322</v>
      </c>
      <c r="K54" s="136">
        <v>83.42</v>
      </c>
      <c r="L54" s="157"/>
      <c r="M54" s="156">
        <f>IF(ISNUMBER(K54/G54),IF(NOT(K54/G54=0),K54/G54, " "), " ")</f>
        <v>2.2424731182795696</v>
      </c>
      <c r="N54" s="154"/>
    </row>
    <row r="55" spans="1:14" ht="22.8" x14ac:dyDescent="0.25">
      <c r="A55" s="152">
        <v>28</v>
      </c>
      <c r="B55" s="153" t="s">
        <v>338</v>
      </c>
      <c r="C55" s="134" t="s">
        <v>339</v>
      </c>
      <c r="D55" s="154" t="s">
        <v>320</v>
      </c>
      <c r="E55" s="155">
        <v>0.01</v>
      </c>
      <c r="F55" s="136" t="s">
        <v>340</v>
      </c>
      <c r="G55" s="136">
        <v>0.44</v>
      </c>
      <c r="H55" s="156"/>
      <c r="I55" s="156"/>
      <c r="J55" s="136" t="s">
        <v>341</v>
      </c>
      <c r="K55" s="136">
        <v>1.26</v>
      </c>
      <c r="L55" s="157"/>
      <c r="M55" s="156">
        <f>IF(ISNUMBER(K55/G55),IF(NOT(K55/G55=0),K55/G55, " "), " ")</f>
        <v>2.8636363636363638</v>
      </c>
      <c r="N55" s="154"/>
    </row>
    <row r="56" spans="1:14" ht="22.8" x14ac:dyDescent="0.25">
      <c r="A56" s="152">
        <v>29</v>
      </c>
      <c r="B56" s="153" t="s">
        <v>342</v>
      </c>
      <c r="C56" s="134" t="s">
        <v>343</v>
      </c>
      <c r="D56" s="154" t="s">
        <v>320</v>
      </c>
      <c r="E56" s="155">
        <v>1</v>
      </c>
      <c r="F56" s="136" t="s">
        <v>344</v>
      </c>
      <c r="G56" s="136">
        <v>2.41</v>
      </c>
      <c r="H56" s="156"/>
      <c r="I56" s="156"/>
      <c r="J56" s="136" t="s">
        <v>345</v>
      </c>
      <c r="K56" s="136">
        <v>19.03</v>
      </c>
      <c r="L56" s="157"/>
      <c r="M56" s="156">
        <f>IF(ISNUMBER(K56/G56),IF(NOT(K56/G56=0),K56/G56, " "), " ")</f>
        <v>7.8962655601659755</v>
      </c>
      <c r="N56" s="154"/>
    </row>
    <row r="57" spans="1:14" ht="19.350000000000001" customHeight="1" x14ac:dyDescent="0.25">
      <c r="A57" s="150" t="s">
        <v>346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</row>
    <row r="58" spans="1:14" ht="19.350000000000001" customHeight="1" x14ac:dyDescent="0.25">
      <c r="A58" s="128" t="s">
        <v>268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</row>
    <row r="59" spans="1:14" ht="22.8" x14ac:dyDescent="0.25">
      <c r="A59" s="152">
        <v>30</v>
      </c>
      <c r="B59" s="153" t="s">
        <v>347</v>
      </c>
      <c r="C59" s="134" t="s">
        <v>348</v>
      </c>
      <c r="D59" s="154" t="s">
        <v>320</v>
      </c>
      <c r="E59" s="155">
        <v>1</v>
      </c>
      <c r="F59" s="136" t="s">
        <v>246</v>
      </c>
      <c r="G59" s="136"/>
      <c r="H59" s="156"/>
      <c r="I59" s="156"/>
      <c r="J59" s="136" t="s">
        <v>246</v>
      </c>
      <c r="K59" s="136"/>
      <c r="L59" s="157"/>
      <c r="M59" s="156" t="str">
        <f>IF(ISNUMBER(K59/G59),IF(NOT(K59/G59=0),K59/G59, " "), " ")</f>
        <v xml:space="preserve"> </v>
      </c>
      <c r="N59" s="154"/>
    </row>
    <row r="60" spans="1:14" ht="22.8" x14ac:dyDescent="0.25">
      <c r="A60" s="158">
        <v>31</v>
      </c>
      <c r="B60" s="159" t="s">
        <v>349</v>
      </c>
      <c r="C60" s="140" t="s">
        <v>350</v>
      </c>
      <c r="D60" s="160" t="s">
        <v>277</v>
      </c>
      <c r="E60" s="161">
        <v>4.0000000000000002E-4</v>
      </c>
      <c r="F60" s="142" t="s">
        <v>246</v>
      </c>
      <c r="G60" s="142"/>
      <c r="H60" s="162"/>
      <c r="I60" s="162"/>
      <c r="J60" s="142" t="s">
        <v>246</v>
      </c>
      <c r="K60" s="142"/>
      <c r="L60" s="163"/>
      <c r="M60" s="162" t="str">
        <f>IF(ISNUMBER(K60/G60),IF(NOT(K60/G60=0),K60/G60, " "), " ")</f>
        <v xml:space="preserve"> </v>
      </c>
      <c r="N60" s="160"/>
    </row>
    <row r="61" spans="1:14" x14ac:dyDescent="0.25">
      <c r="A61" s="144" t="s">
        <v>200</v>
      </c>
      <c r="B61" s="145"/>
      <c r="C61" s="145"/>
      <c r="D61" s="145"/>
      <c r="E61" s="145"/>
      <c r="F61" s="145"/>
      <c r="G61" s="164">
        <v>2740</v>
      </c>
      <c r="H61" s="165"/>
      <c r="I61" s="165"/>
      <c r="J61" s="165"/>
      <c r="K61" s="164">
        <v>22530</v>
      </c>
      <c r="L61" s="166"/>
      <c r="M61" s="164">
        <f ca="1">IF(ISNUMBER(INDIRECT("K" &amp; ROW())/INDIRECT("G" &amp; ROW())),INDIRECT("K" &amp; ROW())/INDIRECT("G" &amp; ROW()), " ")</f>
        <v>8.2226277372262775</v>
      </c>
      <c r="N61" s="146" t="s">
        <v>351</v>
      </c>
    </row>
    <row r="62" spans="1:14" x14ac:dyDescent="0.25">
      <c r="A62" s="144" t="s">
        <v>205</v>
      </c>
      <c r="B62" s="145"/>
      <c r="C62" s="145"/>
      <c r="D62" s="145"/>
      <c r="E62" s="145"/>
      <c r="F62" s="145"/>
      <c r="G62" s="164"/>
      <c r="H62" s="165"/>
      <c r="I62" s="165"/>
      <c r="J62" s="165"/>
      <c r="K62" s="164"/>
      <c r="L62" s="166"/>
      <c r="M62" s="164" t="str">
        <f ca="1">IF(ISNUMBER(INDIRECT("K" &amp; ROW())/INDIRECT("G" &amp; ROW())),INDIRECT("K" &amp; ROW())/INDIRECT("G" &amp; ROW()), " ")</f>
        <v xml:space="preserve"> </v>
      </c>
      <c r="N62" s="146" t="s">
        <v>351</v>
      </c>
    </row>
    <row r="63" spans="1:14" x14ac:dyDescent="0.25">
      <c r="A63" s="144" t="s">
        <v>206</v>
      </c>
      <c r="B63" s="145"/>
      <c r="C63" s="145"/>
      <c r="D63" s="145"/>
      <c r="E63" s="145"/>
      <c r="F63" s="145"/>
      <c r="G63" s="164">
        <v>1400</v>
      </c>
      <c r="H63" s="165"/>
      <c r="I63" s="165"/>
      <c r="J63" s="165"/>
      <c r="K63" s="164">
        <v>16836</v>
      </c>
      <c r="L63" s="166"/>
      <c r="M63" s="164">
        <f ca="1">IF(ISNUMBER(INDIRECT("K" &amp; ROW())/INDIRECT("G" &amp; ROW())),INDIRECT("K" &amp; ROW())/INDIRECT("G" &amp; ROW()), " ")</f>
        <v>12.025714285714285</v>
      </c>
      <c r="N63" s="146" t="s">
        <v>351</v>
      </c>
    </row>
    <row r="64" spans="1:14" x14ac:dyDescent="0.25">
      <c r="A64" s="144" t="s">
        <v>207</v>
      </c>
      <c r="B64" s="145"/>
      <c r="C64" s="145"/>
      <c r="D64" s="145"/>
      <c r="E64" s="145"/>
      <c r="F64" s="145"/>
      <c r="G64" s="164">
        <v>1271</v>
      </c>
      <c r="H64" s="165"/>
      <c r="I64" s="165"/>
      <c r="J64" s="165"/>
      <c r="K64" s="164">
        <v>5323</v>
      </c>
      <c r="L64" s="166"/>
      <c r="M64" s="164">
        <f ca="1">IF(ISNUMBER(INDIRECT("K" &amp; ROW())/INDIRECT("G" &amp; ROW())),INDIRECT("K" &amp; ROW())/INDIRECT("G" &amp; ROW()), " ")</f>
        <v>4.1880409126671916</v>
      </c>
      <c r="N64" s="146" t="s">
        <v>351</v>
      </c>
    </row>
    <row r="65" spans="1:14" x14ac:dyDescent="0.25">
      <c r="A65" s="144" t="s">
        <v>208</v>
      </c>
      <c r="B65" s="145"/>
      <c r="C65" s="145"/>
      <c r="D65" s="145"/>
      <c r="E65" s="145"/>
      <c r="F65" s="145"/>
      <c r="G65" s="164">
        <v>70</v>
      </c>
      <c r="H65" s="165"/>
      <c r="I65" s="165"/>
      <c r="J65" s="165"/>
      <c r="K65" s="164">
        <v>388</v>
      </c>
      <c r="L65" s="166"/>
      <c r="M65" s="164">
        <f ca="1">IF(ISNUMBER(INDIRECT("K" &amp; ROW())/INDIRECT("G" &amp; ROW())),INDIRECT("K" &amp; ROW())/INDIRECT("G" &amp; ROW()), " ")</f>
        <v>5.5428571428571427</v>
      </c>
      <c r="N65" s="146" t="s">
        <v>351</v>
      </c>
    </row>
    <row r="66" spans="1:14" x14ac:dyDescent="0.25">
      <c r="A66" s="147" t="s">
        <v>209</v>
      </c>
      <c r="B66" s="148"/>
      <c r="C66" s="148"/>
      <c r="D66" s="148"/>
      <c r="E66" s="148"/>
      <c r="F66" s="148"/>
      <c r="G66" s="167">
        <v>1432</v>
      </c>
      <c r="H66" s="168"/>
      <c r="I66" s="168"/>
      <c r="J66" s="168"/>
      <c r="K66" s="167">
        <v>14710</v>
      </c>
      <c r="L66" s="169"/>
      <c r="M66" s="167">
        <f ca="1">IF(ISNUMBER(INDIRECT("K" &amp; ROW())/INDIRECT("G" &amp; ROW())),INDIRECT("K" &amp; ROW())/INDIRECT("G" &amp; ROW()), " ")</f>
        <v>10.272346368715084</v>
      </c>
      <c r="N66" s="149" t="s">
        <v>351</v>
      </c>
    </row>
    <row r="67" spans="1:14" x14ac:dyDescent="0.25">
      <c r="A67" s="147" t="s">
        <v>210</v>
      </c>
      <c r="B67" s="148"/>
      <c r="C67" s="148"/>
      <c r="D67" s="148"/>
      <c r="E67" s="148"/>
      <c r="F67" s="148"/>
      <c r="G67" s="167">
        <v>837</v>
      </c>
      <c r="H67" s="168"/>
      <c r="I67" s="168"/>
      <c r="J67" s="168"/>
      <c r="K67" s="167">
        <v>8047</v>
      </c>
      <c r="L67" s="169"/>
      <c r="M67" s="167">
        <f ca="1">IF(ISNUMBER(INDIRECT("K" &amp; ROW())/INDIRECT("G" &amp; ROW())),INDIRECT("K" &amp; ROW())/INDIRECT("G" &amp; ROW()), " ")</f>
        <v>9.6140979689366795</v>
      </c>
      <c r="N67" s="149" t="s">
        <v>351</v>
      </c>
    </row>
    <row r="68" spans="1:14" x14ac:dyDescent="0.25">
      <c r="A68" s="147" t="s">
        <v>211</v>
      </c>
      <c r="B68" s="148"/>
      <c r="C68" s="148"/>
      <c r="D68" s="148"/>
      <c r="E68" s="148"/>
      <c r="F68" s="148"/>
      <c r="G68" s="167"/>
      <c r="H68" s="168"/>
      <c r="I68" s="168"/>
      <c r="J68" s="168"/>
      <c r="K68" s="167"/>
      <c r="L68" s="169"/>
      <c r="M68" s="167" t="str">
        <f ca="1">IF(ISNUMBER(INDIRECT("K" &amp; ROW())/INDIRECT("G" &amp; ROW())),INDIRECT("K" &amp; ROW())/INDIRECT("G" &amp; ROW()), " ")</f>
        <v xml:space="preserve"> </v>
      </c>
      <c r="N68" s="149" t="s">
        <v>351</v>
      </c>
    </row>
    <row r="69" spans="1:14" ht="30" customHeight="1" x14ac:dyDescent="0.25">
      <c r="A69" s="144" t="s">
        <v>212</v>
      </c>
      <c r="B69" s="145"/>
      <c r="C69" s="145"/>
      <c r="D69" s="145"/>
      <c r="E69" s="145"/>
      <c r="F69" s="145"/>
      <c r="G69" s="164">
        <v>79</v>
      </c>
      <c r="H69" s="165"/>
      <c r="I69" s="165"/>
      <c r="J69" s="165"/>
      <c r="K69" s="164">
        <v>864</v>
      </c>
      <c r="L69" s="166"/>
      <c r="M69" s="164">
        <f ca="1">IF(ISNUMBER(INDIRECT("K" &amp; ROW())/INDIRECT("G" &amp; ROW())),INDIRECT("K" &amp; ROW())/INDIRECT("G" &amp; ROW()), " ")</f>
        <v>10.936708860759493</v>
      </c>
      <c r="N69" s="146" t="s">
        <v>351</v>
      </c>
    </row>
    <row r="70" spans="1:14" ht="30" customHeight="1" x14ac:dyDescent="0.25">
      <c r="A70" s="144" t="s">
        <v>213</v>
      </c>
      <c r="B70" s="145"/>
      <c r="C70" s="145"/>
      <c r="D70" s="145"/>
      <c r="E70" s="145"/>
      <c r="F70" s="145"/>
      <c r="G70" s="164">
        <v>4918</v>
      </c>
      <c r="H70" s="165"/>
      <c r="I70" s="165"/>
      <c r="J70" s="165"/>
      <c r="K70" s="164">
        <v>44365</v>
      </c>
      <c r="L70" s="166"/>
      <c r="M70" s="164">
        <f ca="1">IF(ISNUMBER(INDIRECT("K" &amp; ROW())/INDIRECT("G" &amp; ROW())),INDIRECT("K" &amp; ROW())/INDIRECT("G" &amp; ROW()), " ")</f>
        <v>9.0209434729564872</v>
      </c>
      <c r="N70" s="146" t="s">
        <v>351</v>
      </c>
    </row>
    <row r="71" spans="1:14" x14ac:dyDescent="0.25">
      <c r="A71" s="144" t="s">
        <v>214</v>
      </c>
      <c r="B71" s="145"/>
      <c r="C71" s="145"/>
      <c r="D71" s="145"/>
      <c r="E71" s="145"/>
      <c r="F71" s="145"/>
      <c r="G71" s="164">
        <v>12</v>
      </c>
      <c r="H71" s="165"/>
      <c r="I71" s="165"/>
      <c r="J71" s="165"/>
      <c r="K71" s="164">
        <v>58</v>
      </c>
      <c r="L71" s="166"/>
      <c r="M71" s="164">
        <f ca="1">IF(ISNUMBER(INDIRECT("K" &amp; ROW())/INDIRECT("G" &amp; ROW())),INDIRECT("K" &amp; ROW())/INDIRECT("G" &amp; ROW()), " ")</f>
        <v>4.833333333333333</v>
      </c>
      <c r="N71" s="146" t="s">
        <v>351</v>
      </c>
    </row>
    <row r="72" spans="1:14" x14ac:dyDescent="0.25">
      <c r="A72" s="144" t="s">
        <v>215</v>
      </c>
      <c r="B72" s="145"/>
      <c r="C72" s="145"/>
      <c r="D72" s="145"/>
      <c r="E72" s="145"/>
      <c r="F72" s="145"/>
      <c r="G72" s="164">
        <v>5009</v>
      </c>
      <c r="H72" s="165"/>
      <c r="I72" s="165"/>
      <c r="J72" s="165"/>
      <c r="K72" s="164">
        <v>45287</v>
      </c>
      <c r="L72" s="166"/>
      <c r="M72" s="164">
        <f ca="1">IF(ISNUMBER(INDIRECT("K" &amp; ROW())/INDIRECT("G" &amp; ROW())),INDIRECT("K" &amp; ROW())/INDIRECT("G" &amp; ROW()), " ")</f>
        <v>9.0411259732481533</v>
      </c>
      <c r="N72" s="146" t="s">
        <v>351</v>
      </c>
    </row>
    <row r="73" spans="1:14" ht="30" customHeight="1" x14ac:dyDescent="0.25">
      <c r="A73" s="144" t="s">
        <v>216</v>
      </c>
      <c r="B73" s="145"/>
      <c r="C73" s="145"/>
      <c r="D73" s="145"/>
      <c r="E73" s="145"/>
      <c r="F73" s="145"/>
      <c r="G73" s="164">
        <v>307.93</v>
      </c>
      <c r="H73" s="165"/>
      <c r="I73" s="165"/>
      <c r="J73" s="165"/>
      <c r="K73" s="164">
        <v>1695.49</v>
      </c>
      <c r="L73" s="166"/>
      <c r="M73" s="164">
        <f ca="1">IF(ISNUMBER(INDIRECT("K" &amp; ROW())/INDIRECT("G" &amp; ROW())),INDIRECT("K" &amp; ROW())/INDIRECT("G" &amp; ROW()), " ")</f>
        <v>5.5060890462118017</v>
      </c>
      <c r="N73" s="146" t="s">
        <v>351</v>
      </c>
    </row>
    <row r="74" spans="1:14" x14ac:dyDescent="0.25">
      <c r="A74" s="147" t="s">
        <v>217</v>
      </c>
      <c r="B74" s="148"/>
      <c r="C74" s="148"/>
      <c r="D74" s="148"/>
      <c r="E74" s="148"/>
      <c r="F74" s="148"/>
      <c r="G74" s="167">
        <v>5316.93</v>
      </c>
      <c r="H74" s="168"/>
      <c r="I74" s="168"/>
      <c r="J74" s="168"/>
      <c r="K74" s="167">
        <v>46982.49</v>
      </c>
      <c r="L74" s="169"/>
      <c r="M74" s="167">
        <f ca="1">IF(ISNUMBER(INDIRECT("K" &amp; ROW())/INDIRECT("G" &amp; ROW())),INDIRECT("K" &amp; ROW())/INDIRECT("G" &amp; ROW()), " ")</f>
        <v>8.8363943102504638</v>
      </c>
      <c r="N74" s="149" t="s">
        <v>351</v>
      </c>
    </row>
    <row r="75" spans="1:14" x14ac:dyDescent="0.25">
      <c r="A75" s="48"/>
      <c r="G75" s="67"/>
      <c r="H75" s="68"/>
      <c r="I75" s="68"/>
      <c r="J75" s="68"/>
      <c r="K75" s="67"/>
      <c r="L75" s="69"/>
      <c r="M75" s="67"/>
      <c r="N75" s="48"/>
    </row>
    <row r="76" spans="1:14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 x14ac:dyDescent="0.25">
      <c r="A77" s="75" t="s">
        <v>70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  <row r="78" spans="1:14" x14ac:dyDescent="0.25">
      <c r="A78" s="3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70"/>
      <c r="M78" s="29"/>
      <c r="N78" s="29"/>
    </row>
    <row r="79" spans="1:14" x14ac:dyDescent="0.25">
      <c r="A79" s="75" t="s">
        <v>71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</sheetData>
  <mergeCells count="47">
    <mergeCell ref="A73:F73"/>
    <mergeCell ref="A74:F74"/>
    <mergeCell ref="A67:F67"/>
    <mergeCell ref="A68:F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24:N24"/>
    <mergeCell ref="A25:N25"/>
    <mergeCell ref="A33:N33"/>
    <mergeCell ref="A40:N40"/>
    <mergeCell ref="A57:N57"/>
    <mergeCell ref="A58:N5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2015-12-02T09:37:34Z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