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7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5" i="8"/>
  <c r="K84" i="8"/>
  <c r="H85" i="8"/>
  <c r="H84" i="8"/>
  <c r="J14" i="16"/>
  <c r="G14" i="16"/>
  <c r="K30" i="8"/>
  <c r="H30" i="8"/>
  <c r="A18" i="16"/>
  <c r="B34" i="8"/>
  <c r="M59" i="16"/>
  <c r="M63" i="16"/>
  <c r="M67" i="16"/>
  <c r="M71" i="16"/>
  <c r="M65" i="16"/>
  <c r="M69" i="16"/>
  <c r="M66" i="16"/>
  <c r="M60" i="16"/>
  <c r="M64" i="16"/>
  <c r="M68" i="16"/>
  <c r="M72" i="16"/>
  <c r="M61" i="16"/>
  <c r="M62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<sst xmlns="http://schemas.openxmlformats.org/spreadsheetml/2006/main" count="467" uniqueCount="331">
  <si>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</si>
  <si>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</si>
  <si>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</si>
  <si>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</si>
  <si>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</si>
  <si>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</si>
  <si>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</si>
  <si>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</si>
  <si>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</si>
  <si>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</si>
  <si>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</si>
  <si>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</si>
  <si>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</si>
  <si>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</si>
  <si>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</si>
  <si>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</si>
  <si>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</si>
  <si>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</si>
  <si>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</si>
  <si>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</si>
  <si>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</si>
  <si>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</si>
  <si>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</si>
  <si>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</si>
  <si>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</si>
  <si>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</si>
  <si>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</si>
  <si>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</si>
  <si>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</si>
  <si>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</si>
  <si>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</si>
  <si>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</si>
  <si>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</si>
  <si>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</si>
  <si>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</si>
  <si>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</si>
  <si>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</si>
  <si>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</si>
  <si>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</si>
  <si>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</si>
  <si>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</si>
  <si>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</si>
  <si>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</si>
  <si>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</si>
  <si>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</si>
  <si>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</si>
  <si>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</si>
  <si>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</si>
  <si>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</si>
  <si>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</si>
  <si>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</si>
  <si>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</si>
  <si>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</si>
  <si>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</si>
  <si>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</si>
  <si>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</si>
  <si>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</si>
  <si>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</si>
  <si>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</si>
  <si>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</si>
  <si>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</si>
  <si>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</si>
  <si>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</si>
  <si>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</si>
  <si>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</si>
  <si>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01.09.2015</t>
  </si>
  <si>
    <t>30.09.2015</t>
  </si>
  <si>
    <t>О ПРИЕМКЕ ВЫПОЛНЕННЫХ РАБОТ за Сентябрь 2015</t>
  </si>
  <si>
    <t>на Победы 7</t>
  </si>
  <si>
    <t>Сдал:  _________________ //</t>
  </si>
  <si>
    <t>Принял:  _________________ //</t>
  </si>
  <si>
    <t>Раздел 1. МАРТ</t>
  </si>
  <si>
    <t>кв.7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</si>
  <si>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</si>
  <si>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</si>
  <si>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</si>
  <si>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</si>
  <si>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Р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</si>
  <si>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</si>
  <si>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</si>
  <si>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</si>
  <si>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</si>
  <si>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</si>
  <si>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</si>
  <si>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110
63
35</t>
  </si>
  <si>
    <t>72
_____
36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</si>
  <si>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</si>
  <si>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
88
48</t>
  </si>
  <si>
    <t>1243,2
_____
3595,9</t>
  </si>
  <si>
    <t>174,53
_____
4,21</t>
  </si>
  <si>
    <t>50
12
7</t>
  </si>
  <si>
    <t>12
_____
36</t>
  </si>
  <si>
    <t>319
132
72</t>
  </si>
  <si>
    <t>149
_____
160</t>
  </si>
  <si>
    <t>10
_____
1</t>
  </si>
  <si>
    <t>Раздел 2. АПРЕЛЬ</t>
  </si>
  <si>
    <t>кв.12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</si>
  <si>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</si>
  <si>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0,014
71
52</t>
  </si>
  <si>
    <t>875,34
_____
2335,16</t>
  </si>
  <si>
    <t>295,63
_____
24,82</t>
  </si>
  <si>
    <t>49
10
8</t>
  </si>
  <si>
    <t>12
_____
33</t>
  </si>
  <si>
    <t>345
107
79</t>
  </si>
  <si>
    <t>147
_____
175</t>
  </si>
  <si>
    <t>23
_____
4</t>
  </si>
  <si>
    <t>Раздел 3. МАЙ</t>
  </si>
  <si>
    <t>кв.11</t>
  </si>
  <si>
    <t>0,042
71
52</t>
  </si>
  <si>
    <t>147
32
25</t>
  </si>
  <si>
    <t>37
_____
98</t>
  </si>
  <si>
    <t>12
_____
1</t>
  </si>
  <si>
    <t>1035
322
236</t>
  </si>
  <si>
    <t>441
_____
526</t>
  </si>
  <si>
    <t>68
_____
13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</si>
  <si>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</si>
  <si>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0,015
71
52</t>
  </si>
  <si>
    <t>1562,62
_____
5425,4</t>
  </si>
  <si>
    <t>9,54
_____
1,82</t>
  </si>
  <si>
    <t>105
19
15</t>
  </si>
  <si>
    <t>23
_____
82</t>
  </si>
  <si>
    <t>518
200
146</t>
  </si>
  <si>
    <t>281
_____
236</t>
  </si>
  <si>
    <t>Раздел 4. МАЙ</t>
  </si>
  <si>
    <t>кв.2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</si>
  <si>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</si>
  <si>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0,024
63
40</t>
  </si>
  <si>
    <t>10,79
_____
4,49</t>
  </si>
  <si>
    <t>22
16
11</t>
  </si>
  <si>
    <t>264
166
106</t>
  </si>
  <si>
    <t>1
_____
1</t>
  </si>
  <si>
    <t>Раздел 5. ИЮНЬ</t>
  </si>
  <si>
    <t>кв.4,1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</si>
  <si>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</si>
  <si>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</si>
  <si>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</si>
  <si>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</si>
  <si>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</si>
  <si>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</si>
  <si>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</si>
  <si>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Раздел 6. АВГУСТ</t>
  </si>
  <si>
    <t>кв.4</t>
  </si>
  <si>
    <t>0,005
88
48</t>
  </si>
  <si>
    <t>12
5
3</t>
  </si>
  <si>
    <t>5
_____
7</t>
  </si>
  <si>
    <t>92
53
29</t>
  </si>
  <si>
    <t>60
_____
31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</si>
  <si>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</si>
  <si>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</si>
  <si>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</si>
  <si>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</si>
  <si>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</si>
  <si>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</si>
  <si>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кв.6</t>
  </si>
  <si>
    <t>0,02
88
48</t>
  </si>
  <si>
    <t>49
21
12</t>
  </si>
  <si>
    <t>20
_____
28</t>
  </si>
  <si>
    <t>368
211
115</t>
  </si>
  <si>
    <t>240
_____
122</t>
  </si>
  <si>
    <t>0,05
88
48</t>
  </si>
  <si>
    <t>251
64
37</t>
  </si>
  <si>
    <t>62
_____
180</t>
  </si>
  <si>
    <t>1595
659
360</t>
  </si>
  <si>
    <t>746
_____
801</t>
  </si>
  <si>
    <t>48
_____
3</t>
  </si>
  <si>
    <t>ТСЦ-302-3234
Контргайка
шт.</t>
  </si>
  <si>
    <t xml:space="preserve">
_____
2,41</t>
  </si>
  <si>
    <t xml:space="preserve">
_____
5</t>
  </si>
  <si>
    <t xml:space="preserve">
_____
38</t>
  </si>
  <si>
    <t>Раздел 7. СЕНТЯБРЬ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</si>
  <si>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</si>
  <si>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</si>
  <si>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28
7
4</t>
  </si>
  <si>
    <t>7
_____
20</t>
  </si>
  <si>
    <t>180
79
43</t>
  </si>
  <si>
    <t>90
_____
84</t>
  </si>
  <si>
    <t>Итого прямые затраты по акту</t>
  </si>
  <si>
    <t>229
_____
546</t>
  </si>
  <si>
    <t>29
_____
1</t>
  </si>
  <si>
    <t>2757
_____
2336</t>
  </si>
  <si>
    <t>166
_____
22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</si>
  <si>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</si>
  <si>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</si>
  <si>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</si>
  <si>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</si>
  <si>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</si>
  <si>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</si>
  <si>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</si>
  <si>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</si>
  <si>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</si>
  <si>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</si>
  <si>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</si>
  <si>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</si>
  <si>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</si>
  <si>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</si>
  <si>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</si>
  <si>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</si>
  <si>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</si>
  <si>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</si>
  <si>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</si>
  <si>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</si>
  <si>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</si>
  <si>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</si>
  <si>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</si>
  <si>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</si>
  <si>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</si>
  <si>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</si>
  <si>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</si>
  <si>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</si>
  <si>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</si>
  <si>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</si>
  <si>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</si>
  <si>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</si>
  <si>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</si>
  <si>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</si>
  <si>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</si>
  <si>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</si>
  <si>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</si>
  <si>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</si>
  <si>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</si>
  <si>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</si>
  <si>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</si>
  <si>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</si>
  <si>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</si>
  <si>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</si>
  <si>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</si>
  <si>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</si>
  <si>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</si>
  <si>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</si>
  <si>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</si>
  <si>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</si>
  <si>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</si>
  <si>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</si>
  <si>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</si>
  <si>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</si>
  <si>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</si>
  <si>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</si>
  <si>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</si>
  <si>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</si>
  <si>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</si>
  <si>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</si>
  <si>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</si>
  <si>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</si>
  <si>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</si>
  <si>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</si>
  <si>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71241,32
</t>
  </si>
  <si>
    <t>Среднее (08.05.123, 08.05.128.2, 08.05.1233,08.05.128.1)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</si>
  <si>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</si>
  <si>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</si>
  <si>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</si>
  <si>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</si>
  <si>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</si>
  <si>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</si>
  <si>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</si>
  <si>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</si>
  <si>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</si>
  <si>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</si>
  <si>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</si>
  <si>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</si>
  <si>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</si>
  <si>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</si>
  <si>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</si>
  <si>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</si>
  <si>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</si>
  <si>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</si>
  <si>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</si>
  <si>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</si>
  <si>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</si>
  <si>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</si>
  <si>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</si>
  <si>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</si>
  <si>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</si>
  <si>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</si>
  <si>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</si>
  <si>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</si>
  <si>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</si>
  <si>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</si>
  <si>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</si>
  <si>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</si>
  <si>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</si>
  <si>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</si>
  <si>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</si>
  <si>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</si>
  <si>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</si>
  <si>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</si>
  <si>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</si>
  <si>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</si>
  <si>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</si>
  <si>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</si>
  <si>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</si>
  <si>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</si>
  <si>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</si>
  <si>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</si>
  <si>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</si>
  <si>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</si>
  <si>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</si>
  <si>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</si>
  <si>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</si>
  <si>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</si>
  <si>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</si>
  <si>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</si>
  <si>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</si>
  <si>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</si>
  <si>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</si>
  <si>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</si>
  <si>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</si>
  <si>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</si>
  <si>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</si>
  <si>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</si>
  <si>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</si>
  <si>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411-0001</t>
  </si>
  <si>
    <t>Вода</t>
  </si>
  <si>
    <t xml:space="preserve">3,11
</t>
  </si>
  <si>
    <t xml:space="preserve">22,77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</si>
  <si>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</si>
  <si>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</si>
  <si>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</si>
  <si>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</si>
  <si>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</si>
  <si>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</si>
  <si>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</si>
  <si>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</si>
  <si>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</si>
  <si>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</si>
  <si>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</si>
  <si>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</si>
  <si>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</si>
  <si>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</si>
  <si>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</si>
  <si>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</si>
  <si>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Победы,7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</si>
</sst>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3"/>
  <sheetViews>
    <sheetView showGridLines="0" tabSelected="1" topLeftCell="A70" workbookViewId="0">
      <selection activeCell="A77" sqref="A77:IV7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330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21.13</v>
      </c>
      <c r="X14" s="27">
        <v>21.13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1272.73/1000</f>
        <v>1.2727299999999999</v>
      </c>
      <c r="I27" s="85"/>
      <c r="J27" s="35" t="s">
        <v>5</v>
      </c>
      <c r="K27" s="86">
        <f>9381.3/1000</f>
        <v>9.3812999999999995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2.1239999999999998E-2</v>
      </c>
      <c r="I30" s="85"/>
      <c r="J30" s="35" t="s">
        <v>7</v>
      </c>
      <c r="K30" s="86">
        <f>(X14+X15)/1000</f>
        <v>2.1239999999999998E-2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230</v>
      </c>
      <c r="Z30" s="71">
        <v>216</v>
      </c>
      <c r="AA30" s="71">
        <v>139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230/1000</f>
        <v>0.23</v>
      </c>
      <c r="I31" s="85"/>
      <c r="J31" s="35" t="s">
        <v>5</v>
      </c>
      <c r="K31" s="86">
        <f>2779/1000</f>
        <v>2.7789999999999999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2779</v>
      </c>
      <c r="Z31" s="72">
        <v>2224</v>
      </c>
      <c r="AA31" s="72">
        <v>1347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13.69</v>
      </c>
      <c r="F42" s="137">
        <v>13.69</v>
      </c>
      <c r="G42" s="136"/>
      <c r="H42" s="136" t="s">
        <v>75</v>
      </c>
      <c r="I42" s="136">
        <v>2</v>
      </c>
      <c r="J42" s="136"/>
      <c r="K42" s="136" t="s">
        <v>76</v>
      </c>
      <c r="L42" s="137">
        <v>20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78</v>
      </c>
      <c r="D43" s="135" t="s">
        <v>79</v>
      </c>
      <c r="E43" s="136">
        <v>2435.67</v>
      </c>
      <c r="F43" s="137" t="s">
        <v>80</v>
      </c>
      <c r="G43" s="136" t="s">
        <v>81</v>
      </c>
      <c r="H43" s="136" t="s">
        <v>82</v>
      </c>
      <c r="I43" s="136" t="s">
        <v>83</v>
      </c>
      <c r="J43" s="136"/>
      <c r="K43" s="136" t="s">
        <v>84</v>
      </c>
      <c r="L43" s="137" t="s">
        <v>85</v>
      </c>
      <c r="M43" s="137"/>
      <c r="N43" s="137" t="s">
        <v>77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79.8" x14ac:dyDescent="0.25">
      <c r="A44" s="138">
        <v>3</v>
      </c>
      <c r="B44" s="139">
        <v>3</v>
      </c>
      <c r="C44" s="140" t="s">
        <v>86</v>
      </c>
      <c r="D44" s="141" t="s">
        <v>87</v>
      </c>
      <c r="E44" s="142">
        <v>5013.63</v>
      </c>
      <c r="F44" s="143" t="s">
        <v>88</v>
      </c>
      <c r="G44" s="142" t="s">
        <v>89</v>
      </c>
      <c r="H44" s="142" t="s">
        <v>90</v>
      </c>
      <c r="I44" s="142" t="s">
        <v>91</v>
      </c>
      <c r="J44" s="142">
        <v>2</v>
      </c>
      <c r="K44" s="142" t="s">
        <v>92</v>
      </c>
      <c r="L44" s="143" t="s">
        <v>93</v>
      </c>
      <c r="M44" s="143"/>
      <c r="N44" s="143" t="s">
        <v>77</v>
      </c>
      <c r="O44" s="143"/>
      <c r="P44" s="143"/>
      <c r="Q44" s="143"/>
      <c r="R44" s="143"/>
      <c r="S44" s="143"/>
      <c r="T44" s="143"/>
      <c r="U44" s="143"/>
      <c r="V44" s="143" t="s">
        <v>94</v>
      </c>
    </row>
    <row r="45" spans="1:22" ht="19.350000000000001" customHeight="1" x14ac:dyDescent="0.25">
      <c r="A45" s="128" t="s">
        <v>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8">
        <v>4</v>
      </c>
      <c r="B47" s="139">
        <v>4</v>
      </c>
      <c r="C47" s="140" t="s">
        <v>97</v>
      </c>
      <c r="D47" s="141" t="s">
        <v>98</v>
      </c>
      <c r="E47" s="142">
        <v>3506.13</v>
      </c>
      <c r="F47" s="143" t="s">
        <v>99</v>
      </c>
      <c r="G47" s="142" t="s">
        <v>100</v>
      </c>
      <c r="H47" s="142" t="s">
        <v>101</v>
      </c>
      <c r="I47" s="142" t="s">
        <v>102</v>
      </c>
      <c r="J47" s="142">
        <v>4</v>
      </c>
      <c r="K47" s="142" t="s">
        <v>103</v>
      </c>
      <c r="L47" s="143" t="s">
        <v>104</v>
      </c>
      <c r="M47" s="143"/>
      <c r="N47" s="143" t="s">
        <v>77</v>
      </c>
      <c r="O47" s="143"/>
      <c r="P47" s="143"/>
      <c r="Q47" s="143"/>
      <c r="R47" s="143"/>
      <c r="S47" s="143"/>
      <c r="T47" s="143"/>
      <c r="U47" s="143"/>
      <c r="V47" s="143" t="s">
        <v>105</v>
      </c>
    </row>
    <row r="48" spans="1:22" ht="19.350000000000001" customHeight="1" x14ac:dyDescent="0.25">
      <c r="A48" s="128" t="s">
        <v>106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5</v>
      </c>
      <c r="B50" s="133">
        <v>5</v>
      </c>
      <c r="C50" s="134" t="s">
        <v>97</v>
      </c>
      <c r="D50" s="135" t="s">
        <v>108</v>
      </c>
      <c r="E50" s="136">
        <v>3506.13</v>
      </c>
      <c r="F50" s="137" t="s">
        <v>99</v>
      </c>
      <c r="G50" s="136" t="s">
        <v>100</v>
      </c>
      <c r="H50" s="136" t="s">
        <v>109</v>
      </c>
      <c r="I50" s="136" t="s">
        <v>110</v>
      </c>
      <c r="J50" s="136" t="s">
        <v>111</v>
      </c>
      <c r="K50" s="136" t="s">
        <v>112</v>
      </c>
      <c r="L50" s="137" t="s">
        <v>113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 t="s">
        <v>114</v>
      </c>
    </row>
    <row r="51" spans="1:22" ht="79.8" x14ac:dyDescent="0.25">
      <c r="A51" s="138">
        <v>6</v>
      </c>
      <c r="B51" s="139">
        <v>6</v>
      </c>
      <c r="C51" s="140" t="s">
        <v>115</v>
      </c>
      <c r="D51" s="141" t="s">
        <v>116</v>
      </c>
      <c r="E51" s="142">
        <v>6997.56</v>
      </c>
      <c r="F51" s="143" t="s">
        <v>117</v>
      </c>
      <c r="G51" s="142" t="s">
        <v>118</v>
      </c>
      <c r="H51" s="142" t="s">
        <v>119</v>
      </c>
      <c r="I51" s="142" t="s">
        <v>120</v>
      </c>
      <c r="J51" s="142"/>
      <c r="K51" s="142" t="s">
        <v>121</v>
      </c>
      <c r="L51" s="143" t="s">
        <v>122</v>
      </c>
      <c r="M51" s="143"/>
      <c r="N51" s="143" t="s">
        <v>77</v>
      </c>
      <c r="O51" s="143"/>
      <c r="P51" s="143"/>
      <c r="Q51" s="143"/>
      <c r="R51" s="143"/>
      <c r="S51" s="143"/>
      <c r="T51" s="143"/>
      <c r="U51" s="143"/>
      <c r="V51" s="143">
        <v>1</v>
      </c>
    </row>
    <row r="52" spans="1:22" ht="19.350000000000001" customHeight="1" x14ac:dyDescent="0.25">
      <c r="A52" s="128" t="s">
        <v>123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7</v>
      </c>
      <c r="B54" s="139">
        <v>7</v>
      </c>
      <c r="C54" s="140" t="s">
        <v>125</v>
      </c>
      <c r="D54" s="141" t="s">
        <v>126</v>
      </c>
      <c r="E54" s="142">
        <v>922.65</v>
      </c>
      <c r="F54" s="143">
        <v>911.86</v>
      </c>
      <c r="G54" s="142" t="s">
        <v>127</v>
      </c>
      <c r="H54" s="142" t="s">
        <v>128</v>
      </c>
      <c r="I54" s="142">
        <v>22</v>
      </c>
      <c r="J54" s="142"/>
      <c r="K54" s="142" t="s">
        <v>129</v>
      </c>
      <c r="L54" s="143">
        <v>263</v>
      </c>
      <c r="M54" s="143"/>
      <c r="N54" s="143" t="s">
        <v>77</v>
      </c>
      <c r="O54" s="143"/>
      <c r="P54" s="143"/>
      <c r="Q54" s="143"/>
      <c r="R54" s="143"/>
      <c r="S54" s="143"/>
      <c r="T54" s="143"/>
      <c r="U54" s="143"/>
      <c r="V54" s="143" t="s">
        <v>130</v>
      </c>
    </row>
    <row r="55" spans="1:22" ht="19.350000000000001" customHeight="1" x14ac:dyDescent="0.25">
      <c r="A55" s="128" t="s">
        <v>131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132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8">
        <v>8</v>
      </c>
      <c r="B57" s="139">
        <v>8</v>
      </c>
      <c r="C57" s="140" t="s">
        <v>133</v>
      </c>
      <c r="D57" s="141" t="s">
        <v>134</v>
      </c>
      <c r="E57" s="142">
        <v>508.07</v>
      </c>
      <c r="F57" s="143" t="s">
        <v>135</v>
      </c>
      <c r="G57" s="142">
        <v>1.03</v>
      </c>
      <c r="H57" s="142" t="s">
        <v>136</v>
      </c>
      <c r="I57" s="142" t="s">
        <v>137</v>
      </c>
      <c r="J57" s="142"/>
      <c r="K57" s="142" t="s">
        <v>138</v>
      </c>
      <c r="L57" s="143" t="s">
        <v>139</v>
      </c>
      <c r="M57" s="143"/>
      <c r="N57" s="143" t="s">
        <v>77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140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141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79.8" x14ac:dyDescent="0.25">
      <c r="A60" s="132">
        <v>9</v>
      </c>
      <c r="B60" s="133">
        <v>9</v>
      </c>
      <c r="C60" s="134" t="s">
        <v>78</v>
      </c>
      <c r="D60" s="135" t="s">
        <v>142</v>
      </c>
      <c r="E60" s="136">
        <v>2435.67</v>
      </c>
      <c r="F60" s="137" t="s">
        <v>80</v>
      </c>
      <c r="G60" s="136" t="s">
        <v>81</v>
      </c>
      <c r="H60" s="136" t="s">
        <v>143</v>
      </c>
      <c r="I60" s="136" t="s">
        <v>144</v>
      </c>
      <c r="J60" s="136"/>
      <c r="K60" s="136" t="s">
        <v>145</v>
      </c>
      <c r="L60" s="137" t="s">
        <v>146</v>
      </c>
      <c r="M60" s="137"/>
      <c r="N60" s="137" t="s">
        <v>77</v>
      </c>
      <c r="O60" s="137"/>
      <c r="P60" s="137"/>
      <c r="Q60" s="137"/>
      <c r="R60" s="137"/>
      <c r="S60" s="137"/>
      <c r="T60" s="137"/>
      <c r="U60" s="137"/>
      <c r="V60" s="137">
        <v>1</v>
      </c>
    </row>
    <row r="61" spans="1:22" ht="45.6" x14ac:dyDescent="0.25">
      <c r="A61" s="132">
        <v>10</v>
      </c>
      <c r="B61" s="133">
        <v>10</v>
      </c>
      <c r="C61" s="134" t="s">
        <v>147</v>
      </c>
      <c r="D61" s="135" t="s">
        <v>148</v>
      </c>
      <c r="E61" s="136">
        <v>18.600000000000001</v>
      </c>
      <c r="F61" s="137" t="s">
        <v>149</v>
      </c>
      <c r="G61" s="136"/>
      <c r="H61" s="136">
        <v>37</v>
      </c>
      <c r="I61" s="136" t="s">
        <v>150</v>
      </c>
      <c r="J61" s="136"/>
      <c r="K61" s="136">
        <v>83</v>
      </c>
      <c r="L61" s="137" t="s">
        <v>151</v>
      </c>
      <c r="M61" s="137"/>
      <c r="N61" s="137" t="s">
        <v>152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153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11</v>
      </c>
      <c r="B63" s="133">
        <v>11</v>
      </c>
      <c r="C63" s="134" t="s">
        <v>78</v>
      </c>
      <c r="D63" s="135" t="s">
        <v>154</v>
      </c>
      <c r="E63" s="136">
        <v>2435.67</v>
      </c>
      <c r="F63" s="137" t="s">
        <v>80</v>
      </c>
      <c r="G63" s="136" t="s">
        <v>81</v>
      </c>
      <c r="H63" s="136" t="s">
        <v>155</v>
      </c>
      <c r="I63" s="136" t="s">
        <v>156</v>
      </c>
      <c r="J63" s="136">
        <v>1</v>
      </c>
      <c r="K63" s="136" t="s">
        <v>157</v>
      </c>
      <c r="L63" s="137" t="s">
        <v>158</v>
      </c>
      <c r="M63" s="137"/>
      <c r="N63" s="137" t="s">
        <v>77</v>
      </c>
      <c r="O63" s="137"/>
      <c r="P63" s="137"/>
      <c r="Q63" s="137"/>
      <c r="R63" s="137"/>
      <c r="S63" s="137"/>
      <c r="T63" s="137"/>
      <c r="U63" s="137"/>
      <c r="V63" s="137">
        <v>6</v>
      </c>
    </row>
    <row r="64" spans="1:22" ht="79.8" x14ac:dyDescent="0.25">
      <c r="A64" s="132">
        <v>12</v>
      </c>
      <c r="B64" s="133">
        <v>12</v>
      </c>
      <c r="C64" s="134" t="s">
        <v>86</v>
      </c>
      <c r="D64" s="135" t="s">
        <v>159</v>
      </c>
      <c r="E64" s="136">
        <v>5013.63</v>
      </c>
      <c r="F64" s="137" t="s">
        <v>88</v>
      </c>
      <c r="G64" s="136" t="s">
        <v>89</v>
      </c>
      <c r="H64" s="136" t="s">
        <v>160</v>
      </c>
      <c r="I64" s="136" t="s">
        <v>161</v>
      </c>
      <c r="J64" s="136">
        <v>9</v>
      </c>
      <c r="K64" s="136" t="s">
        <v>162</v>
      </c>
      <c r="L64" s="137" t="s">
        <v>163</v>
      </c>
      <c r="M64" s="137"/>
      <c r="N64" s="137" t="s">
        <v>77</v>
      </c>
      <c r="O64" s="137"/>
      <c r="P64" s="137"/>
      <c r="Q64" s="137"/>
      <c r="R64" s="137"/>
      <c r="S64" s="137"/>
      <c r="T64" s="137"/>
      <c r="U64" s="137"/>
      <c r="V64" s="137" t="s">
        <v>164</v>
      </c>
    </row>
    <row r="65" spans="1:22" ht="34.200000000000003" x14ac:dyDescent="0.25">
      <c r="A65" s="138">
        <v>13</v>
      </c>
      <c r="B65" s="139">
        <v>13</v>
      </c>
      <c r="C65" s="140" t="s">
        <v>165</v>
      </c>
      <c r="D65" s="141" t="s">
        <v>148</v>
      </c>
      <c r="E65" s="142">
        <v>2.41</v>
      </c>
      <c r="F65" s="143" t="s">
        <v>166</v>
      </c>
      <c r="G65" s="142"/>
      <c r="H65" s="142">
        <v>5</v>
      </c>
      <c r="I65" s="142" t="s">
        <v>167</v>
      </c>
      <c r="J65" s="142"/>
      <c r="K65" s="142">
        <v>38</v>
      </c>
      <c r="L65" s="143" t="s">
        <v>168</v>
      </c>
      <c r="M65" s="143"/>
      <c r="N65" s="143" t="s">
        <v>152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169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107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91.2" x14ac:dyDescent="0.25">
      <c r="A68" s="138">
        <v>14</v>
      </c>
      <c r="B68" s="139">
        <v>14</v>
      </c>
      <c r="C68" s="140" t="s">
        <v>170</v>
      </c>
      <c r="D68" s="141" t="s">
        <v>79</v>
      </c>
      <c r="E68" s="142">
        <v>4596.33</v>
      </c>
      <c r="F68" s="143" t="s">
        <v>171</v>
      </c>
      <c r="G68" s="142" t="s">
        <v>89</v>
      </c>
      <c r="H68" s="142" t="s">
        <v>172</v>
      </c>
      <c r="I68" s="142" t="s">
        <v>173</v>
      </c>
      <c r="J68" s="142">
        <v>1</v>
      </c>
      <c r="K68" s="142" t="s">
        <v>174</v>
      </c>
      <c r="L68" s="143" t="s">
        <v>175</v>
      </c>
      <c r="M68" s="143"/>
      <c r="N68" s="143" t="s">
        <v>77</v>
      </c>
      <c r="O68" s="143"/>
      <c r="P68" s="143"/>
      <c r="Q68" s="143"/>
      <c r="R68" s="143"/>
      <c r="S68" s="143"/>
      <c r="T68" s="143"/>
      <c r="U68" s="143"/>
      <c r="V68" s="143">
        <v>6</v>
      </c>
    </row>
    <row r="69" spans="1:22" ht="34.200000000000003" x14ac:dyDescent="0.25">
      <c r="A69" s="144" t="s">
        <v>176</v>
      </c>
      <c r="B69" s="145"/>
      <c r="C69" s="145"/>
      <c r="D69" s="145"/>
      <c r="E69" s="145"/>
      <c r="F69" s="145"/>
      <c r="G69" s="145"/>
      <c r="H69" s="146">
        <v>804</v>
      </c>
      <c r="I69" s="146" t="s">
        <v>177</v>
      </c>
      <c r="J69" s="146" t="s">
        <v>178</v>
      </c>
      <c r="K69" s="146">
        <v>5259</v>
      </c>
      <c r="L69" s="146" t="s">
        <v>179</v>
      </c>
      <c r="M69" s="146"/>
      <c r="N69" s="146"/>
      <c r="O69" s="146"/>
      <c r="P69" s="146"/>
      <c r="Q69" s="146"/>
      <c r="R69" s="146"/>
      <c r="S69" s="146"/>
      <c r="T69" s="146"/>
      <c r="U69" s="146"/>
      <c r="V69" s="146" t="s">
        <v>180</v>
      </c>
    </row>
    <row r="70" spans="1:22" x14ac:dyDescent="0.25">
      <c r="A70" s="144" t="s">
        <v>181</v>
      </c>
      <c r="B70" s="145"/>
      <c r="C70" s="145"/>
      <c r="D70" s="145"/>
      <c r="E70" s="145"/>
      <c r="F70" s="145"/>
      <c r="G70" s="145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182</v>
      </c>
      <c r="B71" s="145"/>
      <c r="C71" s="145"/>
      <c r="D71" s="145"/>
      <c r="E71" s="145"/>
      <c r="F71" s="145"/>
      <c r="G71" s="145"/>
      <c r="H71" s="146">
        <v>230</v>
      </c>
      <c r="I71" s="146"/>
      <c r="J71" s="146"/>
      <c r="K71" s="146">
        <v>2779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183</v>
      </c>
      <c r="B72" s="145"/>
      <c r="C72" s="145"/>
      <c r="D72" s="145"/>
      <c r="E72" s="145"/>
      <c r="F72" s="145"/>
      <c r="G72" s="145"/>
      <c r="H72" s="146">
        <v>546</v>
      </c>
      <c r="I72" s="146"/>
      <c r="J72" s="146"/>
      <c r="K72" s="146">
        <v>2336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184</v>
      </c>
      <c r="B73" s="145"/>
      <c r="C73" s="145"/>
      <c r="D73" s="145"/>
      <c r="E73" s="145"/>
      <c r="F73" s="145"/>
      <c r="G73" s="145"/>
      <c r="H73" s="146">
        <v>29</v>
      </c>
      <c r="I73" s="146"/>
      <c r="J73" s="146"/>
      <c r="K73" s="146">
        <v>166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7" t="s">
        <v>185</v>
      </c>
      <c r="B74" s="148"/>
      <c r="C74" s="148"/>
      <c r="D74" s="148"/>
      <c r="E74" s="148"/>
      <c r="F74" s="148"/>
      <c r="G74" s="148"/>
      <c r="H74" s="149">
        <v>216</v>
      </c>
      <c r="I74" s="149"/>
      <c r="J74" s="149"/>
      <c r="K74" s="149">
        <v>2224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x14ac:dyDescent="0.25">
      <c r="A75" s="147" t="s">
        <v>186</v>
      </c>
      <c r="B75" s="148"/>
      <c r="C75" s="148"/>
      <c r="D75" s="148"/>
      <c r="E75" s="148"/>
      <c r="F75" s="148"/>
      <c r="G75" s="148"/>
      <c r="H75" s="149">
        <v>139</v>
      </c>
      <c r="I75" s="149"/>
      <c r="J75" s="149"/>
      <c r="K75" s="149">
        <v>1347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187</v>
      </c>
      <c r="B76" s="148"/>
      <c r="C76" s="148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ht="30" hidden="1" customHeight="1" x14ac:dyDescent="0.25">
      <c r="A77" s="144" t="s">
        <v>188</v>
      </c>
      <c r="B77" s="145"/>
      <c r="C77" s="145"/>
      <c r="D77" s="145"/>
      <c r="E77" s="145"/>
      <c r="F77" s="145"/>
      <c r="G77" s="145"/>
      <c r="H77" s="146">
        <v>54</v>
      </c>
      <c r="I77" s="146"/>
      <c r="J77" s="146"/>
      <c r="K77" s="146">
        <v>577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hidden="1" customHeight="1" x14ac:dyDescent="0.25">
      <c r="A78" s="144" t="s">
        <v>189</v>
      </c>
      <c r="B78" s="145"/>
      <c r="C78" s="145"/>
      <c r="D78" s="145"/>
      <c r="E78" s="145"/>
      <c r="F78" s="145"/>
      <c r="G78" s="145"/>
      <c r="H78" s="146">
        <v>696</v>
      </c>
      <c r="I78" s="146"/>
      <c r="J78" s="146"/>
      <c r="K78" s="146">
        <v>5265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idden="1" x14ac:dyDescent="0.25">
      <c r="A79" s="144" t="s">
        <v>190</v>
      </c>
      <c r="B79" s="145"/>
      <c r="C79" s="145"/>
      <c r="D79" s="145"/>
      <c r="E79" s="145"/>
      <c r="F79" s="145"/>
      <c r="G79" s="145"/>
      <c r="H79" s="146">
        <v>409</v>
      </c>
      <c r="I79" s="146"/>
      <c r="J79" s="146"/>
      <c r="K79" s="146">
        <v>2988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191</v>
      </c>
      <c r="B80" s="145"/>
      <c r="C80" s="145"/>
      <c r="D80" s="145"/>
      <c r="E80" s="145"/>
      <c r="F80" s="145"/>
      <c r="G80" s="145"/>
      <c r="H80" s="146">
        <v>1159</v>
      </c>
      <c r="I80" s="146"/>
      <c r="J80" s="146"/>
      <c r="K80" s="146">
        <v>8830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customHeight="1" x14ac:dyDescent="0.25">
      <c r="A81" s="144" t="s">
        <v>192</v>
      </c>
      <c r="B81" s="145"/>
      <c r="C81" s="145"/>
      <c r="D81" s="145"/>
      <c r="E81" s="145"/>
      <c r="F81" s="145"/>
      <c r="G81" s="145"/>
      <c r="H81" s="146">
        <v>113.73</v>
      </c>
      <c r="I81" s="146"/>
      <c r="J81" s="146"/>
      <c r="K81" s="146">
        <v>551.29999999999995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193</v>
      </c>
      <c r="B82" s="148"/>
      <c r="C82" s="148"/>
      <c r="D82" s="148"/>
      <c r="E82" s="148"/>
      <c r="F82" s="148"/>
      <c r="G82" s="148"/>
      <c r="H82" s="149">
        <v>1272.73</v>
      </c>
      <c r="I82" s="149"/>
      <c r="J82" s="149"/>
      <c r="K82" s="149">
        <v>9381.2999999999993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50"/>
      <c r="B83" s="39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61</v>
      </c>
      <c r="D84" s="48"/>
      <c r="E84" s="48"/>
      <c r="F84" s="48"/>
      <c r="G84" s="48"/>
      <c r="H84" s="74">
        <f>IF(ISBLANK(Y30),"",ROUND(Z30/Y30,2)*100)</f>
        <v>94</v>
      </c>
      <c r="I84" s="48"/>
      <c r="J84" s="48"/>
      <c r="K84" s="74">
        <f>IF(ISBLANK(Y31),"",ROUND(Z31/Y31,2)*100)</f>
        <v>80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62</v>
      </c>
      <c r="D85" s="48"/>
      <c r="E85" s="48"/>
      <c r="F85" s="48"/>
      <c r="G85" s="48"/>
      <c r="H85" s="45">
        <f>IF(ISBLANK(Y30),"",ROUND(AA30/Y30,2)*100)</f>
        <v>60</v>
      </c>
      <c r="I85" s="48"/>
      <c r="J85" s="48"/>
      <c r="K85" s="45">
        <f>IF(ISBLANK(Y31),"",ROUND(AA31/Y31,2)*100)</f>
        <v>48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28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75" t="s">
        <v>69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3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75" t="s">
        <v>70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46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</sheetData>
  <mergeCells count="61">
    <mergeCell ref="A78:G78"/>
    <mergeCell ref="A79:G79"/>
    <mergeCell ref="A80:G80"/>
    <mergeCell ref="A81:G81"/>
    <mergeCell ref="A82:G82"/>
    <mergeCell ref="A72:G72"/>
    <mergeCell ref="A73:G73"/>
    <mergeCell ref="A74:G74"/>
    <mergeCell ref="A75:G75"/>
    <mergeCell ref="A76:G76"/>
    <mergeCell ref="A77:G77"/>
    <mergeCell ref="A62:V62"/>
    <mergeCell ref="A66:V66"/>
    <mergeCell ref="A67:V67"/>
    <mergeCell ref="A69:G69"/>
    <mergeCell ref="A70:G70"/>
    <mergeCell ref="A71:G71"/>
    <mergeCell ref="A52:V52"/>
    <mergeCell ref="A53:V53"/>
    <mergeCell ref="A55:V55"/>
    <mergeCell ref="A56:V56"/>
    <mergeCell ref="A58:V58"/>
    <mergeCell ref="A59:V59"/>
    <mergeCell ref="A40:V40"/>
    <mergeCell ref="A41:V41"/>
    <mergeCell ref="A45:V45"/>
    <mergeCell ref="A46:V46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1272.73/1000</f>
        <v>1.2727299999999999</v>
      </c>
      <c r="H11" s="85"/>
      <c r="I11" s="55" t="s">
        <v>5</v>
      </c>
      <c r="J11" s="86">
        <f>9381.3/1000</f>
        <v>9.3812999999999995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2.1239999999999998E-2</v>
      </c>
      <c r="H14" s="85"/>
      <c r="I14" s="55" t="s">
        <v>7</v>
      </c>
      <c r="J14" s="86">
        <f>(P14+P15)/1000</f>
        <v>2.1239999999999998E-2</v>
      </c>
      <c r="K14" s="87"/>
      <c r="L14" s="58">
        <v>229</v>
      </c>
      <c r="M14" s="35" t="s">
        <v>7</v>
      </c>
      <c r="N14" s="57"/>
      <c r="O14" s="26">
        <v>21.13</v>
      </c>
      <c r="P14" s="27">
        <v>21.13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230/1000</f>
        <v>0.23</v>
      </c>
      <c r="H15" s="117"/>
      <c r="I15" s="55" t="s">
        <v>5</v>
      </c>
      <c r="J15" s="86">
        <f>2779/1000</f>
        <v>2.7789999999999999</v>
      </c>
      <c r="K15" s="87"/>
      <c r="L15" s="59">
        <v>2757</v>
      </c>
      <c r="M15" s="35" t="s">
        <v>5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197</v>
      </c>
      <c r="C26" s="134" t="s">
        <v>198</v>
      </c>
      <c r="D26" s="154" t="s">
        <v>199</v>
      </c>
      <c r="E26" s="155">
        <v>4.2699999999999996</v>
      </c>
      <c r="F26" s="136" t="s">
        <v>200</v>
      </c>
      <c r="G26" s="136">
        <v>44.11</v>
      </c>
      <c r="H26" s="156"/>
      <c r="I26" s="156"/>
      <c r="J26" s="136" t="s">
        <v>201</v>
      </c>
      <c r="K26" s="136">
        <v>529.69000000000005</v>
      </c>
      <c r="L26" s="157"/>
      <c r="M26" s="156">
        <f>IF(ISNUMBER(K26/G26),IF(NOT(K26/G26=0),K26/G26, " "), " ")</f>
        <v>12.008388120607574</v>
      </c>
      <c r="N26" s="154"/>
    </row>
    <row r="27" spans="1:23" s="29" customFormat="1" ht="22.8" x14ac:dyDescent="0.25">
      <c r="A27" s="152">
        <v>2</v>
      </c>
      <c r="B27" s="153" t="s">
        <v>202</v>
      </c>
      <c r="C27" s="134" t="s">
        <v>203</v>
      </c>
      <c r="D27" s="154" t="s">
        <v>199</v>
      </c>
      <c r="E27" s="155">
        <v>2.0499999999999998</v>
      </c>
      <c r="F27" s="136" t="s">
        <v>204</v>
      </c>
      <c r="G27" s="136">
        <v>21.91</v>
      </c>
      <c r="H27" s="156"/>
      <c r="I27" s="156"/>
      <c r="J27" s="136" t="s">
        <v>205</v>
      </c>
      <c r="K27" s="136">
        <v>262.97000000000003</v>
      </c>
      <c r="L27" s="157"/>
      <c r="M27" s="156">
        <f>IF(ISNUMBER(K27/G27),IF(NOT(K27/G27=0),K27/G27, " "), " ")</f>
        <v>12.002282062984939</v>
      </c>
      <c r="N27" s="154"/>
    </row>
    <row r="28" spans="1:23" s="29" customFormat="1" ht="22.8" x14ac:dyDescent="0.25">
      <c r="A28" s="152">
        <v>3</v>
      </c>
      <c r="B28" s="153" t="s">
        <v>206</v>
      </c>
      <c r="C28" s="134" t="s">
        <v>207</v>
      </c>
      <c r="D28" s="154" t="s">
        <v>199</v>
      </c>
      <c r="E28" s="155">
        <v>4.7</v>
      </c>
      <c r="F28" s="136" t="s">
        <v>208</v>
      </c>
      <c r="G28" s="136">
        <v>50.67</v>
      </c>
      <c r="H28" s="156"/>
      <c r="I28" s="156"/>
      <c r="J28" s="136" t="s">
        <v>209</v>
      </c>
      <c r="K28" s="136">
        <v>608.41</v>
      </c>
      <c r="L28" s="157"/>
      <c r="M28" s="156">
        <f>IF(ISNUMBER(K28/G28),IF(NOT(K28/G28=0),K28/G28, " "), " ")</f>
        <v>12.007302151174263</v>
      </c>
      <c r="N28" s="154"/>
    </row>
    <row r="29" spans="1:23" s="29" customFormat="1" ht="22.8" x14ac:dyDescent="0.25">
      <c r="A29" s="152">
        <v>4</v>
      </c>
      <c r="B29" s="153" t="s">
        <v>210</v>
      </c>
      <c r="C29" s="134" t="s">
        <v>211</v>
      </c>
      <c r="D29" s="154" t="s">
        <v>199</v>
      </c>
      <c r="E29" s="155">
        <v>10.11</v>
      </c>
      <c r="F29" s="136" t="s">
        <v>212</v>
      </c>
      <c r="G29" s="136">
        <v>113.23</v>
      </c>
      <c r="H29" s="156"/>
      <c r="I29" s="156"/>
      <c r="J29" s="136" t="s">
        <v>213</v>
      </c>
      <c r="K29" s="136">
        <v>1358.88</v>
      </c>
      <c r="L29" s="157"/>
      <c r="M29" s="156">
        <f>IF(ISNUMBER(K29/G29),IF(NOT(K29/G29=0),K29/G29, " "), " ")</f>
        <v>12.001059789808355</v>
      </c>
      <c r="N29" s="154"/>
    </row>
    <row r="30" spans="1:23" ht="22.8" x14ac:dyDescent="0.25">
      <c r="A30" s="152">
        <v>5</v>
      </c>
      <c r="B30" s="153">
        <v>2</v>
      </c>
      <c r="C30" s="134" t="s">
        <v>214</v>
      </c>
      <c r="D30" s="154" t="s">
        <v>199</v>
      </c>
      <c r="E30" s="155">
        <v>0.11</v>
      </c>
      <c r="F30" s="136" t="s">
        <v>215</v>
      </c>
      <c r="G30" s="136"/>
      <c r="H30" s="156"/>
      <c r="I30" s="156"/>
      <c r="J30" s="136" t="s">
        <v>215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216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6</v>
      </c>
      <c r="B32" s="153">
        <v>21141</v>
      </c>
      <c r="C32" s="134" t="s">
        <v>217</v>
      </c>
      <c r="D32" s="154" t="s">
        <v>218</v>
      </c>
      <c r="E32" s="155">
        <v>0.08</v>
      </c>
      <c r="F32" s="136" t="s">
        <v>219</v>
      </c>
      <c r="G32" s="136">
        <v>10.72</v>
      </c>
      <c r="H32" s="156"/>
      <c r="I32" s="156"/>
      <c r="J32" s="136" t="s">
        <v>220</v>
      </c>
      <c r="K32" s="136">
        <v>58.16</v>
      </c>
      <c r="L32" s="157"/>
      <c r="M32" s="156">
        <f>IF(ISNUMBER(K32/G32),IF(NOT(K32/G32=0),K32/G32, " "), " ")</f>
        <v>5.4253731343283578</v>
      </c>
      <c r="N32" s="154" t="s">
        <v>221</v>
      </c>
    </row>
    <row r="33" spans="1:14" ht="22.8" x14ac:dyDescent="0.25">
      <c r="A33" s="152">
        <v>7</v>
      </c>
      <c r="B33" s="153">
        <v>30954</v>
      </c>
      <c r="C33" s="134" t="s">
        <v>222</v>
      </c>
      <c r="D33" s="154" t="s">
        <v>218</v>
      </c>
      <c r="E33" s="155">
        <v>0.03</v>
      </c>
      <c r="F33" s="136" t="s">
        <v>223</v>
      </c>
      <c r="G33" s="136">
        <v>1.01</v>
      </c>
      <c r="H33" s="156"/>
      <c r="I33" s="156"/>
      <c r="J33" s="136" t="s">
        <v>224</v>
      </c>
      <c r="K33" s="136">
        <v>4.8899999999999997</v>
      </c>
      <c r="L33" s="157"/>
      <c r="M33" s="156">
        <f>IF(ISNUMBER(K33/G33),IF(NOT(K33/G33=0),K33/G33, " "), " ")</f>
        <v>4.8415841584158414</v>
      </c>
      <c r="N33" s="154" t="s">
        <v>221</v>
      </c>
    </row>
    <row r="34" spans="1:14" ht="22.8" x14ac:dyDescent="0.25">
      <c r="A34" s="152">
        <v>8</v>
      </c>
      <c r="B34" s="153">
        <v>40502</v>
      </c>
      <c r="C34" s="134" t="s">
        <v>225</v>
      </c>
      <c r="D34" s="154" t="s">
        <v>218</v>
      </c>
      <c r="E34" s="155">
        <v>1.21</v>
      </c>
      <c r="F34" s="136" t="s">
        <v>226</v>
      </c>
      <c r="G34" s="136">
        <v>9.49</v>
      </c>
      <c r="H34" s="156"/>
      <c r="I34" s="156"/>
      <c r="J34" s="136" t="s">
        <v>227</v>
      </c>
      <c r="K34" s="136">
        <v>54.45</v>
      </c>
      <c r="L34" s="157"/>
      <c r="M34" s="156">
        <f>IF(ISNUMBER(K34/G34),IF(NOT(K34/G34=0),K34/G34, " "), " ")</f>
        <v>5.7376185458377238</v>
      </c>
      <c r="N34" s="154" t="s">
        <v>221</v>
      </c>
    </row>
    <row r="35" spans="1:14" ht="22.8" x14ac:dyDescent="0.25">
      <c r="A35" s="152">
        <v>9</v>
      </c>
      <c r="B35" s="153">
        <v>40504</v>
      </c>
      <c r="C35" s="134" t="s">
        <v>228</v>
      </c>
      <c r="D35" s="154" t="s">
        <v>218</v>
      </c>
      <c r="E35" s="155">
        <v>0.49</v>
      </c>
      <c r="F35" s="136" t="s">
        <v>229</v>
      </c>
      <c r="G35" s="136">
        <v>0.64</v>
      </c>
      <c r="H35" s="156"/>
      <c r="I35" s="156"/>
      <c r="J35" s="136" t="s">
        <v>230</v>
      </c>
      <c r="K35" s="136">
        <v>1.47</v>
      </c>
      <c r="L35" s="157"/>
      <c r="M35" s="156">
        <f>IF(ISNUMBER(K35/G35),IF(NOT(K35/G35=0),K35/G35, " "), " ")</f>
        <v>2.296875</v>
      </c>
      <c r="N35" s="154" t="s">
        <v>221</v>
      </c>
    </row>
    <row r="36" spans="1:14" ht="22.8" x14ac:dyDescent="0.25">
      <c r="A36" s="152">
        <v>10</v>
      </c>
      <c r="B36" s="153">
        <v>400001</v>
      </c>
      <c r="C36" s="134" t="s">
        <v>231</v>
      </c>
      <c r="D36" s="154" t="s">
        <v>218</v>
      </c>
      <c r="E36" s="155">
        <v>7.0000000000000007E-2</v>
      </c>
      <c r="F36" s="136" t="s">
        <v>232</v>
      </c>
      <c r="G36" s="136">
        <v>7.22</v>
      </c>
      <c r="H36" s="156"/>
      <c r="I36" s="156"/>
      <c r="J36" s="136" t="s">
        <v>233</v>
      </c>
      <c r="K36" s="136">
        <v>41.09</v>
      </c>
      <c r="L36" s="157"/>
      <c r="M36" s="156">
        <f>IF(ISNUMBER(K36/G36),IF(NOT(K36/G36=0),K36/G36, " "), " ")</f>
        <v>5.6911357340720228</v>
      </c>
      <c r="N36" s="154" t="s">
        <v>221</v>
      </c>
    </row>
    <row r="37" spans="1:14" ht="19.350000000000001" customHeight="1" x14ac:dyDescent="0.25">
      <c r="A37" s="128" t="s">
        <v>234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11</v>
      </c>
      <c r="B38" s="153" t="s">
        <v>235</v>
      </c>
      <c r="C38" s="134" t="s">
        <v>236</v>
      </c>
      <c r="D38" s="154" t="s">
        <v>237</v>
      </c>
      <c r="E38" s="155">
        <v>7.56</v>
      </c>
      <c r="F38" s="136" t="s">
        <v>238</v>
      </c>
      <c r="G38" s="136">
        <v>98.36</v>
      </c>
      <c r="H38" s="156">
        <v>73</v>
      </c>
      <c r="I38" s="156">
        <v>551.88</v>
      </c>
      <c r="J38" s="136" t="s">
        <v>239</v>
      </c>
      <c r="K38" s="136">
        <v>587.41</v>
      </c>
      <c r="L38" s="157"/>
      <c r="M38" s="156">
        <f>IF(ISNUMBER(K38/G38),IF(NOT(K38/G38=0),K38/G38, " "), " ")</f>
        <v>5.9720414802765349</v>
      </c>
      <c r="N38" s="154" t="s">
        <v>240</v>
      </c>
    </row>
    <row r="39" spans="1:14" ht="57" x14ac:dyDescent="0.25">
      <c r="A39" s="152">
        <v>12</v>
      </c>
      <c r="B39" s="153" t="s">
        <v>241</v>
      </c>
      <c r="C39" s="134" t="s">
        <v>242</v>
      </c>
      <c r="D39" s="154" t="s">
        <v>243</v>
      </c>
      <c r="E39" s="155">
        <v>1E-4</v>
      </c>
      <c r="F39" s="136" t="s">
        <v>244</v>
      </c>
      <c r="G39" s="136">
        <v>0.99</v>
      </c>
      <c r="H39" s="156">
        <v>69548.06</v>
      </c>
      <c r="I39" s="156">
        <v>6.95</v>
      </c>
      <c r="J39" s="136" t="s">
        <v>245</v>
      </c>
      <c r="K39" s="136">
        <v>7.12</v>
      </c>
      <c r="L39" s="157"/>
      <c r="M39" s="156">
        <f>IF(ISNUMBER(K39/G39),IF(NOT(K39/G39=0),K39/G39, " "), " ")</f>
        <v>7.191919191919192</v>
      </c>
      <c r="N39" s="154" t="s">
        <v>246</v>
      </c>
    </row>
    <row r="40" spans="1:14" ht="22.8" x14ac:dyDescent="0.25">
      <c r="A40" s="152">
        <v>13</v>
      </c>
      <c r="B40" s="153" t="s">
        <v>247</v>
      </c>
      <c r="C40" s="134" t="s">
        <v>248</v>
      </c>
      <c r="D40" s="154" t="s">
        <v>249</v>
      </c>
      <c r="E40" s="155">
        <v>0.1037</v>
      </c>
      <c r="F40" s="136" t="s">
        <v>250</v>
      </c>
      <c r="G40" s="136">
        <v>0.64</v>
      </c>
      <c r="H40" s="156">
        <v>42.66</v>
      </c>
      <c r="I40" s="156">
        <v>4.42</v>
      </c>
      <c r="J40" s="136" t="s">
        <v>251</v>
      </c>
      <c r="K40" s="136">
        <v>5.09</v>
      </c>
      <c r="L40" s="157"/>
      <c r="M40" s="156">
        <f>IF(ISNUMBER(K40/G40),IF(NOT(K40/G40=0),K40/G40, " "), " ")</f>
        <v>7.953125</v>
      </c>
      <c r="N40" s="154" t="s">
        <v>252</v>
      </c>
    </row>
    <row r="41" spans="1:14" ht="34.200000000000003" x14ac:dyDescent="0.25">
      <c r="A41" s="152">
        <v>14</v>
      </c>
      <c r="B41" s="153" t="s">
        <v>253</v>
      </c>
      <c r="C41" s="134" t="s">
        <v>254</v>
      </c>
      <c r="D41" s="154" t="s">
        <v>243</v>
      </c>
      <c r="E41" s="155">
        <v>2.9999999999999997E-4</v>
      </c>
      <c r="F41" s="136" t="s">
        <v>255</v>
      </c>
      <c r="G41" s="136">
        <v>3.06</v>
      </c>
      <c r="H41" s="156">
        <v>73200</v>
      </c>
      <c r="I41" s="156">
        <v>21.96</v>
      </c>
      <c r="J41" s="136" t="s">
        <v>256</v>
      </c>
      <c r="K41" s="136">
        <v>22.49</v>
      </c>
      <c r="L41" s="157"/>
      <c r="M41" s="156">
        <f>IF(ISNUMBER(K41/G41),IF(NOT(K41/G41=0),K41/G41, " "), " ")</f>
        <v>7.3496732026143787</v>
      </c>
      <c r="N41" s="154" t="s">
        <v>257</v>
      </c>
    </row>
    <row r="42" spans="1:14" ht="22.8" x14ac:dyDescent="0.25">
      <c r="A42" s="152">
        <v>15</v>
      </c>
      <c r="B42" s="153" t="s">
        <v>258</v>
      </c>
      <c r="C42" s="134" t="s">
        <v>259</v>
      </c>
      <c r="D42" s="154" t="s">
        <v>243</v>
      </c>
      <c r="E42" s="155">
        <v>4.0000000000000002E-4</v>
      </c>
      <c r="F42" s="136" t="s">
        <v>260</v>
      </c>
      <c r="G42" s="136">
        <v>4.2699999999999996</v>
      </c>
      <c r="H42" s="156">
        <v>56684.17</v>
      </c>
      <c r="I42" s="156">
        <v>22.68</v>
      </c>
      <c r="J42" s="136" t="s">
        <v>261</v>
      </c>
      <c r="K42" s="136">
        <v>23.25</v>
      </c>
      <c r="L42" s="157"/>
      <c r="M42" s="156">
        <f>IF(ISNUMBER(K42/G42),IF(NOT(K42/G42=0),K42/G42, " "), " ")</f>
        <v>5.4449648711943803</v>
      </c>
      <c r="N42" s="154" t="s">
        <v>262</v>
      </c>
    </row>
    <row r="43" spans="1:14" ht="34.200000000000003" x14ac:dyDescent="0.25">
      <c r="A43" s="152">
        <v>16</v>
      </c>
      <c r="B43" s="153" t="s">
        <v>263</v>
      </c>
      <c r="C43" s="134" t="s">
        <v>264</v>
      </c>
      <c r="D43" s="154" t="s">
        <v>249</v>
      </c>
      <c r="E43" s="155">
        <v>4.9599999999999998E-2</v>
      </c>
      <c r="F43" s="136" t="s">
        <v>265</v>
      </c>
      <c r="G43" s="136">
        <v>5.01</v>
      </c>
      <c r="H43" s="156">
        <v>418</v>
      </c>
      <c r="I43" s="156">
        <v>20.74</v>
      </c>
      <c r="J43" s="136" t="s">
        <v>266</v>
      </c>
      <c r="K43" s="136">
        <v>21.66</v>
      </c>
      <c r="L43" s="157"/>
      <c r="M43" s="156">
        <f>IF(ISNUMBER(K43/G43),IF(NOT(K43/G43=0),K43/G43, " "), " ")</f>
        <v>4.3233532934131738</v>
      </c>
      <c r="N43" s="154" t="s">
        <v>267</v>
      </c>
    </row>
    <row r="44" spans="1:14" ht="22.8" x14ac:dyDescent="0.25">
      <c r="A44" s="152">
        <v>17</v>
      </c>
      <c r="B44" s="153" t="s">
        <v>268</v>
      </c>
      <c r="C44" s="134" t="s">
        <v>269</v>
      </c>
      <c r="D44" s="154" t="s">
        <v>270</v>
      </c>
      <c r="E44" s="155">
        <v>2.8999999999999998E-3</v>
      </c>
      <c r="F44" s="136" t="s">
        <v>271</v>
      </c>
      <c r="G44" s="136">
        <v>0.11</v>
      </c>
      <c r="H44" s="156">
        <v>228.81</v>
      </c>
      <c r="I44" s="156">
        <v>0.67</v>
      </c>
      <c r="J44" s="136" t="s">
        <v>272</v>
      </c>
      <c r="K44" s="136">
        <v>0.67</v>
      </c>
      <c r="L44" s="157"/>
      <c r="M44" s="156">
        <f>IF(ISNUMBER(K44/G44),IF(NOT(K44/G44=0),K44/G44, " "), " ")</f>
        <v>6.0909090909090908</v>
      </c>
      <c r="N44" s="154" t="s">
        <v>273</v>
      </c>
    </row>
    <row r="45" spans="1:14" ht="45.6" x14ac:dyDescent="0.25">
      <c r="A45" s="152">
        <v>18</v>
      </c>
      <c r="B45" s="153" t="s">
        <v>274</v>
      </c>
      <c r="C45" s="134" t="s">
        <v>275</v>
      </c>
      <c r="D45" s="154" t="s">
        <v>270</v>
      </c>
      <c r="E45" s="155">
        <v>0.124</v>
      </c>
      <c r="F45" s="136" t="s">
        <v>276</v>
      </c>
      <c r="G45" s="136">
        <v>2.83</v>
      </c>
      <c r="H45" s="156">
        <v>119.32</v>
      </c>
      <c r="I45" s="156">
        <v>14.8</v>
      </c>
      <c r="J45" s="136" t="s">
        <v>277</v>
      </c>
      <c r="K45" s="136">
        <v>15.13</v>
      </c>
      <c r="L45" s="157"/>
      <c r="M45" s="156">
        <f>IF(ISNUMBER(K45/G45),IF(NOT(K45/G45=0),K45/G45, " "), " ")</f>
        <v>5.3462897526501765</v>
      </c>
      <c r="N45" s="154" t="s">
        <v>278</v>
      </c>
    </row>
    <row r="46" spans="1:14" ht="22.8" x14ac:dyDescent="0.25">
      <c r="A46" s="152">
        <v>19</v>
      </c>
      <c r="B46" s="153" t="s">
        <v>279</v>
      </c>
      <c r="C46" s="134" t="s">
        <v>280</v>
      </c>
      <c r="D46" s="154" t="s">
        <v>237</v>
      </c>
      <c r="E46" s="155">
        <v>0.28000000000000003</v>
      </c>
      <c r="F46" s="136" t="s">
        <v>281</v>
      </c>
      <c r="G46" s="136">
        <v>2.12</v>
      </c>
      <c r="H46" s="156">
        <v>25.01</v>
      </c>
      <c r="I46" s="156">
        <v>7</v>
      </c>
      <c r="J46" s="136" t="s">
        <v>282</v>
      </c>
      <c r="K46" s="136">
        <v>7.33</v>
      </c>
      <c r="L46" s="157"/>
      <c r="M46" s="156">
        <f>IF(ISNUMBER(K46/G46),IF(NOT(K46/G46=0),K46/G46, " "), " ")</f>
        <v>3.4575471698113205</v>
      </c>
      <c r="N46" s="154" t="s">
        <v>283</v>
      </c>
    </row>
    <row r="47" spans="1:14" ht="34.200000000000003" x14ac:dyDescent="0.25">
      <c r="A47" s="152">
        <v>20</v>
      </c>
      <c r="B47" s="153" t="s">
        <v>284</v>
      </c>
      <c r="C47" s="134" t="s">
        <v>285</v>
      </c>
      <c r="D47" s="154" t="s">
        <v>243</v>
      </c>
      <c r="E47" s="155">
        <v>9.1999999999999998E-3</v>
      </c>
      <c r="F47" s="136" t="s">
        <v>286</v>
      </c>
      <c r="G47" s="136">
        <v>108.38</v>
      </c>
      <c r="H47" s="156">
        <v>33140</v>
      </c>
      <c r="I47" s="156">
        <v>304.89</v>
      </c>
      <c r="J47" s="136" t="s">
        <v>287</v>
      </c>
      <c r="K47" s="136">
        <v>313.45999999999998</v>
      </c>
      <c r="L47" s="157"/>
      <c r="M47" s="156">
        <f>IF(ISNUMBER(K47/G47),IF(NOT(K47/G47=0),K47/G47, " "), " ")</f>
        <v>2.8922310389370733</v>
      </c>
      <c r="N47" s="154" t="s">
        <v>288</v>
      </c>
    </row>
    <row r="48" spans="1:14" ht="34.200000000000003" x14ac:dyDescent="0.25">
      <c r="A48" s="152">
        <v>21</v>
      </c>
      <c r="B48" s="153" t="s">
        <v>289</v>
      </c>
      <c r="C48" s="134" t="s">
        <v>290</v>
      </c>
      <c r="D48" s="154" t="s">
        <v>243</v>
      </c>
      <c r="E48" s="155">
        <v>2.9999999999999997E-4</v>
      </c>
      <c r="F48" s="136" t="s">
        <v>291</v>
      </c>
      <c r="G48" s="136">
        <v>6.27</v>
      </c>
      <c r="H48" s="156">
        <v>55802.95</v>
      </c>
      <c r="I48" s="156">
        <v>16.739999999999998</v>
      </c>
      <c r="J48" s="136" t="s">
        <v>292</v>
      </c>
      <c r="K48" s="136">
        <v>17.170000000000002</v>
      </c>
      <c r="L48" s="157"/>
      <c r="M48" s="156">
        <f>IF(ISNUMBER(K48/G48),IF(NOT(K48/G48=0),K48/G48, " "), " ")</f>
        <v>2.7384370015948969</v>
      </c>
      <c r="N48" s="154" t="s">
        <v>293</v>
      </c>
    </row>
    <row r="49" spans="1:14" ht="57" x14ac:dyDescent="0.25">
      <c r="A49" s="152">
        <v>22</v>
      </c>
      <c r="B49" s="153" t="s">
        <v>294</v>
      </c>
      <c r="C49" s="134" t="s">
        <v>295</v>
      </c>
      <c r="D49" s="154" t="s">
        <v>296</v>
      </c>
      <c r="E49" s="155">
        <v>3.3170000000000002</v>
      </c>
      <c r="F49" s="136" t="s">
        <v>297</v>
      </c>
      <c r="G49" s="136">
        <v>40.799999999999997</v>
      </c>
      <c r="H49" s="156">
        <v>52.7</v>
      </c>
      <c r="I49" s="156">
        <v>174.8</v>
      </c>
      <c r="J49" s="136" t="s">
        <v>298</v>
      </c>
      <c r="K49" s="136">
        <v>179.79</v>
      </c>
      <c r="L49" s="157"/>
      <c r="M49" s="156">
        <f>IF(ISNUMBER(K49/G49),IF(NOT(K49/G49=0),K49/G49, " "), " ")</f>
        <v>4.4066176470588241</v>
      </c>
      <c r="N49" s="154" t="s">
        <v>299</v>
      </c>
    </row>
    <row r="50" spans="1:14" ht="57" x14ac:dyDescent="0.25">
      <c r="A50" s="152">
        <v>23</v>
      </c>
      <c r="B50" s="153" t="s">
        <v>300</v>
      </c>
      <c r="C50" s="134" t="s">
        <v>301</v>
      </c>
      <c r="D50" s="154" t="s">
        <v>296</v>
      </c>
      <c r="E50" s="155">
        <v>0.64200000000000002</v>
      </c>
      <c r="F50" s="136" t="s">
        <v>302</v>
      </c>
      <c r="G50" s="136">
        <v>18.23</v>
      </c>
      <c r="H50" s="156">
        <v>121.9</v>
      </c>
      <c r="I50" s="156">
        <v>78.260000000000005</v>
      </c>
      <c r="J50" s="136" t="s">
        <v>303</v>
      </c>
      <c r="K50" s="136">
        <v>80.489999999999995</v>
      </c>
      <c r="L50" s="157"/>
      <c r="M50" s="156">
        <f>IF(ISNUMBER(K50/G50),IF(NOT(K50/G50=0),K50/G50, " "), " ")</f>
        <v>4.4152495885902354</v>
      </c>
      <c r="N50" s="154" t="s">
        <v>304</v>
      </c>
    </row>
    <row r="51" spans="1:14" ht="57" x14ac:dyDescent="0.25">
      <c r="A51" s="152">
        <v>24</v>
      </c>
      <c r="B51" s="153" t="s">
        <v>305</v>
      </c>
      <c r="C51" s="134" t="s">
        <v>306</v>
      </c>
      <c r="D51" s="154" t="s">
        <v>296</v>
      </c>
      <c r="E51" s="155">
        <v>6.42</v>
      </c>
      <c r="F51" s="136" t="s">
        <v>307</v>
      </c>
      <c r="G51" s="136">
        <v>207.37</v>
      </c>
      <c r="H51" s="156">
        <v>139.05000000000001</v>
      </c>
      <c r="I51" s="156">
        <v>892.7</v>
      </c>
      <c r="J51" s="136" t="s">
        <v>308</v>
      </c>
      <c r="K51" s="136">
        <v>918.19</v>
      </c>
      <c r="L51" s="157"/>
      <c r="M51" s="156">
        <f>IF(ISNUMBER(K51/G51),IF(NOT(K51/G51=0),K51/G51, " "), " ")</f>
        <v>4.427786082847085</v>
      </c>
      <c r="N51" s="154" t="s">
        <v>309</v>
      </c>
    </row>
    <row r="52" spans="1:14" ht="34.200000000000003" x14ac:dyDescent="0.25">
      <c r="A52" s="152">
        <v>25</v>
      </c>
      <c r="B52" s="153" t="s">
        <v>310</v>
      </c>
      <c r="C52" s="134" t="s">
        <v>311</v>
      </c>
      <c r="D52" s="154" t="s">
        <v>249</v>
      </c>
      <c r="E52" s="155">
        <v>0.48359999999999997</v>
      </c>
      <c r="F52" s="136" t="s">
        <v>312</v>
      </c>
      <c r="G52" s="136">
        <v>1.5</v>
      </c>
      <c r="H52" s="156">
        <v>22.32</v>
      </c>
      <c r="I52" s="156">
        <v>10.79</v>
      </c>
      <c r="J52" s="136" t="s">
        <v>313</v>
      </c>
      <c r="K52" s="136">
        <v>11.01</v>
      </c>
      <c r="L52" s="157"/>
      <c r="M52" s="156">
        <f>IF(ISNUMBER(K52/G52),IF(NOT(K52/G52=0),K52/G52, " "), " ")</f>
        <v>7.34</v>
      </c>
      <c r="N52" s="154" t="s">
        <v>314</v>
      </c>
    </row>
    <row r="53" spans="1:14" ht="22.8" x14ac:dyDescent="0.25">
      <c r="A53" s="152">
        <v>26</v>
      </c>
      <c r="B53" s="153" t="s">
        <v>315</v>
      </c>
      <c r="C53" s="134" t="s">
        <v>316</v>
      </c>
      <c r="D53" s="154" t="s">
        <v>317</v>
      </c>
      <c r="E53" s="155">
        <v>2</v>
      </c>
      <c r="F53" s="136" t="s">
        <v>318</v>
      </c>
      <c r="G53" s="136">
        <v>37.200000000000003</v>
      </c>
      <c r="H53" s="156"/>
      <c r="I53" s="156"/>
      <c r="J53" s="136" t="s">
        <v>319</v>
      </c>
      <c r="K53" s="136">
        <v>83.42</v>
      </c>
      <c r="L53" s="157"/>
      <c r="M53" s="156">
        <f>IF(ISNUMBER(K53/G53),IF(NOT(K53/G53=0),K53/G53, " "), " ")</f>
        <v>2.2424731182795696</v>
      </c>
      <c r="N53" s="154"/>
    </row>
    <row r="54" spans="1:14" ht="22.8" x14ac:dyDescent="0.25">
      <c r="A54" s="152">
        <v>27</v>
      </c>
      <c r="B54" s="153" t="s">
        <v>320</v>
      </c>
      <c r="C54" s="134" t="s">
        <v>321</v>
      </c>
      <c r="D54" s="154" t="s">
        <v>317</v>
      </c>
      <c r="E54" s="155">
        <v>2</v>
      </c>
      <c r="F54" s="136" t="s">
        <v>322</v>
      </c>
      <c r="G54" s="136">
        <v>4.82</v>
      </c>
      <c r="H54" s="156"/>
      <c r="I54" s="156"/>
      <c r="J54" s="136" t="s">
        <v>323</v>
      </c>
      <c r="K54" s="136">
        <v>38.06</v>
      </c>
      <c r="L54" s="157"/>
      <c r="M54" s="156">
        <f>IF(ISNUMBER(K54/G54),IF(NOT(K54/G54=0),K54/G54, " "), " ")</f>
        <v>7.8962655601659755</v>
      </c>
      <c r="N54" s="154"/>
    </row>
    <row r="55" spans="1:14" ht="19.350000000000001" customHeight="1" x14ac:dyDescent="0.25">
      <c r="A55" s="150" t="s">
        <v>324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</row>
    <row r="56" spans="1:14" ht="19.350000000000001" customHeight="1" x14ac:dyDescent="0.25">
      <c r="A56" s="128" t="s">
        <v>234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14" ht="22.8" x14ac:dyDescent="0.25">
      <c r="A57" s="152">
        <v>28</v>
      </c>
      <c r="B57" s="153" t="s">
        <v>325</v>
      </c>
      <c r="C57" s="134" t="s">
        <v>326</v>
      </c>
      <c r="D57" s="154" t="s">
        <v>243</v>
      </c>
      <c r="E57" s="155">
        <v>3.2199999999999999E-2</v>
      </c>
      <c r="F57" s="136" t="s">
        <v>215</v>
      </c>
      <c r="G57" s="136"/>
      <c r="H57" s="156"/>
      <c r="I57" s="156"/>
      <c r="J57" s="136" t="s">
        <v>215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8">
        <v>29</v>
      </c>
      <c r="B58" s="159" t="s">
        <v>327</v>
      </c>
      <c r="C58" s="140" t="s">
        <v>328</v>
      </c>
      <c r="D58" s="160" t="s">
        <v>243</v>
      </c>
      <c r="E58" s="161">
        <v>8.9300000000000004E-2</v>
      </c>
      <c r="F58" s="142" t="s">
        <v>215</v>
      </c>
      <c r="G58" s="142"/>
      <c r="H58" s="162"/>
      <c r="I58" s="162"/>
      <c r="J58" s="142" t="s">
        <v>215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176</v>
      </c>
      <c r="B59" s="145"/>
      <c r="C59" s="145"/>
      <c r="D59" s="145"/>
      <c r="E59" s="145"/>
      <c r="F59" s="145"/>
      <c r="G59" s="164">
        <v>804</v>
      </c>
      <c r="H59" s="165"/>
      <c r="I59" s="165"/>
      <c r="J59" s="165"/>
      <c r="K59" s="164">
        <v>5259</v>
      </c>
      <c r="L59" s="166"/>
      <c r="M59" s="164">
        <f ca="1">IF(ISNUMBER(INDIRECT("K" &amp; ROW())/INDIRECT("G" &amp; ROW())),INDIRECT("K" &amp; ROW())/INDIRECT("G" &amp; ROW()), " ")</f>
        <v>6.5410447761194028</v>
      </c>
      <c r="N59" s="146" t="s">
        <v>329</v>
      </c>
    </row>
    <row r="60" spans="1:14" x14ac:dyDescent="0.25">
      <c r="A60" s="144" t="s">
        <v>181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329</v>
      </c>
    </row>
    <row r="61" spans="1:14" x14ac:dyDescent="0.25">
      <c r="A61" s="144" t="s">
        <v>182</v>
      </c>
      <c r="B61" s="145"/>
      <c r="C61" s="145"/>
      <c r="D61" s="145"/>
      <c r="E61" s="145"/>
      <c r="F61" s="145"/>
      <c r="G61" s="164">
        <v>230</v>
      </c>
      <c r="H61" s="165"/>
      <c r="I61" s="165"/>
      <c r="J61" s="165"/>
      <c r="K61" s="164">
        <v>2779</v>
      </c>
      <c r="L61" s="166"/>
      <c r="M61" s="164">
        <f ca="1">IF(ISNUMBER(INDIRECT("K" &amp; ROW())/INDIRECT("G" &amp; ROW())),INDIRECT("K" &amp; ROW())/INDIRECT("G" &amp; ROW()), " ")</f>
        <v>12.082608695652175</v>
      </c>
      <c r="N61" s="146" t="s">
        <v>329</v>
      </c>
    </row>
    <row r="62" spans="1:14" x14ac:dyDescent="0.25">
      <c r="A62" s="144" t="s">
        <v>183</v>
      </c>
      <c r="B62" s="145"/>
      <c r="C62" s="145"/>
      <c r="D62" s="145"/>
      <c r="E62" s="145"/>
      <c r="F62" s="145"/>
      <c r="G62" s="164">
        <v>546</v>
      </c>
      <c r="H62" s="165"/>
      <c r="I62" s="165"/>
      <c r="J62" s="165"/>
      <c r="K62" s="164">
        <v>2336</v>
      </c>
      <c r="L62" s="166"/>
      <c r="M62" s="164">
        <f ca="1">IF(ISNUMBER(INDIRECT("K" &amp; ROW())/INDIRECT("G" &amp; ROW())),INDIRECT("K" &amp; ROW())/INDIRECT("G" &amp; ROW()), " ")</f>
        <v>4.2783882783882783</v>
      </c>
      <c r="N62" s="146" t="s">
        <v>329</v>
      </c>
    </row>
    <row r="63" spans="1:14" x14ac:dyDescent="0.25">
      <c r="A63" s="144" t="s">
        <v>184</v>
      </c>
      <c r="B63" s="145"/>
      <c r="C63" s="145"/>
      <c r="D63" s="145"/>
      <c r="E63" s="145"/>
      <c r="F63" s="145"/>
      <c r="G63" s="164">
        <v>29</v>
      </c>
      <c r="H63" s="165"/>
      <c r="I63" s="165"/>
      <c r="J63" s="165"/>
      <c r="K63" s="164">
        <v>166</v>
      </c>
      <c r="L63" s="166"/>
      <c r="M63" s="164">
        <f ca="1">IF(ISNUMBER(INDIRECT("K" &amp; ROW())/INDIRECT("G" &amp; ROW())),INDIRECT("K" &amp; ROW())/INDIRECT("G" &amp; ROW()), " ")</f>
        <v>5.7241379310344831</v>
      </c>
      <c r="N63" s="146" t="s">
        <v>329</v>
      </c>
    </row>
    <row r="64" spans="1:14" x14ac:dyDescent="0.25">
      <c r="A64" s="147" t="s">
        <v>185</v>
      </c>
      <c r="B64" s="148"/>
      <c r="C64" s="148"/>
      <c r="D64" s="148"/>
      <c r="E64" s="148"/>
      <c r="F64" s="148"/>
      <c r="G64" s="167">
        <v>216</v>
      </c>
      <c r="H64" s="168"/>
      <c r="I64" s="168"/>
      <c r="J64" s="168"/>
      <c r="K64" s="167">
        <v>2224</v>
      </c>
      <c r="L64" s="169"/>
      <c r="M64" s="167">
        <f ca="1">IF(ISNUMBER(INDIRECT("K" &amp; ROW())/INDIRECT("G" &amp; ROW())),INDIRECT("K" &amp; ROW())/INDIRECT("G" &amp; ROW()), " ")</f>
        <v>10.296296296296296</v>
      </c>
      <c r="N64" s="149" t="s">
        <v>329</v>
      </c>
    </row>
    <row r="65" spans="1:14" x14ac:dyDescent="0.25">
      <c r="A65" s="147" t="s">
        <v>186</v>
      </c>
      <c r="B65" s="148"/>
      <c r="C65" s="148"/>
      <c r="D65" s="148"/>
      <c r="E65" s="148"/>
      <c r="F65" s="148"/>
      <c r="G65" s="167">
        <v>139</v>
      </c>
      <c r="H65" s="168"/>
      <c r="I65" s="168"/>
      <c r="J65" s="168"/>
      <c r="K65" s="167">
        <v>1347</v>
      </c>
      <c r="L65" s="169"/>
      <c r="M65" s="167">
        <f ca="1">IF(ISNUMBER(INDIRECT("K" &amp; ROW())/INDIRECT("G" &amp; ROW())),INDIRECT("K" &amp; ROW())/INDIRECT("G" &amp; ROW()), " ")</f>
        <v>9.6906474820143877</v>
      </c>
      <c r="N65" s="149" t="s">
        <v>329</v>
      </c>
    </row>
    <row r="66" spans="1:14" x14ac:dyDescent="0.25">
      <c r="A66" s="147" t="s">
        <v>187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329</v>
      </c>
    </row>
    <row r="67" spans="1:14" ht="30" customHeight="1" x14ac:dyDescent="0.25">
      <c r="A67" s="144" t="s">
        <v>188</v>
      </c>
      <c r="B67" s="145"/>
      <c r="C67" s="145"/>
      <c r="D67" s="145"/>
      <c r="E67" s="145"/>
      <c r="F67" s="145"/>
      <c r="G67" s="164">
        <v>54</v>
      </c>
      <c r="H67" s="165"/>
      <c r="I67" s="165"/>
      <c r="J67" s="165"/>
      <c r="K67" s="164">
        <v>577</v>
      </c>
      <c r="L67" s="166"/>
      <c r="M67" s="164">
        <f ca="1">IF(ISNUMBER(INDIRECT("K" &amp; ROW())/INDIRECT("G" &amp; ROW())),INDIRECT("K" &amp; ROW())/INDIRECT("G" &amp; ROW()), " ")</f>
        <v>10.685185185185185</v>
      </c>
      <c r="N67" s="146" t="s">
        <v>329</v>
      </c>
    </row>
    <row r="68" spans="1:14" ht="30" customHeight="1" x14ac:dyDescent="0.25">
      <c r="A68" s="144" t="s">
        <v>189</v>
      </c>
      <c r="B68" s="145"/>
      <c r="C68" s="145"/>
      <c r="D68" s="145"/>
      <c r="E68" s="145"/>
      <c r="F68" s="145"/>
      <c r="G68" s="164">
        <v>696</v>
      </c>
      <c r="H68" s="165"/>
      <c r="I68" s="165"/>
      <c r="J68" s="165"/>
      <c r="K68" s="164">
        <v>5265</v>
      </c>
      <c r="L68" s="166"/>
      <c r="M68" s="164">
        <f ca="1">IF(ISNUMBER(INDIRECT("K" &amp; ROW())/INDIRECT("G" &amp; ROW())),INDIRECT("K" &amp; ROW())/INDIRECT("G" &amp; ROW()), " ")</f>
        <v>7.5646551724137927</v>
      </c>
      <c r="N68" s="146" t="s">
        <v>329</v>
      </c>
    </row>
    <row r="69" spans="1:14" x14ac:dyDescent="0.25">
      <c r="A69" s="144" t="s">
        <v>190</v>
      </c>
      <c r="B69" s="145"/>
      <c r="C69" s="145"/>
      <c r="D69" s="145"/>
      <c r="E69" s="145"/>
      <c r="F69" s="145"/>
      <c r="G69" s="164">
        <v>409</v>
      </c>
      <c r="H69" s="165"/>
      <c r="I69" s="165"/>
      <c r="J69" s="165"/>
      <c r="K69" s="164">
        <v>2988</v>
      </c>
      <c r="L69" s="166"/>
      <c r="M69" s="164">
        <f ca="1">IF(ISNUMBER(INDIRECT("K" &amp; ROW())/INDIRECT("G" &amp; ROW())),INDIRECT("K" &amp; ROW())/INDIRECT("G" &amp; ROW()), " ")</f>
        <v>7.3056234718826403</v>
      </c>
      <c r="N69" s="146" t="s">
        <v>329</v>
      </c>
    </row>
    <row r="70" spans="1:14" x14ac:dyDescent="0.25">
      <c r="A70" s="144" t="s">
        <v>191</v>
      </c>
      <c r="B70" s="145"/>
      <c r="C70" s="145"/>
      <c r="D70" s="145"/>
      <c r="E70" s="145"/>
      <c r="F70" s="145"/>
      <c r="G70" s="164">
        <v>1159</v>
      </c>
      <c r="H70" s="165"/>
      <c r="I70" s="165"/>
      <c r="J70" s="165"/>
      <c r="K70" s="164">
        <v>8830</v>
      </c>
      <c r="L70" s="166"/>
      <c r="M70" s="164">
        <f ca="1">IF(ISNUMBER(INDIRECT("K" &amp; ROW())/INDIRECT("G" &amp; ROW())),INDIRECT("K" &amp; ROW())/INDIRECT("G" &amp; ROW()), " ")</f>
        <v>7.618636755823986</v>
      </c>
      <c r="N70" s="146" t="s">
        <v>329</v>
      </c>
    </row>
    <row r="71" spans="1:14" ht="30" customHeight="1" x14ac:dyDescent="0.25">
      <c r="A71" s="144" t="s">
        <v>192</v>
      </c>
      <c r="B71" s="145"/>
      <c r="C71" s="145"/>
      <c r="D71" s="145"/>
      <c r="E71" s="145"/>
      <c r="F71" s="145"/>
      <c r="G71" s="164">
        <v>113.73</v>
      </c>
      <c r="H71" s="165"/>
      <c r="I71" s="165"/>
      <c r="J71" s="165"/>
      <c r="K71" s="164">
        <v>551.29999999999995</v>
      </c>
      <c r="L71" s="166"/>
      <c r="M71" s="164">
        <f ca="1">IF(ISNUMBER(INDIRECT("K" &amp; ROW())/INDIRECT("G" &amp; ROW())),INDIRECT("K" &amp; ROW())/INDIRECT("G" &amp; ROW()), " ")</f>
        <v>4.847445704739294</v>
      </c>
      <c r="N71" s="146" t="s">
        <v>329</v>
      </c>
    </row>
    <row r="72" spans="1:14" x14ac:dyDescent="0.25">
      <c r="A72" s="147" t="s">
        <v>193</v>
      </c>
      <c r="B72" s="148"/>
      <c r="C72" s="148"/>
      <c r="D72" s="148"/>
      <c r="E72" s="148"/>
      <c r="F72" s="148"/>
      <c r="G72" s="167">
        <v>1272.73</v>
      </c>
      <c r="H72" s="168"/>
      <c r="I72" s="168"/>
      <c r="J72" s="168"/>
      <c r="K72" s="167">
        <v>9381.2999999999993</v>
      </c>
      <c r="L72" s="169"/>
      <c r="M72" s="167">
        <f ca="1">IF(ISNUMBER(INDIRECT("K" &amp; ROW())/INDIRECT("G" &amp; ROW())),INDIRECT("K" &amp; ROW())/INDIRECT("G" &amp; ROW()), " ")</f>
        <v>7.3710056335593563</v>
      </c>
      <c r="N72" s="149" t="s">
        <v>329</v>
      </c>
    </row>
    <row r="73" spans="1:14" x14ac:dyDescent="0.25">
      <c r="A73" s="48"/>
      <c r="G73" s="67"/>
      <c r="H73" s="68"/>
      <c r="I73" s="68"/>
      <c r="J73" s="68"/>
      <c r="K73" s="67"/>
      <c r="L73" s="69"/>
      <c r="M73" s="67"/>
      <c r="N73" s="48"/>
    </row>
    <row r="74" spans="1:14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69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70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7">
    <mergeCell ref="A71:F71"/>
    <mergeCell ref="A72:F72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31:N31"/>
    <mergeCell ref="A37:N37"/>
    <mergeCell ref="A55:N55"/>
    <mergeCell ref="A56:N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