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9" i="16"/>
  <c r="M40" i="16"/>
  <c r="M35" i="16"/>
  <c r="M34" i="16"/>
  <c r="M43" i="16"/>
  <c r="M37" i="16"/>
  <c r="M38" i="16"/>
  <c r="M41" i="16"/>
  <c r="M42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<sst xmlns="http://schemas.openxmlformats.org/spreadsheetml/2006/main" count="230" uniqueCount="152">
  <si>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</si>
  <si>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</si>
  <si>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</si>
  <si>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</si>
  <si>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</si>
  <si>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</si>
  <si>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</si>
  <si>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</si>
  <si>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</si>
  <si>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</si>
  <si>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</si>
  <si>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</si>
  <si>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</si>
  <si>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</si>
  <si>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</si>
  <si>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</si>
  <si>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</si>
  <si>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</si>
  <si>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</si>
  <si>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</si>
  <si>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</si>
  <si>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</si>
  <si>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</si>
  <si>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</si>
  <si>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</si>
  <si>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</si>
  <si>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</si>
  <si>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</si>
  <si>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</si>
  <si>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</si>
  <si>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</si>
  <si>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</si>
  <si>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</si>
  <si>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</si>
  <si>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</si>
  <si>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</si>
  <si>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</si>
  <si>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</si>
  <si>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</si>
  <si>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</si>
  <si>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</si>
  <si>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</si>
  <si>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</si>
  <si>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</si>
  <si>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</si>
  <si>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</si>
  <si>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</si>
  <si>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</si>
  <si>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</si>
  <si>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</si>
  <si>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</si>
  <si>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</si>
  <si>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</si>
  <si>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</si>
  <si>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</si>
  <si>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</si>
  <si>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</si>
  <si>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</si>
  <si>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</si>
  <si>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</si>
  <si>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</si>
  <si>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</si>
  <si>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</si>
  <si>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</si>
  <si>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</si>
  <si>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</si>
  <si>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31.12.2015</t>
  </si>
  <si>
    <t>О ПРИЕМКЕ ВЫПОЛНЕННЫХ РАБОТ за Декабрь 2015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</si>
  <si>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</si>
  <si>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</si>
  <si>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</si>
  <si>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</si>
  <si>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</si>
  <si>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</si>
  <si>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</si>
  <si>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</si>
  <si>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</si>
  <si>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</si>
  <si>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</si>
  <si>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</si>
  <si>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</si>
  <si>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</si>
  <si>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</si>
  <si>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</si>
  <si>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</si>
  <si>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</si>
  <si>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</si>
  <si>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</si>
  <si>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</si>
  <si>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</si>
  <si>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</si>
  <si>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</si>
  <si>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</si>
  <si>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</si>
  <si>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</si>
  <si>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</si>
  <si>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</si>
  <si>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</si>
  <si>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</si>
  <si>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</si>
  <si>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</si>
  <si>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150,60
_____
41,38</t>
  </si>
  <si>
    <t>1807,46
_____
127,19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</si>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</sst>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7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151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417.88/1000</f>
        <v>0.41787999999999997</v>
      </c>
      <c r="I27" s="137"/>
      <c r="J27" s="35" t="s">
        <v>6</v>
      </c>
      <c r="K27" s="138">
        <f>4645.84/1000</f>
        <v>4.6458399999999997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417.88/1000</f>
        <v>0.41787999999999997</v>
      </c>
      <c r="I29" s="137"/>
      <c r="J29" s="35" t="s">
        <v>6</v>
      </c>
      <c r="K29" s="138">
        <f>4645.84/1000</f>
        <v>4.6458399999999997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1.274E-2</v>
      </c>
      <c r="I30" s="137"/>
      <c r="J30" s="35" t="s">
        <v>8</v>
      </c>
      <c r="K30" s="138">
        <f>(X14+X15)/1000</f>
        <v>1.274E-2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150.6/1000</f>
        <v>0.15059999999999998</v>
      </c>
      <c r="I31" s="137"/>
      <c r="J31" s="35" t="s">
        <v>6</v>
      </c>
      <c r="K31" s="138">
        <f>1807.46/1000</f>
        <v>1.8074600000000001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1807.46</v>
      </c>
      <c r="Z31" s="72">
        <v>1536.34</v>
      </c>
      <c r="AA31" s="72">
        <v>1174.8499999999999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704.6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191.98</v>
      </c>
      <c r="I46" s="92" t="s">
        <v>101</v>
      </c>
      <c r="J46" s="92"/>
      <c r="K46" s="92">
        <v>1934.65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150.6</v>
      </c>
      <c r="I48" s="92"/>
      <c r="J48" s="92"/>
      <c r="K48" s="92">
        <v>1807.46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41.38</v>
      </c>
      <c r="I49" s="92"/>
      <c r="J49" s="92"/>
      <c r="K49" s="92">
        <v>127.19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128.01</v>
      </c>
      <c r="I50" s="93"/>
      <c r="J50" s="93"/>
      <c r="K50" s="93">
        <v>1536.34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97.89</v>
      </c>
      <c r="I51" s="93"/>
      <c r="J51" s="93"/>
      <c r="K51" s="93">
        <v>1174.8499999999999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417.88</v>
      </c>
      <c r="I53" s="92"/>
      <c r="J53" s="92"/>
      <c r="K53" s="92">
        <v>4645.84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417.88</v>
      </c>
      <c r="I54" s="92"/>
      <c r="J54" s="92"/>
      <c r="K54" s="92">
        <v>4645.84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417.88</v>
      </c>
      <c r="I55" s="93"/>
      <c r="J55" s="93"/>
      <c r="K55" s="93">
        <v>4645.84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417.88/1000</f>
        <v>0.41787999999999997</v>
      </c>
      <c r="H11" s="137"/>
      <c r="I11" s="55" t="s">
        <v>6</v>
      </c>
      <c r="J11" s="138">
        <f>4645.84/1000</f>
        <v>4.6458399999999997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417.88/1000</f>
        <v>0.41787999999999997</v>
      </c>
      <c r="H13" s="159"/>
      <c r="I13" s="55" t="s">
        <v>6</v>
      </c>
      <c r="J13" s="138">
        <f>4645.84/1000</f>
        <v>4.6458399999999997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1.274E-2</v>
      </c>
      <c r="H14" s="137"/>
      <c r="I14" s="55" t="s">
        <v>8</v>
      </c>
      <c r="J14" s="138">
        <f>(P14+P15)/1000</f>
        <v>1.274E-2</v>
      </c>
      <c r="K14" s="139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150.6/1000</f>
        <v>0.15059999999999998</v>
      </c>
      <c r="H15" s="163"/>
      <c r="I15" s="55" t="s">
        <v>6</v>
      </c>
      <c r="J15" s="138">
        <f>1807.46/1000</f>
        <v>1.8074600000000001</v>
      </c>
      <c r="K15" s="139"/>
      <c r="L15" s="59">
        <v>1807.46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1.58</v>
      </c>
      <c r="F26" s="84" t="s">
        <v>117</v>
      </c>
      <c r="G26" s="84">
        <v>15.58</v>
      </c>
      <c r="H26" s="98"/>
      <c r="I26" s="98"/>
      <c r="J26" s="84" t="s">
        <v>118</v>
      </c>
      <c r="K26" s="84">
        <v>186.99</v>
      </c>
      <c r="L26" s="99"/>
      <c r="M26" s="98">
        <f>IF(ISNUMBER(K26/G26),IF(NOT(K26/G26=0),K26/G26, " "), " ")</f>
        <v>12.001925545571245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0.28000000000000003</v>
      </c>
      <c r="F27" s="84" t="s">
        <v>121</v>
      </c>
      <c r="G27" s="84">
        <v>3.02</v>
      </c>
      <c r="H27" s="98"/>
      <c r="I27" s="98"/>
      <c r="J27" s="84" t="s">
        <v>122</v>
      </c>
      <c r="K27" s="84">
        <v>36.25</v>
      </c>
      <c r="L27" s="99"/>
      <c r="M27" s="98">
        <f>IF(ISNUMBER(K27/G27),IF(NOT(K27/G27=0),K27/G27, " "), " ")</f>
        <v>12.003311258278146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10.4</v>
      </c>
      <c r="F29" s="84" t="s">
        <v>129</v>
      </c>
      <c r="G29" s="84">
        <v>126.46</v>
      </c>
      <c r="H29" s="98"/>
      <c r="I29" s="98"/>
      <c r="J29" s="84" t="s">
        <v>130</v>
      </c>
      <c r="K29" s="84">
        <v>1517.78</v>
      </c>
      <c r="L29" s="99"/>
      <c r="M29" s="98">
        <f>IF(ISNUMBER(K29/G29),IF(NOT(K29/G29=0),K29/G29, " "), " ")</f>
        <v>12.002055986082556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0.4</v>
      </c>
      <c r="F31" s="84" t="s">
        <v>135</v>
      </c>
      <c r="G31" s="84">
        <v>11.8</v>
      </c>
      <c r="H31" s="98">
        <v>61.93</v>
      </c>
      <c r="I31" s="98">
        <v>24.77</v>
      </c>
      <c r="J31" s="84" t="s">
        <v>136</v>
      </c>
      <c r="K31" s="84">
        <v>25.48</v>
      </c>
      <c r="L31" s="99"/>
      <c r="M31" s="98">
        <f>IF(ISNUMBER(K31/G31),IF(NOT(K31/G31=0),K31/G31, " "), " ")</f>
        <v>2.159322033898305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</v>
      </c>
      <c r="F33" s="90" t="s">
        <v>146</v>
      </c>
      <c r="G33" s="90">
        <v>17.04</v>
      </c>
      <c r="H33" s="104">
        <v>13.42</v>
      </c>
      <c r="I33" s="104">
        <v>53.68</v>
      </c>
      <c r="J33" s="90" t="s">
        <v>147</v>
      </c>
      <c r="K33" s="90">
        <v>55.08</v>
      </c>
      <c r="L33" s="105"/>
      <c r="M33" s="104">
        <f>IF(ISNUMBER(K33/G33),IF(NOT(K33/G33=0),K33/G33, " "), " ")</f>
        <v>3.232394366197183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191.98</v>
      </c>
      <c r="H34" s="107"/>
      <c r="I34" s="107"/>
      <c r="J34" s="107"/>
      <c r="K34" s="106">
        <v>1934.65</v>
      </c>
      <c r="L34" s="108"/>
      <c r="M34" s="106">
        <f t="shared" ref="M34:M43" ca="1" si="0">IF(ISNUMBER(INDIRECT("K" &amp; ROW())/INDIRECT("G" &amp; ROW())),INDIRECT("K" &amp; ROW())/INDIRECT("G" &amp; ROW()), " ")</f>
        <v>10.077351807479946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150.6</v>
      </c>
      <c r="H36" s="107"/>
      <c r="I36" s="107"/>
      <c r="J36" s="107"/>
      <c r="K36" s="106">
        <v>1807.46</v>
      </c>
      <c r="L36" s="108"/>
      <c r="M36" s="106">
        <f t="shared" ca="1" si="0"/>
        <v>12.001726427622843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41.38</v>
      </c>
      <c r="H37" s="107"/>
      <c r="I37" s="107"/>
      <c r="J37" s="107"/>
      <c r="K37" s="106">
        <v>127.19</v>
      </c>
      <c r="L37" s="108"/>
      <c r="M37" s="106">
        <f t="shared" ca="1" si="0"/>
        <v>3.0737071048815849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128.01</v>
      </c>
      <c r="H38" s="110"/>
      <c r="I38" s="110"/>
      <c r="J38" s="110"/>
      <c r="K38" s="109">
        <v>1536.34</v>
      </c>
      <c r="L38" s="111"/>
      <c r="M38" s="109">
        <f t="shared" ca="1" si="0"/>
        <v>12.001718615733147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97.89</v>
      </c>
      <c r="H39" s="110"/>
      <c r="I39" s="110"/>
      <c r="J39" s="110"/>
      <c r="K39" s="109">
        <v>1174.8499999999999</v>
      </c>
      <c r="L39" s="111"/>
      <c r="M39" s="109">
        <f t="shared" ca="1" si="0"/>
        <v>12.001736643170904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417.88</v>
      </c>
      <c r="H41" s="107"/>
      <c r="I41" s="107"/>
      <c r="J41" s="107"/>
      <c r="K41" s="106">
        <v>4645.84</v>
      </c>
      <c r="L41" s="108"/>
      <c r="M41" s="106">
        <f t="shared" ca="1" si="0"/>
        <v>11.117641428161194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417.88</v>
      </c>
      <c r="H42" s="107"/>
      <c r="I42" s="107"/>
      <c r="J42" s="107"/>
      <c r="K42" s="106">
        <v>4645.84</v>
      </c>
      <c r="L42" s="108"/>
      <c r="M42" s="106">
        <f t="shared" ca="1" si="0"/>
        <v>11.117641428161194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417.88</v>
      </c>
      <c r="H43" s="110"/>
      <c r="I43" s="110"/>
      <c r="J43" s="110"/>
      <c r="K43" s="109">
        <v>4645.84</v>
      </c>
      <c r="L43" s="111"/>
      <c r="M43" s="109">
        <f t="shared" ca="1" si="0"/>
        <v>11.117641428161194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