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30" i="16"/>
  <c r="M31" i="16"/>
  <c r="M32" i="16"/>
  <c r="M33" i="16"/>
  <c r="M35" i="16"/>
  <c r="M36" i="16"/>
  <c r="M37" i="16"/>
  <c r="M38" i="16"/>
  <c r="M39" i="16"/>
  <c r="M40" i="16"/>
  <c r="M41" i="16"/>
  <c r="M42" i="16"/>
  <c r="M4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1" i="8"/>
  <c r="K60" i="8"/>
  <c r="H61" i="8"/>
  <c r="H60" i="8"/>
  <c r="J14" i="16"/>
  <c r="G14" i="16"/>
  <c r="K30" i="8"/>
  <c r="H30" i="8"/>
  <c r="A18" i="16"/>
  <c r="B34" i="8"/>
  <c r="M44" i="16"/>
  <c r="M48" i="16"/>
  <c r="M52" i="16"/>
  <c r="M50" i="16"/>
  <c r="M55" i="16"/>
  <c r="M45" i="16"/>
  <c r="M49" i="16"/>
  <c r="M53" i="16"/>
  <c r="M46" i="16"/>
  <c r="M54" i="16"/>
  <c r="M47" i="16"/>
  <c r="M5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<sst xmlns="http://schemas.openxmlformats.org/spreadsheetml/2006/main" count="284" uniqueCount="195">
  <si>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</si>
  <si>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</si>
  <si>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</si>
  <si>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</si>
  <si>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</si>
  <si>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</si>
  <si>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</si>
  <si>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</si>
  <si>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</si>
  <si>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</si>
  <si>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</si>
  <si>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</si>
  <si>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</si>
  <si>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</si>
  <si>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</si>
  <si>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</si>
  <si>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</si>
  <si>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</si>
  <si>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</si>
  <si>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</si>
  <si>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</si>
  <si>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</si>
  <si>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</si>
  <si>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</si>
  <si>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</si>
  <si>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</si>
  <si>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</si>
  <si>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</si>
  <si>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</si>
  <si>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</si>
  <si>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</si>
  <si>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</si>
  <si>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</si>
  <si>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</si>
  <si>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</si>
  <si>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</si>
  <si>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</si>
  <si>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</si>
  <si>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</si>
  <si>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</si>
  <si>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</si>
  <si>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</si>
  <si>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</si>
  <si>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</si>
  <si>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</si>
  <si>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</si>
  <si>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</si>
  <si>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</si>
  <si>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</si>
  <si>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</si>
  <si>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</si>
  <si>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</si>
  <si>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</si>
  <si>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</si>
  <si>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</si>
  <si>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</si>
  <si>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</si>
  <si>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</si>
  <si>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</si>
  <si>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</si>
  <si>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</si>
  <si>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</si>
  <si>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</si>
  <si>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</si>
  <si>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07.12.2015</t>
  </si>
  <si>
    <t>30.09.2015</t>
  </si>
  <si>
    <t>О ПРИЕМКЕ ВЫПОЛНЕННЫХ РАБОТ за Сентябрь 2015</t>
  </si>
  <si>
    <t>на Победы 5</t>
  </si>
  <si>
    <t>Сдал:  _________________ //</t>
  </si>
  <si>
    <t>Принял:  _________________ //</t>
  </si>
  <si>
    <t>Раздел 1. МАРТ</t>
  </si>
  <si>
    <t>кв.9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</si>
  <si>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</si>
  <si>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</si>
  <si>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</si>
  <si>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</si>
  <si>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</si>
  <si>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235
176
96</t>
  </si>
  <si>
    <t>200
_____
35</t>
  </si>
  <si>
    <t>Р</t>
  </si>
  <si>
    <t>Раздел 2. ИЮНЬ</t>
  </si>
  <si>
    <t>кв.2,6,1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</si>
  <si>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</si>
  <si>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0,001
88
48</t>
  </si>
  <si>
    <t>1000,16
_____
1380,62</t>
  </si>
  <si>
    <t>54,89
_____
1,4</t>
  </si>
  <si>
    <t>2
1
1</t>
  </si>
  <si>
    <t>1
_____
1</t>
  </si>
  <si>
    <t>18
11
6</t>
  </si>
  <si>
    <t>12
_____
6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</si>
  <si>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</si>
  <si>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0,08
88
48</t>
  </si>
  <si>
    <t>1243,2
_____
3178,6</t>
  </si>
  <si>
    <t>174,53
_____
4,21</t>
  </si>
  <si>
    <t>368
102
59</t>
  </si>
  <si>
    <t>99
_____
255</t>
  </si>
  <si>
    <t>2400
1054
575</t>
  </si>
  <si>
    <t>1194
_____
1129</t>
  </si>
  <si>
    <t>77
_____
4</t>
  </si>
  <si>
    <t>Итого прямые затраты по акту</t>
  </si>
  <si>
    <t>117
_____
264</t>
  </si>
  <si>
    <t>1406
_____
1170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</si>
  <si>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</si>
  <si>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</si>
  <si>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</si>
  <si>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</si>
  <si>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</si>
  <si>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</si>
  <si>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</si>
  <si>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</si>
  <si>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</si>
  <si>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</si>
  <si>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</si>
  <si>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</si>
  <si>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</si>
  <si>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</si>
  <si>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</si>
  <si>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</si>
  <si>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</si>
  <si>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</si>
  <si>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</si>
  <si>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1-3-3</t>
  </si>
  <si>
    <t>Затраты труда рабочих (ср 3,3)</t>
  </si>
  <si>
    <t xml:space="preserve">11,2
</t>
  </si>
  <si>
    <t xml:space="preserve">134,41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</si>
  <si>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</si>
  <si>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</si>
  <si>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</si>
  <si>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</si>
  <si>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</si>
  <si>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</si>
  <si>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</si>
  <si>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</si>
  <si>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</si>
  <si>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</si>
  <si>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</si>
  <si>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</si>
  <si>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</si>
  <si>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</si>
  <si>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</si>
  <si>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</si>
  <si>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</si>
  <si>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</si>
  <si>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</si>
  <si>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</si>
  <si>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</si>
  <si>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</si>
  <si>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</si>
  <si>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</si>
  <si>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101-1522</t>
  </si>
  <si>
    <t>Электроды диаметром: 5 мм Э42А</t>
  </si>
  <si>
    <t xml:space="preserve">т
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</si>
  <si>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</si>
  <si>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</si>
  <si>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</si>
  <si>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</si>
  <si>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</si>
  <si>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</si>
  <si>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</si>
  <si>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</si>
  <si>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</si>
  <si>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</si>
  <si>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</si>
  <si>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</si>
  <si>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</si>
  <si>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</si>
  <si>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</si>
  <si>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</si>
  <si>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</si>
  <si>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</si>
  <si>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</si>
  <si>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</si>
  <si>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</si>
  <si>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</si>
  <si>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</si>
  <si>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</si>
  <si>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</si>
  <si>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</si>
  <si>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</si>
  <si>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</si>
  <si>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</si>
  <si>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</si>
  <si>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</si>
  <si>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</si>
  <si>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</si>
  <si>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125,37
</t>
  </si>
  <si>
    <t>МТРиЭ ЧО, Пост.от 14.05.2015 г. №19/1, п.183*3.84/1000</t>
  </si>
  <si>
    <t>411-0001</t>
  </si>
  <si>
    <t>Вода</t>
  </si>
  <si>
    <t xml:space="preserve">3,11
</t>
  </si>
  <si>
    <t xml:space="preserve">22,77
</t>
  </si>
  <si>
    <t>Среднее (26.01.015, 26.01.017)</t>
  </si>
  <si>
    <t xml:space="preserve"> </t>
  </si>
  <si>
    <t>Объект : ул.Победы,5</t>
  </si>
  <si>
    <t>на ремонт и содержание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</si>
</sst>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9"/>
  <sheetViews>
    <sheetView showGridLines="0" tabSelected="1" topLeftCell="A52" workbookViewId="0">
      <selection activeCell="A55" sqref="A55:IV5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193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10.58</v>
      </c>
      <c r="X14" s="27">
        <v>10.58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0.02</v>
      </c>
      <c r="X15" s="27">
        <v>0.02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64</v>
      </c>
      <c r="K19" s="108"/>
      <c r="L19" s="170">
        <v>42005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194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641.66/1000</f>
        <v>0.64166000000000001</v>
      </c>
      <c r="I27" s="85"/>
      <c r="J27" s="35" t="s">
        <v>5</v>
      </c>
      <c r="K27" s="86">
        <f>4851.26/1000</f>
        <v>4.8512599999999999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1.06E-2</v>
      </c>
      <c r="I30" s="85"/>
      <c r="J30" s="35" t="s">
        <v>7</v>
      </c>
      <c r="K30" s="86">
        <f>(X14+X15)/1000</f>
        <v>1.06E-2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117</v>
      </c>
      <c r="Z30" s="71">
        <v>121</v>
      </c>
      <c r="AA30" s="71">
        <v>70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117/1000</f>
        <v>0.11700000000000001</v>
      </c>
      <c r="I31" s="85"/>
      <c r="J31" s="35" t="s">
        <v>5</v>
      </c>
      <c r="K31" s="86">
        <f>1410/1000</f>
        <v>1.41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1410</v>
      </c>
      <c r="Z31" s="72">
        <v>1241</v>
      </c>
      <c r="AA31" s="72">
        <v>677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58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59</v>
      </c>
      <c r="B37" s="96" t="s">
        <v>60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71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8">
        <v>1</v>
      </c>
      <c r="B42" s="139">
        <v>1</v>
      </c>
      <c r="C42" s="140" t="s">
        <v>72</v>
      </c>
      <c r="D42" s="141" t="s">
        <v>73</v>
      </c>
      <c r="E42" s="142">
        <v>508.07</v>
      </c>
      <c r="F42" s="143" t="s">
        <v>74</v>
      </c>
      <c r="G42" s="142">
        <v>1.03</v>
      </c>
      <c r="H42" s="142" t="s">
        <v>75</v>
      </c>
      <c r="I42" s="142" t="s">
        <v>76</v>
      </c>
      <c r="J42" s="142"/>
      <c r="K42" s="142" t="s">
        <v>77</v>
      </c>
      <c r="L42" s="143" t="s">
        <v>78</v>
      </c>
      <c r="M42" s="143"/>
      <c r="N42" s="143" t="s">
        <v>79</v>
      </c>
      <c r="O42" s="143"/>
      <c r="P42" s="143"/>
      <c r="Q42" s="143"/>
      <c r="R42" s="143"/>
      <c r="S42" s="143"/>
      <c r="T42" s="143"/>
      <c r="U42" s="143"/>
      <c r="V42" s="143"/>
    </row>
    <row r="43" spans="1:22" ht="19.350000000000001" customHeight="1" x14ac:dyDescent="0.25">
      <c r="A43" s="128" t="s">
        <v>80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81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79.8" x14ac:dyDescent="0.25">
      <c r="A45" s="132">
        <v>2</v>
      </c>
      <c r="B45" s="133">
        <v>2</v>
      </c>
      <c r="C45" s="134" t="s">
        <v>82</v>
      </c>
      <c r="D45" s="135" t="s">
        <v>83</v>
      </c>
      <c r="E45" s="136">
        <v>2435.67</v>
      </c>
      <c r="F45" s="137" t="s">
        <v>84</v>
      </c>
      <c r="G45" s="136" t="s">
        <v>85</v>
      </c>
      <c r="H45" s="136" t="s">
        <v>86</v>
      </c>
      <c r="I45" s="136" t="s">
        <v>87</v>
      </c>
      <c r="J45" s="136"/>
      <c r="K45" s="136" t="s">
        <v>88</v>
      </c>
      <c r="L45" s="137" t="s">
        <v>89</v>
      </c>
      <c r="M45" s="137"/>
      <c r="N45" s="137" t="s">
        <v>79</v>
      </c>
      <c r="O45" s="137"/>
      <c r="P45" s="137"/>
      <c r="Q45" s="137"/>
      <c r="R45" s="137"/>
      <c r="S45" s="137"/>
      <c r="T45" s="137"/>
      <c r="U45" s="137"/>
      <c r="V45" s="137"/>
    </row>
    <row r="46" spans="1:22" ht="91.2" x14ac:dyDescent="0.25">
      <c r="A46" s="138">
        <v>3</v>
      </c>
      <c r="B46" s="139">
        <v>3</v>
      </c>
      <c r="C46" s="140" t="s">
        <v>90</v>
      </c>
      <c r="D46" s="141" t="s">
        <v>91</v>
      </c>
      <c r="E46" s="142">
        <v>4596.33</v>
      </c>
      <c r="F46" s="143" t="s">
        <v>92</v>
      </c>
      <c r="G46" s="142" t="s">
        <v>93</v>
      </c>
      <c r="H46" s="142" t="s">
        <v>94</v>
      </c>
      <c r="I46" s="142" t="s">
        <v>95</v>
      </c>
      <c r="J46" s="142">
        <v>14</v>
      </c>
      <c r="K46" s="142" t="s">
        <v>96</v>
      </c>
      <c r="L46" s="143" t="s">
        <v>97</v>
      </c>
      <c r="M46" s="143"/>
      <c r="N46" s="143" t="s">
        <v>79</v>
      </c>
      <c r="O46" s="143"/>
      <c r="P46" s="143"/>
      <c r="Q46" s="143"/>
      <c r="R46" s="143"/>
      <c r="S46" s="143"/>
      <c r="T46" s="143"/>
      <c r="U46" s="143"/>
      <c r="V46" s="143" t="s">
        <v>98</v>
      </c>
    </row>
    <row r="47" spans="1:22" ht="34.200000000000003" x14ac:dyDescent="0.25">
      <c r="A47" s="144" t="s">
        <v>99</v>
      </c>
      <c r="B47" s="145"/>
      <c r="C47" s="145"/>
      <c r="D47" s="145"/>
      <c r="E47" s="145"/>
      <c r="F47" s="145"/>
      <c r="G47" s="145"/>
      <c r="H47" s="146">
        <v>395</v>
      </c>
      <c r="I47" s="146" t="s">
        <v>100</v>
      </c>
      <c r="J47" s="146">
        <v>14</v>
      </c>
      <c r="K47" s="146">
        <v>2653</v>
      </c>
      <c r="L47" s="146" t="s">
        <v>101</v>
      </c>
      <c r="M47" s="146"/>
      <c r="N47" s="146"/>
      <c r="O47" s="146"/>
      <c r="P47" s="146"/>
      <c r="Q47" s="146"/>
      <c r="R47" s="146"/>
      <c r="S47" s="146"/>
      <c r="T47" s="146"/>
      <c r="U47" s="146"/>
      <c r="V47" s="146" t="s">
        <v>98</v>
      </c>
    </row>
    <row r="48" spans="1:22" x14ac:dyDescent="0.25">
      <c r="A48" s="144" t="s">
        <v>102</v>
      </c>
      <c r="B48" s="145"/>
      <c r="C48" s="145"/>
      <c r="D48" s="145"/>
      <c r="E48" s="145"/>
      <c r="F48" s="145"/>
      <c r="G48" s="145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</row>
    <row r="49" spans="1:22" x14ac:dyDescent="0.25">
      <c r="A49" s="144" t="s">
        <v>103</v>
      </c>
      <c r="B49" s="145"/>
      <c r="C49" s="145"/>
      <c r="D49" s="145"/>
      <c r="E49" s="145"/>
      <c r="F49" s="145"/>
      <c r="G49" s="145"/>
      <c r="H49" s="146">
        <v>117</v>
      </c>
      <c r="I49" s="146"/>
      <c r="J49" s="146"/>
      <c r="K49" s="146">
        <v>1410</v>
      </c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</row>
    <row r="50" spans="1:22" x14ac:dyDescent="0.25">
      <c r="A50" s="144" t="s">
        <v>104</v>
      </c>
      <c r="B50" s="145"/>
      <c r="C50" s="145"/>
      <c r="D50" s="145"/>
      <c r="E50" s="145"/>
      <c r="F50" s="145"/>
      <c r="G50" s="145"/>
      <c r="H50" s="146">
        <v>264</v>
      </c>
      <c r="I50" s="146"/>
      <c r="J50" s="146"/>
      <c r="K50" s="146">
        <v>1170</v>
      </c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</row>
    <row r="51" spans="1:22" x14ac:dyDescent="0.25">
      <c r="A51" s="144" t="s">
        <v>105</v>
      </c>
      <c r="B51" s="145"/>
      <c r="C51" s="145"/>
      <c r="D51" s="145"/>
      <c r="E51" s="145"/>
      <c r="F51" s="145"/>
      <c r="G51" s="145"/>
      <c r="H51" s="146">
        <v>14</v>
      </c>
      <c r="I51" s="146"/>
      <c r="J51" s="146"/>
      <c r="K51" s="146">
        <v>77</v>
      </c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</row>
    <row r="52" spans="1:22" x14ac:dyDescent="0.25">
      <c r="A52" s="147" t="s">
        <v>106</v>
      </c>
      <c r="B52" s="148"/>
      <c r="C52" s="148"/>
      <c r="D52" s="148"/>
      <c r="E52" s="148"/>
      <c r="F52" s="148"/>
      <c r="G52" s="148"/>
      <c r="H52" s="149">
        <v>121</v>
      </c>
      <c r="I52" s="149"/>
      <c r="J52" s="149"/>
      <c r="K52" s="149">
        <v>1241</v>
      </c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x14ac:dyDescent="0.25">
      <c r="A53" s="147" t="s">
        <v>107</v>
      </c>
      <c r="B53" s="148"/>
      <c r="C53" s="148"/>
      <c r="D53" s="148"/>
      <c r="E53" s="148"/>
      <c r="F53" s="148"/>
      <c r="G53" s="148"/>
      <c r="H53" s="149">
        <v>70</v>
      </c>
      <c r="I53" s="149"/>
      <c r="J53" s="149"/>
      <c r="K53" s="149">
        <v>677</v>
      </c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</row>
    <row r="54" spans="1:22" x14ac:dyDescent="0.25">
      <c r="A54" s="147" t="s">
        <v>108</v>
      </c>
      <c r="B54" s="148"/>
      <c r="C54" s="148"/>
      <c r="D54" s="148"/>
      <c r="E54" s="148"/>
      <c r="F54" s="148"/>
      <c r="G54" s="148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</row>
    <row r="55" spans="1:22" ht="30" hidden="1" customHeight="1" x14ac:dyDescent="0.25">
      <c r="A55" s="144" t="s">
        <v>109</v>
      </c>
      <c r="B55" s="145"/>
      <c r="C55" s="145"/>
      <c r="D55" s="145"/>
      <c r="E55" s="145"/>
      <c r="F55" s="145"/>
      <c r="G55" s="145"/>
      <c r="H55" s="146">
        <v>586</v>
      </c>
      <c r="I55" s="146"/>
      <c r="J55" s="146"/>
      <c r="K55" s="146">
        <v>4571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4" t="s">
        <v>110</v>
      </c>
      <c r="B56" s="145"/>
      <c r="C56" s="145"/>
      <c r="D56" s="145"/>
      <c r="E56" s="145"/>
      <c r="F56" s="145"/>
      <c r="G56" s="145"/>
      <c r="H56" s="146">
        <v>586</v>
      </c>
      <c r="I56" s="146"/>
      <c r="J56" s="146"/>
      <c r="K56" s="146">
        <v>4571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ht="30" customHeight="1" x14ac:dyDescent="0.25">
      <c r="A57" s="144" t="s">
        <v>111</v>
      </c>
      <c r="B57" s="145"/>
      <c r="C57" s="145"/>
      <c r="D57" s="145"/>
      <c r="E57" s="145"/>
      <c r="F57" s="145"/>
      <c r="G57" s="145"/>
      <c r="H57" s="146">
        <v>55.66</v>
      </c>
      <c r="I57" s="146"/>
      <c r="J57" s="146"/>
      <c r="K57" s="146">
        <v>280.26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7" t="s">
        <v>112</v>
      </c>
      <c r="B58" s="148"/>
      <c r="C58" s="148"/>
      <c r="D58" s="148"/>
      <c r="E58" s="148"/>
      <c r="F58" s="148"/>
      <c r="G58" s="148"/>
      <c r="H58" s="149">
        <v>641.66</v>
      </c>
      <c r="I58" s="149"/>
      <c r="J58" s="149"/>
      <c r="K58" s="149">
        <v>4851.26</v>
      </c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</row>
    <row r="59" spans="1:22" x14ac:dyDescent="0.25">
      <c r="A59" s="50"/>
      <c r="B59" s="39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61</v>
      </c>
      <c r="D60" s="48"/>
      <c r="E60" s="48"/>
      <c r="F60" s="48"/>
      <c r="G60" s="48"/>
      <c r="H60" s="74">
        <f>IF(ISBLANK(Y30),"",ROUND(Z30/Y30,2)*100)</f>
        <v>103</v>
      </c>
      <c r="I60" s="48"/>
      <c r="J60" s="48"/>
      <c r="K60" s="74">
        <f>IF(ISBLANK(Y31),"",ROUND(Z31/Y31,2)*100)</f>
        <v>88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50"/>
      <c r="B61" s="39"/>
      <c r="C61" s="73" t="s">
        <v>62</v>
      </c>
      <c r="D61" s="48"/>
      <c r="E61" s="48"/>
      <c r="F61" s="48"/>
      <c r="G61" s="48"/>
      <c r="H61" s="45">
        <f>IF(ISBLANK(Y30),"",ROUND(AA30/Y30,2)*100)</f>
        <v>60</v>
      </c>
      <c r="I61" s="48"/>
      <c r="J61" s="48"/>
      <c r="K61" s="45">
        <f>IF(ISBLANK(Y31),"",ROUND(AA31/Y31,2)*100)</f>
        <v>48</v>
      </c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</row>
    <row r="62" spans="1:22" x14ac:dyDescent="0.25">
      <c r="A62" s="28"/>
      <c r="B62" s="2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75" t="s">
        <v>68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3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75" t="s">
        <v>69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</row>
    <row r="66" spans="2:22" x14ac:dyDescent="0.25">
      <c r="B66" s="46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  <row r="79" spans="2:22" x14ac:dyDescent="0.25">
      <c r="C79" s="49"/>
      <c r="D79" s="49"/>
      <c r="E79" s="49"/>
      <c r="F79" s="49"/>
      <c r="G79" s="49"/>
    </row>
  </sheetData>
  <mergeCells count="48">
    <mergeCell ref="A55:G55"/>
    <mergeCell ref="A56:G56"/>
    <mergeCell ref="A57:G57"/>
    <mergeCell ref="A58:G58"/>
    <mergeCell ref="A49:G49"/>
    <mergeCell ref="A50:G50"/>
    <mergeCell ref="A51:G51"/>
    <mergeCell ref="A52:G52"/>
    <mergeCell ref="A53:G53"/>
    <mergeCell ref="A54:G54"/>
    <mergeCell ref="A40:V40"/>
    <mergeCell ref="A41:V41"/>
    <mergeCell ref="A43:V43"/>
    <mergeCell ref="A44:V44"/>
    <mergeCell ref="A47:G47"/>
    <mergeCell ref="A48:G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0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113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641.66/1000</f>
        <v>0.64166000000000001</v>
      </c>
      <c r="H11" s="85"/>
      <c r="I11" s="55" t="s">
        <v>5</v>
      </c>
      <c r="J11" s="86">
        <f>4851.26/1000</f>
        <v>4.8512599999999999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1.06E-2</v>
      </c>
      <c r="H14" s="85"/>
      <c r="I14" s="55" t="s">
        <v>7</v>
      </c>
      <c r="J14" s="86">
        <f>(P14+P15)/1000</f>
        <v>1.06E-2</v>
      </c>
      <c r="K14" s="87"/>
      <c r="L14" s="58">
        <v>117</v>
      </c>
      <c r="M14" s="35" t="s">
        <v>7</v>
      </c>
      <c r="N14" s="57"/>
      <c r="O14" s="26">
        <v>10.58</v>
      </c>
      <c r="P14" s="27">
        <v>10.58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117/1000</f>
        <v>0.11700000000000001</v>
      </c>
      <c r="H15" s="117"/>
      <c r="I15" s="55" t="s">
        <v>5</v>
      </c>
      <c r="J15" s="86">
        <f>1410/1000</f>
        <v>1.41</v>
      </c>
      <c r="K15" s="87"/>
      <c r="L15" s="59">
        <v>1406</v>
      </c>
      <c r="M15" s="35" t="s">
        <v>5</v>
      </c>
      <c r="N15" s="57"/>
      <c r="O15" s="26">
        <v>0.02</v>
      </c>
      <c r="P15" s="27">
        <v>0.02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4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114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115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116</v>
      </c>
      <c r="C26" s="134" t="s">
        <v>117</v>
      </c>
      <c r="D26" s="154" t="s">
        <v>118</v>
      </c>
      <c r="E26" s="155">
        <v>1.61</v>
      </c>
      <c r="F26" s="136" t="s">
        <v>119</v>
      </c>
      <c r="G26" s="136">
        <v>16.63</v>
      </c>
      <c r="H26" s="156"/>
      <c r="I26" s="156"/>
      <c r="J26" s="136" t="s">
        <v>120</v>
      </c>
      <c r="K26" s="136">
        <v>199.72</v>
      </c>
      <c r="L26" s="157"/>
      <c r="M26" s="156">
        <f>IF(ISNUMBER(K26/G26),IF(NOT(K26/G26=0),K26/G26, " "), " ")</f>
        <v>12.009621166566447</v>
      </c>
      <c r="N26" s="154"/>
    </row>
    <row r="27" spans="1:23" s="29" customFormat="1" ht="22.8" x14ac:dyDescent="0.25">
      <c r="A27" s="152">
        <v>2</v>
      </c>
      <c r="B27" s="153" t="s">
        <v>121</v>
      </c>
      <c r="C27" s="134" t="s">
        <v>122</v>
      </c>
      <c r="D27" s="154" t="s">
        <v>118</v>
      </c>
      <c r="E27" s="155">
        <v>8.9700000000000006</v>
      </c>
      <c r="F27" s="136" t="s">
        <v>123</v>
      </c>
      <c r="G27" s="136">
        <v>100.47</v>
      </c>
      <c r="H27" s="156"/>
      <c r="I27" s="156"/>
      <c r="J27" s="136" t="s">
        <v>124</v>
      </c>
      <c r="K27" s="136">
        <v>1205.6600000000001</v>
      </c>
      <c r="L27" s="157"/>
      <c r="M27" s="156">
        <f>IF(ISNUMBER(K27/G27),IF(NOT(K27/G27=0),K27/G27, " "), " ")</f>
        <v>12.000199064397334</v>
      </c>
      <c r="N27" s="154"/>
    </row>
    <row r="28" spans="1:23" s="29" customFormat="1" ht="22.8" x14ac:dyDescent="0.25">
      <c r="A28" s="152">
        <v>3</v>
      </c>
      <c r="B28" s="153">
        <v>2</v>
      </c>
      <c r="C28" s="134" t="s">
        <v>125</v>
      </c>
      <c r="D28" s="154" t="s">
        <v>118</v>
      </c>
      <c r="E28" s="155">
        <v>0.02</v>
      </c>
      <c r="F28" s="136" t="s">
        <v>126</v>
      </c>
      <c r="G28" s="136"/>
      <c r="H28" s="156"/>
      <c r="I28" s="156"/>
      <c r="J28" s="136" t="s">
        <v>126</v>
      </c>
      <c r="K28" s="136"/>
      <c r="L28" s="157"/>
      <c r="M28" s="156" t="str">
        <f>IF(ISNUMBER(K28/G28),IF(NOT(K28/G28=0),K28/G28, " "), " ")</f>
        <v xml:space="preserve"> </v>
      </c>
      <c r="N28" s="154"/>
    </row>
    <row r="29" spans="1:23" s="29" customFormat="1" ht="19.350000000000001" customHeight="1" x14ac:dyDescent="0.25">
      <c r="A29" s="128" t="s">
        <v>127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23" ht="22.8" x14ac:dyDescent="0.25">
      <c r="A30" s="152">
        <v>4</v>
      </c>
      <c r="B30" s="153">
        <v>30954</v>
      </c>
      <c r="C30" s="134" t="s">
        <v>128</v>
      </c>
      <c r="D30" s="154" t="s">
        <v>129</v>
      </c>
      <c r="E30" s="155">
        <v>0.02</v>
      </c>
      <c r="F30" s="136" t="s">
        <v>130</v>
      </c>
      <c r="G30" s="136">
        <v>0.67</v>
      </c>
      <c r="H30" s="156"/>
      <c r="I30" s="156"/>
      <c r="J30" s="136" t="s">
        <v>131</v>
      </c>
      <c r="K30" s="136">
        <v>3.26</v>
      </c>
      <c r="L30" s="157"/>
      <c r="M30" s="156">
        <f>IF(ISNUMBER(K30/G30),IF(NOT(K30/G30=0),K30/G30, " "), " ")</f>
        <v>4.8656716417910442</v>
      </c>
      <c r="N30" s="154" t="s">
        <v>132</v>
      </c>
    </row>
    <row r="31" spans="1:23" ht="22.8" x14ac:dyDescent="0.25">
      <c r="A31" s="152">
        <v>5</v>
      </c>
      <c r="B31" s="153">
        <v>40502</v>
      </c>
      <c r="C31" s="134" t="s">
        <v>133</v>
      </c>
      <c r="D31" s="154" t="s">
        <v>129</v>
      </c>
      <c r="E31" s="155">
        <v>1.29</v>
      </c>
      <c r="F31" s="136" t="s">
        <v>134</v>
      </c>
      <c r="G31" s="136">
        <v>10.11</v>
      </c>
      <c r="H31" s="156"/>
      <c r="I31" s="156"/>
      <c r="J31" s="136" t="s">
        <v>135</v>
      </c>
      <c r="K31" s="136">
        <v>58.05</v>
      </c>
      <c r="L31" s="157"/>
      <c r="M31" s="156">
        <f>IF(ISNUMBER(K31/G31),IF(NOT(K31/G31=0),K31/G31, " "), " ")</f>
        <v>5.741839762611276</v>
      </c>
      <c r="N31" s="154" t="s">
        <v>132</v>
      </c>
    </row>
    <row r="32" spans="1:23" ht="22.8" x14ac:dyDescent="0.25">
      <c r="A32" s="152">
        <v>6</v>
      </c>
      <c r="B32" s="153">
        <v>40504</v>
      </c>
      <c r="C32" s="134" t="s">
        <v>136</v>
      </c>
      <c r="D32" s="154" t="s">
        <v>129</v>
      </c>
      <c r="E32" s="155">
        <v>0.45</v>
      </c>
      <c r="F32" s="136" t="s">
        <v>137</v>
      </c>
      <c r="G32" s="136">
        <v>0.57999999999999996</v>
      </c>
      <c r="H32" s="156"/>
      <c r="I32" s="156"/>
      <c r="J32" s="136" t="s">
        <v>138</v>
      </c>
      <c r="K32" s="136">
        <v>1.35</v>
      </c>
      <c r="L32" s="157"/>
      <c r="M32" s="156">
        <f>IF(ISNUMBER(K32/G32),IF(NOT(K32/G32=0),K32/G32, " "), " ")</f>
        <v>2.327586206896552</v>
      </c>
      <c r="N32" s="154" t="s">
        <v>132</v>
      </c>
    </row>
    <row r="33" spans="1:14" ht="22.8" x14ac:dyDescent="0.25">
      <c r="A33" s="152">
        <v>7</v>
      </c>
      <c r="B33" s="153">
        <v>400001</v>
      </c>
      <c r="C33" s="134" t="s">
        <v>139</v>
      </c>
      <c r="D33" s="154" t="s">
        <v>129</v>
      </c>
      <c r="E33" s="155">
        <v>0.02</v>
      </c>
      <c r="F33" s="136" t="s">
        <v>140</v>
      </c>
      <c r="G33" s="136">
        <v>2.06</v>
      </c>
      <c r="H33" s="156"/>
      <c r="I33" s="156"/>
      <c r="J33" s="136" t="s">
        <v>141</v>
      </c>
      <c r="K33" s="136">
        <v>11.74</v>
      </c>
      <c r="L33" s="157"/>
      <c r="M33" s="156">
        <f>IF(ISNUMBER(K33/G33),IF(NOT(K33/G33=0),K33/G33, " "), " ")</f>
        <v>5.6990291262135919</v>
      </c>
      <c r="N33" s="154" t="s">
        <v>132</v>
      </c>
    </row>
    <row r="34" spans="1:14" ht="19.350000000000001" customHeight="1" x14ac:dyDescent="0.25">
      <c r="A34" s="128" t="s">
        <v>142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22.8" x14ac:dyDescent="0.25">
      <c r="A35" s="152">
        <v>8</v>
      </c>
      <c r="B35" s="153" t="s">
        <v>143</v>
      </c>
      <c r="C35" s="134" t="s">
        <v>144</v>
      </c>
      <c r="D35" s="154" t="s">
        <v>145</v>
      </c>
      <c r="E35" s="155">
        <v>0.10150000000000001</v>
      </c>
      <c r="F35" s="136" t="s">
        <v>146</v>
      </c>
      <c r="G35" s="136">
        <v>0.63</v>
      </c>
      <c r="H35" s="156">
        <v>42.66</v>
      </c>
      <c r="I35" s="156">
        <v>4.33</v>
      </c>
      <c r="J35" s="136" t="s">
        <v>147</v>
      </c>
      <c r="K35" s="136">
        <v>4.97</v>
      </c>
      <c r="L35" s="157"/>
      <c r="M35" s="156">
        <f>IF(ISNUMBER(K35/G35),IF(NOT(K35/G35=0),K35/G35, " "), " ")</f>
        <v>7.8888888888888884</v>
      </c>
      <c r="N35" s="154" t="s">
        <v>148</v>
      </c>
    </row>
    <row r="36" spans="1:14" ht="22.8" x14ac:dyDescent="0.25">
      <c r="A36" s="152">
        <v>9</v>
      </c>
      <c r="B36" s="153" t="s">
        <v>149</v>
      </c>
      <c r="C36" s="134" t="s">
        <v>150</v>
      </c>
      <c r="D36" s="154" t="s">
        <v>151</v>
      </c>
      <c r="E36" s="155">
        <v>5.0000000000000001E-4</v>
      </c>
      <c r="F36" s="136" t="s">
        <v>152</v>
      </c>
      <c r="G36" s="136">
        <v>5.33</v>
      </c>
      <c r="H36" s="156">
        <v>56684.17</v>
      </c>
      <c r="I36" s="156">
        <v>28.34</v>
      </c>
      <c r="J36" s="136" t="s">
        <v>153</v>
      </c>
      <c r="K36" s="136">
        <v>29.07</v>
      </c>
      <c r="L36" s="157"/>
      <c r="M36" s="156">
        <f>IF(ISNUMBER(K36/G36),IF(NOT(K36/G36=0),K36/G36, " "), " ")</f>
        <v>5.4540337711069418</v>
      </c>
      <c r="N36" s="154" t="s">
        <v>154</v>
      </c>
    </row>
    <row r="37" spans="1:14" ht="34.200000000000003" x14ac:dyDescent="0.25">
      <c r="A37" s="152">
        <v>10</v>
      </c>
      <c r="B37" s="153" t="s">
        <v>155</v>
      </c>
      <c r="C37" s="134" t="s">
        <v>156</v>
      </c>
      <c r="D37" s="154" t="s">
        <v>145</v>
      </c>
      <c r="E37" s="155">
        <v>4.9099999999999998E-2</v>
      </c>
      <c r="F37" s="136" t="s">
        <v>157</v>
      </c>
      <c r="G37" s="136">
        <v>4.96</v>
      </c>
      <c r="H37" s="156">
        <v>418</v>
      </c>
      <c r="I37" s="156">
        <v>20.53</v>
      </c>
      <c r="J37" s="136" t="s">
        <v>158</v>
      </c>
      <c r="K37" s="136">
        <v>21.44</v>
      </c>
      <c r="L37" s="157"/>
      <c r="M37" s="156">
        <f>IF(ISNUMBER(K37/G37),IF(NOT(K37/G37=0),K37/G37, " "), " ")</f>
        <v>4.3225806451612909</v>
      </c>
      <c r="N37" s="154" t="s">
        <v>159</v>
      </c>
    </row>
    <row r="38" spans="1:14" ht="22.8" x14ac:dyDescent="0.25">
      <c r="A38" s="152">
        <v>11</v>
      </c>
      <c r="B38" s="153" t="s">
        <v>160</v>
      </c>
      <c r="C38" s="134" t="s">
        <v>161</v>
      </c>
      <c r="D38" s="154" t="s">
        <v>162</v>
      </c>
      <c r="E38" s="155">
        <v>1.6999999999999999E-3</v>
      </c>
      <c r="F38" s="136" t="s">
        <v>163</v>
      </c>
      <c r="G38" s="136">
        <v>7.0000000000000007E-2</v>
      </c>
      <c r="H38" s="156">
        <v>228.81</v>
      </c>
      <c r="I38" s="156">
        <v>0.39</v>
      </c>
      <c r="J38" s="136" t="s">
        <v>164</v>
      </c>
      <c r="K38" s="136">
        <v>0.39</v>
      </c>
      <c r="L38" s="157"/>
      <c r="M38" s="156">
        <f>IF(ISNUMBER(K38/G38),IF(NOT(K38/G38=0),K38/G38, " "), " ")</f>
        <v>5.5714285714285712</v>
      </c>
      <c r="N38" s="154" t="s">
        <v>165</v>
      </c>
    </row>
    <row r="39" spans="1:14" ht="45.6" x14ac:dyDescent="0.25">
      <c r="A39" s="152">
        <v>12</v>
      </c>
      <c r="B39" s="153" t="s">
        <v>166</v>
      </c>
      <c r="C39" s="134" t="s">
        <v>167</v>
      </c>
      <c r="D39" s="154" t="s">
        <v>162</v>
      </c>
      <c r="E39" s="155">
        <v>0.1</v>
      </c>
      <c r="F39" s="136" t="s">
        <v>168</v>
      </c>
      <c r="G39" s="136">
        <v>2.2799999999999998</v>
      </c>
      <c r="H39" s="156">
        <v>119.32</v>
      </c>
      <c r="I39" s="156">
        <v>11.93</v>
      </c>
      <c r="J39" s="136" t="s">
        <v>169</v>
      </c>
      <c r="K39" s="136">
        <v>12.2</v>
      </c>
      <c r="L39" s="157"/>
      <c r="M39" s="156">
        <f>IF(ISNUMBER(K39/G39),IF(NOT(K39/G39=0),K39/G39, " "), " ")</f>
        <v>5.3508771929824563</v>
      </c>
      <c r="N39" s="154" t="s">
        <v>170</v>
      </c>
    </row>
    <row r="40" spans="1:14" ht="34.200000000000003" x14ac:dyDescent="0.25">
      <c r="A40" s="152">
        <v>13</v>
      </c>
      <c r="B40" s="153" t="s">
        <v>171</v>
      </c>
      <c r="C40" s="134" t="s">
        <v>172</v>
      </c>
      <c r="D40" s="154" t="s">
        <v>151</v>
      </c>
      <c r="E40" s="155">
        <v>2.9999999999999997E-4</v>
      </c>
      <c r="F40" s="136" t="s">
        <v>173</v>
      </c>
      <c r="G40" s="136">
        <v>6.27</v>
      </c>
      <c r="H40" s="156">
        <v>55802.95</v>
      </c>
      <c r="I40" s="156">
        <v>16.739999999999998</v>
      </c>
      <c r="J40" s="136" t="s">
        <v>174</v>
      </c>
      <c r="K40" s="136">
        <v>17.170000000000002</v>
      </c>
      <c r="L40" s="157"/>
      <c r="M40" s="156">
        <f>IF(ISNUMBER(K40/G40),IF(NOT(K40/G40=0),K40/G40, " "), " ")</f>
        <v>2.7384370015948969</v>
      </c>
      <c r="N40" s="154" t="s">
        <v>175</v>
      </c>
    </row>
    <row r="41" spans="1:14" ht="57" x14ac:dyDescent="0.25">
      <c r="A41" s="152">
        <v>14</v>
      </c>
      <c r="B41" s="153" t="s">
        <v>176</v>
      </c>
      <c r="C41" s="134" t="s">
        <v>177</v>
      </c>
      <c r="D41" s="154" t="s">
        <v>178</v>
      </c>
      <c r="E41" s="155">
        <v>0.107</v>
      </c>
      <c r="F41" s="136" t="s">
        <v>179</v>
      </c>
      <c r="G41" s="136">
        <v>1.32</v>
      </c>
      <c r="H41" s="156">
        <v>52.7</v>
      </c>
      <c r="I41" s="156">
        <v>5.64</v>
      </c>
      <c r="J41" s="136" t="s">
        <v>180</v>
      </c>
      <c r="K41" s="136">
        <v>5.8</v>
      </c>
      <c r="L41" s="157"/>
      <c r="M41" s="156">
        <f>IF(ISNUMBER(K41/G41),IF(NOT(K41/G41=0),K41/G41, " "), " ")</f>
        <v>4.3939393939393936</v>
      </c>
      <c r="N41" s="154" t="s">
        <v>181</v>
      </c>
    </row>
    <row r="42" spans="1:14" ht="57" x14ac:dyDescent="0.25">
      <c r="A42" s="152">
        <v>15</v>
      </c>
      <c r="B42" s="153" t="s">
        <v>182</v>
      </c>
      <c r="C42" s="134" t="s">
        <v>183</v>
      </c>
      <c r="D42" s="154" t="s">
        <v>178</v>
      </c>
      <c r="E42" s="155">
        <v>8.56</v>
      </c>
      <c r="F42" s="136" t="s">
        <v>184</v>
      </c>
      <c r="G42" s="136">
        <v>243.1</v>
      </c>
      <c r="H42" s="156">
        <v>121.9</v>
      </c>
      <c r="I42" s="156">
        <v>1043.46</v>
      </c>
      <c r="J42" s="136" t="s">
        <v>185</v>
      </c>
      <c r="K42" s="136">
        <v>1073.17</v>
      </c>
      <c r="L42" s="157"/>
      <c r="M42" s="156">
        <f>IF(ISNUMBER(K42/G42),IF(NOT(K42/G42=0),K42/G42, " "), " ")</f>
        <v>4.4145207733443028</v>
      </c>
      <c r="N42" s="154" t="s">
        <v>186</v>
      </c>
    </row>
    <row r="43" spans="1:14" ht="34.200000000000003" x14ac:dyDescent="0.25">
      <c r="A43" s="158">
        <v>16</v>
      </c>
      <c r="B43" s="159" t="s">
        <v>187</v>
      </c>
      <c r="C43" s="140" t="s">
        <v>188</v>
      </c>
      <c r="D43" s="160" t="s">
        <v>145</v>
      </c>
      <c r="E43" s="161">
        <v>0.39</v>
      </c>
      <c r="F43" s="142" t="s">
        <v>189</v>
      </c>
      <c r="G43" s="142">
        <v>1.21</v>
      </c>
      <c r="H43" s="162">
        <v>22.32</v>
      </c>
      <c r="I43" s="162">
        <v>8.6999999999999993</v>
      </c>
      <c r="J43" s="142" t="s">
        <v>190</v>
      </c>
      <c r="K43" s="142">
        <v>8.8800000000000008</v>
      </c>
      <c r="L43" s="163"/>
      <c r="M43" s="162">
        <f>IF(ISNUMBER(K43/G43),IF(NOT(K43/G43=0),K43/G43, " "), " ")</f>
        <v>7.338842975206612</v>
      </c>
      <c r="N43" s="160" t="s">
        <v>191</v>
      </c>
    </row>
    <row r="44" spans="1:14" x14ac:dyDescent="0.25">
      <c r="A44" s="144" t="s">
        <v>99</v>
      </c>
      <c r="B44" s="145"/>
      <c r="C44" s="145"/>
      <c r="D44" s="145"/>
      <c r="E44" s="145"/>
      <c r="F44" s="145"/>
      <c r="G44" s="164">
        <v>395</v>
      </c>
      <c r="H44" s="165"/>
      <c r="I44" s="165"/>
      <c r="J44" s="165"/>
      <c r="K44" s="164">
        <v>2653</v>
      </c>
      <c r="L44" s="166"/>
      <c r="M44" s="164">
        <f ca="1">IF(ISNUMBER(INDIRECT("K" &amp; ROW())/INDIRECT("G" &amp; ROW())),INDIRECT("K" &amp; ROW())/INDIRECT("G" &amp; ROW()), " ")</f>
        <v>6.7164556962025319</v>
      </c>
      <c r="N44" s="146" t="s">
        <v>192</v>
      </c>
    </row>
    <row r="45" spans="1:14" x14ac:dyDescent="0.25">
      <c r="A45" s="144" t="s">
        <v>102</v>
      </c>
      <c r="B45" s="145"/>
      <c r="C45" s="145"/>
      <c r="D45" s="145"/>
      <c r="E45" s="145"/>
      <c r="F45" s="145"/>
      <c r="G45" s="164"/>
      <c r="H45" s="165"/>
      <c r="I45" s="165"/>
      <c r="J45" s="165"/>
      <c r="K45" s="164"/>
      <c r="L45" s="166"/>
      <c r="M45" s="164" t="str">
        <f ca="1">IF(ISNUMBER(INDIRECT("K" &amp; ROW())/INDIRECT("G" &amp; ROW())),INDIRECT("K" &amp; ROW())/INDIRECT("G" &amp; ROW()), " ")</f>
        <v xml:space="preserve"> </v>
      </c>
      <c r="N45" s="146" t="s">
        <v>192</v>
      </c>
    </row>
    <row r="46" spans="1:14" x14ac:dyDescent="0.25">
      <c r="A46" s="144" t="s">
        <v>103</v>
      </c>
      <c r="B46" s="145"/>
      <c r="C46" s="145"/>
      <c r="D46" s="145"/>
      <c r="E46" s="145"/>
      <c r="F46" s="145"/>
      <c r="G46" s="164">
        <v>117</v>
      </c>
      <c r="H46" s="165"/>
      <c r="I46" s="165"/>
      <c r="J46" s="165"/>
      <c r="K46" s="164">
        <v>1410</v>
      </c>
      <c r="L46" s="166"/>
      <c r="M46" s="164">
        <f ca="1">IF(ISNUMBER(INDIRECT("K" &amp; ROW())/INDIRECT("G" &amp; ROW())),INDIRECT("K" &amp; ROW())/INDIRECT("G" &amp; ROW()), " ")</f>
        <v>12.051282051282051</v>
      </c>
      <c r="N46" s="146" t="s">
        <v>192</v>
      </c>
    </row>
    <row r="47" spans="1:14" x14ac:dyDescent="0.25">
      <c r="A47" s="144" t="s">
        <v>104</v>
      </c>
      <c r="B47" s="145"/>
      <c r="C47" s="145"/>
      <c r="D47" s="145"/>
      <c r="E47" s="145"/>
      <c r="F47" s="145"/>
      <c r="G47" s="164">
        <v>264</v>
      </c>
      <c r="H47" s="165"/>
      <c r="I47" s="165"/>
      <c r="J47" s="165"/>
      <c r="K47" s="164">
        <v>1170</v>
      </c>
      <c r="L47" s="166"/>
      <c r="M47" s="164">
        <f ca="1">IF(ISNUMBER(INDIRECT("K" &amp; ROW())/INDIRECT("G" &amp; ROW())),INDIRECT("K" &amp; ROW())/INDIRECT("G" &amp; ROW()), " ")</f>
        <v>4.4318181818181817</v>
      </c>
      <c r="N47" s="146" t="s">
        <v>192</v>
      </c>
    </row>
    <row r="48" spans="1:14" x14ac:dyDescent="0.25">
      <c r="A48" s="144" t="s">
        <v>105</v>
      </c>
      <c r="B48" s="145"/>
      <c r="C48" s="145"/>
      <c r="D48" s="145"/>
      <c r="E48" s="145"/>
      <c r="F48" s="145"/>
      <c r="G48" s="164">
        <v>14</v>
      </c>
      <c r="H48" s="165"/>
      <c r="I48" s="165"/>
      <c r="J48" s="165"/>
      <c r="K48" s="164">
        <v>77</v>
      </c>
      <c r="L48" s="166"/>
      <c r="M48" s="164">
        <f ca="1">IF(ISNUMBER(INDIRECT("K" &amp; ROW())/INDIRECT("G" &amp; ROW())),INDIRECT("K" &amp; ROW())/INDIRECT("G" &amp; ROW()), " ")</f>
        <v>5.5</v>
      </c>
      <c r="N48" s="146" t="s">
        <v>192</v>
      </c>
    </row>
    <row r="49" spans="1:14" x14ac:dyDescent="0.25">
      <c r="A49" s="147" t="s">
        <v>106</v>
      </c>
      <c r="B49" s="148"/>
      <c r="C49" s="148"/>
      <c r="D49" s="148"/>
      <c r="E49" s="148"/>
      <c r="F49" s="148"/>
      <c r="G49" s="167">
        <v>121</v>
      </c>
      <c r="H49" s="168"/>
      <c r="I49" s="168"/>
      <c r="J49" s="168"/>
      <c r="K49" s="167">
        <v>1241</v>
      </c>
      <c r="L49" s="169"/>
      <c r="M49" s="167">
        <f ca="1">IF(ISNUMBER(INDIRECT("K" &amp; ROW())/INDIRECT("G" &amp; ROW())),INDIRECT("K" &amp; ROW())/INDIRECT("G" &amp; ROW()), " ")</f>
        <v>10.256198347107437</v>
      </c>
      <c r="N49" s="149" t="s">
        <v>192</v>
      </c>
    </row>
    <row r="50" spans="1:14" x14ac:dyDescent="0.25">
      <c r="A50" s="147" t="s">
        <v>107</v>
      </c>
      <c r="B50" s="148"/>
      <c r="C50" s="148"/>
      <c r="D50" s="148"/>
      <c r="E50" s="148"/>
      <c r="F50" s="148"/>
      <c r="G50" s="167">
        <v>70</v>
      </c>
      <c r="H50" s="168"/>
      <c r="I50" s="168"/>
      <c r="J50" s="168"/>
      <c r="K50" s="167">
        <v>677</v>
      </c>
      <c r="L50" s="169"/>
      <c r="M50" s="167">
        <f ca="1">IF(ISNUMBER(INDIRECT("K" &amp; ROW())/INDIRECT("G" &amp; ROW())),INDIRECT("K" &amp; ROW())/INDIRECT("G" &amp; ROW()), " ")</f>
        <v>9.6714285714285708</v>
      </c>
      <c r="N50" s="149" t="s">
        <v>192</v>
      </c>
    </row>
    <row r="51" spans="1:14" x14ac:dyDescent="0.25">
      <c r="A51" s="147" t="s">
        <v>108</v>
      </c>
      <c r="B51" s="148"/>
      <c r="C51" s="148"/>
      <c r="D51" s="148"/>
      <c r="E51" s="148"/>
      <c r="F51" s="148"/>
      <c r="G51" s="167"/>
      <c r="H51" s="168"/>
      <c r="I51" s="168"/>
      <c r="J51" s="168"/>
      <c r="K51" s="167"/>
      <c r="L51" s="169"/>
      <c r="M51" s="167" t="str">
        <f ca="1">IF(ISNUMBER(INDIRECT("K" &amp; ROW())/INDIRECT("G" &amp; ROW())),INDIRECT("K" &amp; ROW())/INDIRECT("G" &amp; ROW()), " ")</f>
        <v xml:space="preserve"> </v>
      </c>
      <c r="N51" s="149" t="s">
        <v>192</v>
      </c>
    </row>
    <row r="52" spans="1:14" ht="30" customHeight="1" x14ac:dyDescent="0.25">
      <c r="A52" s="144" t="s">
        <v>109</v>
      </c>
      <c r="B52" s="145"/>
      <c r="C52" s="145"/>
      <c r="D52" s="145"/>
      <c r="E52" s="145"/>
      <c r="F52" s="145"/>
      <c r="G52" s="164">
        <v>586</v>
      </c>
      <c r="H52" s="165"/>
      <c r="I52" s="165"/>
      <c r="J52" s="165"/>
      <c r="K52" s="164">
        <v>4571</v>
      </c>
      <c r="L52" s="166"/>
      <c r="M52" s="164">
        <f ca="1">IF(ISNUMBER(INDIRECT("K" &amp; ROW())/INDIRECT("G" &amp; ROW())),INDIRECT("K" &amp; ROW())/INDIRECT("G" &amp; ROW()), " ")</f>
        <v>7.8003412969283277</v>
      </c>
      <c r="N52" s="146" t="s">
        <v>192</v>
      </c>
    </row>
    <row r="53" spans="1:14" x14ac:dyDescent="0.25">
      <c r="A53" s="144" t="s">
        <v>110</v>
      </c>
      <c r="B53" s="145"/>
      <c r="C53" s="145"/>
      <c r="D53" s="145"/>
      <c r="E53" s="145"/>
      <c r="F53" s="145"/>
      <c r="G53" s="164">
        <v>586</v>
      </c>
      <c r="H53" s="165"/>
      <c r="I53" s="165"/>
      <c r="J53" s="165"/>
      <c r="K53" s="164">
        <v>4571</v>
      </c>
      <c r="L53" s="166"/>
      <c r="M53" s="164">
        <f ca="1">IF(ISNUMBER(INDIRECT("K" &amp; ROW())/INDIRECT("G" &amp; ROW())),INDIRECT("K" &amp; ROW())/INDIRECT("G" &amp; ROW()), " ")</f>
        <v>7.8003412969283277</v>
      </c>
      <c r="N53" s="146" t="s">
        <v>192</v>
      </c>
    </row>
    <row r="54" spans="1:14" ht="30" customHeight="1" x14ac:dyDescent="0.25">
      <c r="A54" s="144" t="s">
        <v>111</v>
      </c>
      <c r="B54" s="145"/>
      <c r="C54" s="145"/>
      <c r="D54" s="145"/>
      <c r="E54" s="145"/>
      <c r="F54" s="145"/>
      <c r="G54" s="164">
        <v>55.66</v>
      </c>
      <c r="H54" s="165"/>
      <c r="I54" s="165"/>
      <c r="J54" s="165"/>
      <c r="K54" s="164">
        <v>280.26</v>
      </c>
      <c r="L54" s="166"/>
      <c r="M54" s="164">
        <f ca="1">IF(ISNUMBER(INDIRECT("K" &amp; ROW())/INDIRECT("G" &amp; ROW())),INDIRECT("K" &amp; ROW())/INDIRECT("G" &amp; ROW()), " ")</f>
        <v>5.0352137980596483</v>
      </c>
      <c r="N54" s="146" t="s">
        <v>192</v>
      </c>
    </row>
    <row r="55" spans="1:14" x14ac:dyDescent="0.25">
      <c r="A55" s="147" t="s">
        <v>112</v>
      </c>
      <c r="B55" s="148"/>
      <c r="C55" s="148"/>
      <c r="D55" s="148"/>
      <c r="E55" s="148"/>
      <c r="F55" s="148"/>
      <c r="G55" s="167">
        <v>641.66</v>
      </c>
      <c r="H55" s="168"/>
      <c r="I55" s="168"/>
      <c r="J55" s="168"/>
      <c r="K55" s="167">
        <v>4851.26</v>
      </c>
      <c r="L55" s="169"/>
      <c r="M55" s="167">
        <f ca="1">IF(ISNUMBER(INDIRECT("K" &amp; ROW())/INDIRECT("G" &amp; ROW())),INDIRECT("K" &amp; ROW())/INDIRECT("G" &amp; ROW()), " ")</f>
        <v>7.5604837452856657</v>
      </c>
      <c r="N55" s="149" t="s">
        <v>192</v>
      </c>
    </row>
    <row r="56" spans="1:14" x14ac:dyDescent="0.25">
      <c r="A56" s="48"/>
      <c r="G56" s="67"/>
      <c r="H56" s="68"/>
      <c r="I56" s="68"/>
      <c r="J56" s="68"/>
      <c r="K56" s="67"/>
      <c r="L56" s="69"/>
      <c r="M56" s="67"/>
      <c r="N56" s="48"/>
    </row>
    <row r="57" spans="1:14" x14ac:dyDescent="0.25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70"/>
      <c r="M57" s="29"/>
      <c r="N57" s="29"/>
    </row>
    <row r="58" spans="1:14" x14ac:dyDescent="0.25">
      <c r="A58" s="75" t="s">
        <v>68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70"/>
      <c r="M58" s="29"/>
      <c r="N58" s="29"/>
    </row>
    <row r="59" spans="1:14" x14ac:dyDescent="0.25">
      <c r="A59" s="3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70"/>
      <c r="M59" s="29"/>
      <c r="N59" s="29"/>
    </row>
    <row r="60" spans="1:14" x14ac:dyDescent="0.25">
      <c r="A60" s="75" t="s">
        <v>69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70"/>
      <c r="M60" s="29"/>
      <c r="N60" s="29"/>
    </row>
  </sheetData>
  <mergeCells count="43">
    <mergeCell ref="A52:F52"/>
    <mergeCell ref="A53:F53"/>
    <mergeCell ref="A54:F54"/>
    <mergeCell ref="A55:F55"/>
    <mergeCell ref="A46:F46"/>
    <mergeCell ref="A47:F47"/>
    <mergeCell ref="A48:F48"/>
    <mergeCell ref="A49:F49"/>
    <mergeCell ref="A50:F50"/>
    <mergeCell ref="A51:F51"/>
    <mergeCell ref="A24:N24"/>
    <mergeCell ref="A25:N25"/>
    <mergeCell ref="A29:N29"/>
    <mergeCell ref="A34:N34"/>
    <mergeCell ref="A44:F44"/>
    <mergeCell ref="A45:F45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2015-12-07T03:55:00Z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