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7" i="16"/>
  <c r="M40" i="16"/>
  <c r="M42" i="16"/>
  <c r="M34" i="16"/>
  <c r="M35" i="16"/>
  <c r="M41" i="16"/>
  <c r="M38" i="16"/>
  <c r="M39" i="16"/>
  <c r="M36" i="16"/>
  <c r="M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<sst xmlns="http://schemas.openxmlformats.org/spreadsheetml/2006/main" count="230" uniqueCount="150">
  <si>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</si>
  <si>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</si>
  <si>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</si>
  <si>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</si>
  <si>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</si>
  <si>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</si>
  <si>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</si>
  <si>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</si>
  <si>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</si>
  <si>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</si>
  <si>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</si>
  <si>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</si>
  <si>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</si>
  <si>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</si>
  <si>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</si>
  <si>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</si>
  <si>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</si>
  <si>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</si>
  <si>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</si>
  <si>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</si>
  <si>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</si>
  <si>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</si>
  <si>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</si>
  <si>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</si>
  <si>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</si>
  <si>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</si>
  <si>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</si>
  <si>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</si>
  <si>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</si>
  <si>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</si>
  <si>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</si>
  <si>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</si>
  <si>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</si>
  <si>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</si>
  <si>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</si>
  <si>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</si>
  <si>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</si>
  <si>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</si>
  <si>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</si>
  <si>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</si>
  <si>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</si>
  <si>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</si>
  <si>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</si>
  <si>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</si>
  <si>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</si>
  <si>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</si>
  <si>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</si>
  <si>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</si>
  <si>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</si>
  <si>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</si>
  <si>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</si>
  <si>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</si>
  <si>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</si>
  <si>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</si>
  <si>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</si>
  <si>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</si>
  <si>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</si>
  <si>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</si>
  <si>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</si>
  <si>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</si>
  <si>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</si>
  <si>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</si>
  <si>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</si>
  <si>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</si>
  <si>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</si>
  <si>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</si>
  <si>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</si>
  <si>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Победы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</si>
  <si>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</si>
  <si>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</si>
  <si>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</si>
  <si>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</si>
  <si>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</si>
  <si>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</si>
  <si>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</si>
  <si>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</si>
  <si>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</si>
  <si>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</si>
  <si>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</si>
  <si>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352,3
299,46
229</t>
  </si>
  <si>
    <t>ТЕРр67-11-1
Смена патронов
100 шт.
НР 85% от ФОТ
СП 65% от ФОТ</t>
  </si>
  <si>
    <t>390,46
_____
426</t>
  </si>
  <si>
    <t>16,33
6,64
5,08</t>
  </si>
  <si>
    <t>7,81
_____
8,52</t>
  </si>
  <si>
    <t>121,27
79,67
60,92</t>
  </si>
  <si>
    <t>93,73
_____
27,54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</si>
  <si>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</si>
  <si>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</si>
  <si>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</si>
  <si>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</si>
  <si>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31,12
15,62
11,95</t>
  </si>
  <si>
    <t>18,38
_____
12,74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</si>
  <si>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</si>
  <si>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</si>
  <si>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</si>
  <si>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</si>
  <si>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</si>
  <si>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</si>
  <si>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</si>
  <si>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109,13
_____
20,69</t>
  </si>
  <si>
    <t>1309,88
_____
63,59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</si>
  <si>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</si>
  <si>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</si>
  <si>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</si>
  <si>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</si>
  <si>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</si>
  <si>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</si>
  <si>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</si>
  <si>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</si>
  <si>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</si>
  <si>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</si>
  <si>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</si>
  <si>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</si>
  <si>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</si>
  <si>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</si>
  <si>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</si>
  <si>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</si>
  <si>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</si>
  <si>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</si>
  <si>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</si>
  <si>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</si>
  <si>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</si>
  <si>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</si>
  <si>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</si>
  <si>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</si>
  <si>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</si>
  <si>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</si>
  <si>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</si>
  <si>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</si>
  <si>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</si>
  <si>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</si>
  <si>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</si>
  <si>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</si>
  <si>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</si>
  <si>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</si>
  <si>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</si>
  <si>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</si>
  <si>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</si>
  <si>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</si>
  <si>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</si>
  <si>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</si>
  <si>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</si>
  <si>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</si>
  <si>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</si>
  <si>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</si>
  <si>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</si>
  <si>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</si>
  <si>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</si>
  <si>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</si>
  <si>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ул.Победы,4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</si>
</sst>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0" workbookViewId="0">
      <selection activeCell="C14" sqref="C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112">
        <v>42035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66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148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3338.29/1000</f>
        <v>3.3382899999999998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3338.29/1000</f>
        <v>3.3382899999999998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1309.88/1000</f>
        <v>1.3098800000000002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1309.8800000000001</v>
      </c>
      <c r="Z31" s="72">
        <v>1113.4000000000001</v>
      </c>
      <c r="AA31" s="72">
        <v>851.42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812.3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29.35</v>
      </c>
      <c r="J42" s="84"/>
      <c r="K42" s="84" t="s">
        <v>79</v>
      </c>
      <c r="L42" s="85">
        <v>352.3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129.82</v>
      </c>
      <c r="I46" s="92" t="s">
        <v>99</v>
      </c>
      <c r="J46" s="92"/>
      <c r="K46" s="92">
        <v>1373.47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1309.8800000000001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63.59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1113.4000000000001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851.42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3338.29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3338.29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3338.29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3338.29/1000</f>
        <v>3.3382899999999998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3338.29/1000</f>
        <v>3.3382899999999998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1309.88/1000</f>
        <v>1.3098800000000002</v>
      </c>
      <c r="K15" s="139"/>
      <c r="L15" s="59">
        <v>1309.8800000000001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0.79</v>
      </c>
      <c r="F26" s="84" t="s">
        <v>115</v>
      </c>
      <c r="G26" s="84">
        <v>7.79</v>
      </c>
      <c r="H26" s="98"/>
      <c r="I26" s="98"/>
      <c r="J26" s="84" t="s">
        <v>116</v>
      </c>
      <c r="K26" s="84">
        <v>93.5</v>
      </c>
      <c r="L26" s="99"/>
      <c r="M26" s="98">
        <f>IF(ISNUMBER(K26/G26),IF(NOT(K26/G26=0),K26/G26, " "), " ")</f>
        <v>12.002567394094994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0.14000000000000001</v>
      </c>
      <c r="F27" s="84" t="s">
        <v>119</v>
      </c>
      <c r="G27" s="84">
        <v>1.51</v>
      </c>
      <c r="H27" s="98"/>
      <c r="I27" s="98"/>
      <c r="J27" s="84" t="s">
        <v>120</v>
      </c>
      <c r="K27" s="84">
        <v>18.12</v>
      </c>
      <c r="L27" s="99"/>
      <c r="M27" s="98">
        <f>IF(ISNUMBER(K27/G27),IF(NOT(K27/G27=0),K27/G27, " "), " ")</f>
        <v>12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33.03</v>
      </c>
      <c r="L28" s="99"/>
      <c r="M28" s="98">
        <f>IF(ISNUMBER(K28/G28),IF(NOT(K28/G28=0),K28/G28, " "), " ")</f>
        <v>12.010909090909092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7.98</v>
      </c>
      <c r="F29" s="84" t="s">
        <v>127</v>
      </c>
      <c r="G29" s="84">
        <v>97.04</v>
      </c>
      <c r="H29" s="98"/>
      <c r="I29" s="98"/>
      <c r="J29" s="84" t="s">
        <v>128</v>
      </c>
      <c r="K29" s="84">
        <v>1164.6099999999999</v>
      </c>
      <c r="L29" s="99"/>
      <c r="M29" s="98">
        <f>IF(ISNUMBER(K29/G29),IF(NOT(K29/G29=0),K29/G29, " "), " ")</f>
        <v>12.001339653751028</v>
      </c>
      <c r="N29" s="96"/>
    </row>
    <row r="30" spans="1:23" ht="19.350000000000001" customHeight="1" x14ac:dyDescent="0.25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0.2</v>
      </c>
      <c r="F31" s="84" t="s">
        <v>133</v>
      </c>
      <c r="G31" s="84">
        <v>5.9</v>
      </c>
      <c r="H31" s="98">
        <v>61.93</v>
      </c>
      <c r="I31" s="98">
        <v>12.39</v>
      </c>
      <c r="J31" s="84" t="s">
        <v>134</v>
      </c>
      <c r="K31" s="84">
        <v>12.74</v>
      </c>
      <c r="L31" s="99"/>
      <c r="M31" s="98">
        <f>IF(ISNUMBER(K31/G31),IF(NOT(K31/G31=0),K31/G31, " "), " ")</f>
        <v>2.159322033898305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23.31</v>
      </c>
      <c r="L32" s="99"/>
      <c r="M32" s="98">
        <f>IF(ISNUMBER(K32/G32),IF(NOT(K32/G32=0),K32/G32, " "), " ")</f>
        <v>3.7177033492822966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2</v>
      </c>
      <c r="F33" s="90" t="s">
        <v>144</v>
      </c>
      <c r="G33" s="90">
        <v>8.52</v>
      </c>
      <c r="H33" s="104">
        <v>13.42</v>
      </c>
      <c r="I33" s="104">
        <v>26.84</v>
      </c>
      <c r="J33" s="90" t="s">
        <v>145</v>
      </c>
      <c r="K33" s="90">
        <v>27.54</v>
      </c>
      <c r="L33" s="105"/>
      <c r="M33" s="104">
        <f>IF(ISNUMBER(K33/G33),IF(NOT(K33/G33=0),K33/G33, " "), " ")</f>
        <v>3.232394366197183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1373.47</v>
      </c>
      <c r="L34" s="108"/>
      <c r="M34" s="106">
        <f t="shared" ref="M34:M43" ca="1" si="0">IF(ISNUMBER(INDIRECT("K" &amp; ROW())/INDIRECT("G" &amp; ROW())),INDIRECT("K" &amp; ROW())/INDIRECT("G" &amp; ROW()), " ")</f>
        <v>10.5798028038823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1309.8800000000001</v>
      </c>
      <c r="L36" s="108"/>
      <c r="M36" s="106">
        <f t="shared" ca="1" si="0"/>
        <v>12.002932282598737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63.59</v>
      </c>
      <c r="L37" s="108"/>
      <c r="M37" s="106">
        <f t="shared" ca="1" si="0"/>
        <v>3.0734654422426293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1113.4000000000001</v>
      </c>
      <c r="L38" s="111"/>
      <c r="M38" s="109">
        <f t="shared" ca="1" si="0"/>
        <v>12.003018542475205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851.42</v>
      </c>
      <c r="L39" s="111"/>
      <c r="M39" s="109">
        <f t="shared" ca="1" si="0"/>
        <v>12.003665585788804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3338.29</v>
      </c>
      <c r="L41" s="108"/>
      <c r="M41" s="106">
        <f t="shared" ca="1" si="0"/>
        <v>11.373684031208477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3338.29</v>
      </c>
      <c r="L42" s="108"/>
      <c r="M42" s="106">
        <f t="shared" ca="1" si="0"/>
        <v>11.373684031208477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3338.29</v>
      </c>
      <c r="L43" s="111"/>
      <c r="M43" s="109">
        <f t="shared" ca="1" si="0"/>
        <v>11.373684031208477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