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7" i="16"/>
  <c r="M36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<sst xmlns="http://schemas.openxmlformats.org/spreadsheetml/2006/main" count="230" uniqueCount="151">
  <si>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</si>
  <si>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</si>
  <si>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</si>
  <si>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</si>
  <si>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</si>
  <si>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</si>
  <si>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</si>
  <si>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</si>
  <si>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</si>
  <si>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</si>
  <si>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</si>
  <si>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</si>
  <si>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</si>
  <si>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</si>
  <si>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</si>
  <si>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</si>
  <si>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</si>
  <si>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</si>
  <si>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</si>
  <si>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</si>
  <si>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</si>
  <si>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</si>
  <si>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</si>
  <si>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</si>
  <si>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</si>
  <si>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</si>
  <si>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</si>
  <si>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</si>
  <si>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</si>
  <si>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</si>
  <si>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</si>
  <si>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</si>
  <si>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</si>
  <si>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</si>
  <si>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</si>
  <si>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</si>
  <si>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</si>
  <si>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</si>
  <si>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</si>
  <si>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</si>
  <si>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</si>
  <si>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</si>
  <si>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</si>
  <si>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</si>
  <si>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</si>
  <si>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</si>
  <si>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</si>
  <si>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</si>
  <si>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</si>
  <si>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</si>
  <si>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</si>
  <si>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</si>
  <si>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</si>
  <si>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</si>
  <si>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</si>
  <si>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</si>
  <si>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</si>
  <si>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</si>
  <si>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</si>
  <si>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</si>
  <si>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</si>
  <si>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</si>
  <si>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</si>
  <si>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</si>
  <si>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</si>
  <si>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</si>
  <si>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</si>
  <si>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Пушкина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</si>
  <si>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</si>
  <si>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</si>
  <si>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</si>
  <si>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</si>
  <si>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</si>
  <si>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</si>
  <si>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</si>
  <si>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</si>
  <si>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</si>
  <si>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</si>
  <si>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</si>
  <si>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</si>
  <si>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</si>
  <si>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390,46
_____
426</t>
  </si>
  <si>
    <t>163,29
66,38
50,76</t>
  </si>
  <si>
    <t>78,09
_____
85,2</t>
  </si>
  <si>
    <t>1212,73
796,73
609,26</t>
  </si>
  <si>
    <t>937,33
_____
275,4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</si>
  <si>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</si>
  <si>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</si>
  <si>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</si>
  <si>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</si>
  <si>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</si>
  <si>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</si>
  <si>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</si>
  <si>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</si>
  <si>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</si>
  <si>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</si>
  <si>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</si>
  <si>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</si>
  <si>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</si>
  <si>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</si>
  <si>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460,15
_____
156,74</t>
  </si>
  <si>
    <t>5522,77
_____
449,44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</si>
  <si>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</si>
  <si>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</si>
  <si>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</si>
  <si>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</si>
  <si>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</si>
  <si>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</si>
  <si>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</si>
  <si>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</si>
  <si>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</si>
  <si>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</si>
  <si>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</si>
  <si>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</si>
  <si>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</si>
  <si>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</si>
  <si>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</si>
  <si>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</si>
  <si>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</si>
  <si>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</si>
  <si>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</si>
  <si>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</si>
  <si>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</si>
  <si>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</si>
  <si>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</si>
  <si>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</si>
  <si>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</si>
  <si>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</si>
  <si>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</si>
  <si>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</si>
  <si>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</si>
  <si>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</si>
  <si>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</si>
  <si>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</si>
  <si>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</si>
  <si>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</si>
  <si>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</si>
  <si>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</si>
  <si>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</si>
  <si>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</si>
  <si>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</si>
  <si>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</si>
  <si>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</si>
  <si>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</si>
  <si>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</si>
  <si>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</si>
  <si>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</si>
  <si>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</si>
  <si>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</si>
  <si>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</si>
  <si>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ул.Пушкина  дом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</si>
</sst>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7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150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39.53</v>
      </c>
      <c r="X14" s="27">
        <v>39.53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1307.12/1000</f>
        <v>1.3071199999999998</v>
      </c>
      <c r="I27" s="85"/>
      <c r="J27" s="35" t="s">
        <v>6</v>
      </c>
      <c r="K27" s="86">
        <f>14256.36/1000</f>
        <v>14.256360000000001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1307.12/1000</f>
        <v>1.3071199999999998</v>
      </c>
      <c r="I29" s="85"/>
      <c r="J29" s="35" t="s">
        <v>6</v>
      </c>
      <c r="K29" s="86">
        <f>14256.36/1000</f>
        <v>14.256360000000001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3.9530000000000003E-2</v>
      </c>
      <c r="I30" s="85"/>
      <c r="J30" s="35" t="s">
        <v>8</v>
      </c>
      <c r="K30" s="86">
        <f>(X14+X15)/1000</f>
        <v>3.9530000000000003E-2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460.15</v>
      </c>
      <c r="Z30" s="71">
        <v>391.13</v>
      </c>
      <c r="AA30" s="71">
        <v>299.10000000000002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460.15/1000</f>
        <v>0.46015</v>
      </c>
      <c r="I31" s="85"/>
      <c r="J31" s="35" t="s">
        <v>6</v>
      </c>
      <c r="K31" s="86">
        <f>5522.77/1000</f>
        <v>5.5227700000000004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5522.77</v>
      </c>
      <c r="Z31" s="72">
        <v>4694.3500000000004</v>
      </c>
      <c r="AA31" s="72">
        <v>3589.8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812.3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293.54000000000002</v>
      </c>
      <c r="J42" s="134"/>
      <c r="K42" s="134" t="s">
        <v>79</v>
      </c>
      <c r="L42" s="135">
        <v>3522.99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93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616.89</v>
      </c>
      <c r="I46" s="144" t="s">
        <v>100</v>
      </c>
      <c r="J46" s="144"/>
      <c r="K46" s="144">
        <v>5972.21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460.15</v>
      </c>
      <c r="I48" s="144"/>
      <c r="J48" s="144"/>
      <c r="K48" s="144">
        <v>5522.77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156.74</v>
      </c>
      <c r="I49" s="144"/>
      <c r="J49" s="144"/>
      <c r="K49" s="144">
        <v>449.44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391.13</v>
      </c>
      <c r="I50" s="147"/>
      <c r="J50" s="147"/>
      <c r="K50" s="147">
        <v>4694.3500000000004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299.10000000000002</v>
      </c>
      <c r="I51" s="147"/>
      <c r="J51" s="147"/>
      <c r="K51" s="147">
        <v>3589.8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1307.1199999999999</v>
      </c>
      <c r="I53" s="144"/>
      <c r="J53" s="144"/>
      <c r="K53" s="144">
        <v>14256.36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1307.1199999999999</v>
      </c>
      <c r="I54" s="144"/>
      <c r="J54" s="144"/>
      <c r="K54" s="144">
        <v>14256.36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1307.1199999999999</v>
      </c>
      <c r="I55" s="147"/>
      <c r="J55" s="147"/>
      <c r="K55" s="147">
        <v>14256.36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1307.12/1000</f>
        <v>1.3071199999999998</v>
      </c>
      <c r="H11" s="85"/>
      <c r="I11" s="55" t="s">
        <v>6</v>
      </c>
      <c r="J11" s="86">
        <f>14256.36/1000</f>
        <v>14.256360000000001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1307.12/1000</f>
        <v>1.3071199999999998</v>
      </c>
      <c r="H13" s="122"/>
      <c r="I13" s="55" t="s">
        <v>6</v>
      </c>
      <c r="J13" s="86">
        <f>14256.36/1000</f>
        <v>14.256360000000001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3.9530000000000003E-2</v>
      </c>
      <c r="H14" s="85"/>
      <c r="I14" s="55" t="s">
        <v>8</v>
      </c>
      <c r="J14" s="86">
        <f>(P14+P15)/1000</f>
        <v>3.9530000000000003E-2</v>
      </c>
      <c r="K14" s="87"/>
      <c r="L14" s="58">
        <v>460.15</v>
      </c>
      <c r="M14" s="35" t="s">
        <v>8</v>
      </c>
      <c r="N14" s="57"/>
      <c r="O14" s="26">
        <v>39.53</v>
      </c>
      <c r="P14" s="27">
        <v>39.53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460.15/1000</f>
        <v>0.46015</v>
      </c>
      <c r="H15" s="117"/>
      <c r="I15" s="55" t="s">
        <v>6</v>
      </c>
      <c r="J15" s="86">
        <f>5522.77/1000</f>
        <v>5.5227700000000004</v>
      </c>
      <c r="K15" s="87"/>
      <c r="L15" s="59">
        <v>5522.77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7.92</v>
      </c>
      <c r="F26" s="134" t="s">
        <v>116</v>
      </c>
      <c r="G26" s="134">
        <v>78.09</v>
      </c>
      <c r="H26" s="154"/>
      <c r="I26" s="154"/>
      <c r="J26" s="134" t="s">
        <v>117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1.42</v>
      </c>
      <c r="F27" s="134" t="s">
        <v>120</v>
      </c>
      <c r="G27" s="134">
        <v>15.31</v>
      </c>
      <c r="H27" s="154"/>
      <c r="I27" s="154"/>
      <c r="J27" s="134" t="s">
        <v>121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0.48</v>
      </c>
      <c r="F28" s="134" t="s">
        <v>124</v>
      </c>
      <c r="G28" s="134">
        <v>5.51</v>
      </c>
      <c r="H28" s="154"/>
      <c r="I28" s="154"/>
      <c r="J28" s="134" t="s">
        <v>125</v>
      </c>
      <c r="K28" s="134">
        <v>66.06</v>
      </c>
      <c r="L28" s="155"/>
      <c r="M28" s="154">
        <f>IF(ISNUMBER(K28/G28),IF(NOT(K28/G28=0),K28/G28, " "), " ")</f>
        <v>11.989110707803993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29.71</v>
      </c>
      <c r="F29" s="134" t="s">
        <v>128</v>
      </c>
      <c r="G29" s="134">
        <v>361.27</v>
      </c>
      <c r="H29" s="154"/>
      <c r="I29" s="154"/>
      <c r="J29" s="134" t="s">
        <v>129</v>
      </c>
      <c r="K29" s="134">
        <v>4335.88</v>
      </c>
      <c r="L29" s="155"/>
      <c r="M29" s="154">
        <f>IF(ISNUMBER(K29/G29),IF(NOT(K29/G29=0),K29/G29, " "), " ")</f>
        <v>12.001771528219892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2</v>
      </c>
      <c r="F31" s="134" t="s">
        <v>134</v>
      </c>
      <c r="G31" s="134">
        <v>59</v>
      </c>
      <c r="H31" s="154">
        <v>61.93</v>
      </c>
      <c r="I31" s="154">
        <v>123.86</v>
      </c>
      <c r="J31" s="134" t="s">
        <v>135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2</v>
      </c>
      <c r="F32" s="134" t="s">
        <v>140</v>
      </c>
      <c r="G32" s="134">
        <v>12.54</v>
      </c>
      <c r="H32" s="154">
        <v>22.83</v>
      </c>
      <c r="I32" s="154">
        <v>45.66</v>
      </c>
      <c r="J32" s="134" t="s">
        <v>141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20</v>
      </c>
      <c r="F33" s="140" t="s">
        <v>145</v>
      </c>
      <c r="G33" s="140">
        <v>85.2</v>
      </c>
      <c r="H33" s="160">
        <v>13.42</v>
      </c>
      <c r="I33" s="160">
        <v>268.39999999999998</v>
      </c>
      <c r="J33" s="140" t="s">
        <v>146</v>
      </c>
      <c r="K33" s="140">
        <v>275.39999999999998</v>
      </c>
      <c r="L33" s="161"/>
      <c r="M33" s="160">
        <f>IF(ISNUMBER(K33/G33),IF(NOT(K33/G33=0),K33/G33, " "), " ")</f>
        <v>3.2323943661971826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616.89</v>
      </c>
      <c r="H34" s="163"/>
      <c r="I34" s="163"/>
      <c r="J34" s="163"/>
      <c r="K34" s="162">
        <v>5972.21</v>
      </c>
      <c r="L34" s="164"/>
      <c r="M34" s="162">
        <f ca="1">IF(ISNUMBER(INDIRECT("K" &amp; ROW())/INDIRECT("G" &amp; ROW())),INDIRECT("K" &amp; ROW())/INDIRECT("G" &amp; ROW()), " ")</f>
        <v>9.6811587154922272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460.15</v>
      </c>
      <c r="H36" s="163"/>
      <c r="I36" s="163"/>
      <c r="J36" s="163"/>
      <c r="K36" s="162">
        <v>5522.77</v>
      </c>
      <c r="L36" s="164"/>
      <c r="M36" s="162">
        <f ca="1">IF(ISNUMBER(INDIRECT("K" &amp; ROW())/INDIRECT("G" &amp; ROW())),INDIRECT("K" &amp; ROW())/INDIRECT("G" &amp; ROW()), " ")</f>
        <v>12.002108008258178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156.74</v>
      </c>
      <c r="H37" s="163"/>
      <c r="I37" s="163"/>
      <c r="J37" s="163"/>
      <c r="K37" s="162">
        <v>449.44</v>
      </c>
      <c r="L37" s="164"/>
      <c r="M37" s="162">
        <f ca="1">IF(ISNUMBER(INDIRECT("K" &amp; ROW())/INDIRECT("G" &amp; ROW())),INDIRECT("K" &amp; ROW())/INDIRECT("G" &amp; ROW()), " ")</f>
        <v>2.8674237590914888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391.13</v>
      </c>
      <c r="H38" s="166"/>
      <c r="I38" s="166"/>
      <c r="J38" s="166"/>
      <c r="K38" s="165">
        <v>4694.3500000000004</v>
      </c>
      <c r="L38" s="167"/>
      <c r="M38" s="165">
        <f ca="1">IF(ISNUMBER(INDIRECT("K" &amp; ROW())/INDIRECT("G" &amp; ROW())),INDIRECT("K" &amp; ROW())/INDIRECT("G" &amp; ROW()), " ")</f>
        <v>12.002019788817018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299.10000000000002</v>
      </c>
      <c r="H39" s="166"/>
      <c r="I39" s="166"/>
      <c r="J39" s="166"/>
      <c r="K39" s="165">
        <v>3589.8</v>
      </c>
      <c r="L39" s="167"/>
      <c r="M39" s="165">
        <f ca="1">IF(ISNUMBER(INDIRECT("K" &amp; ROW())/INDIRECT("G" &amp; ROW())),INDIRECT("K" &amp; ROW())/INDIRECT("G" &amp; ROW()), " ")</f>
        <v>12.002006018054162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1307.1199999999999</v>
      </c>
      <c r="H41" s="163"/>
      <c r="I41" s="163"/>
      <c r="J41" s="163"/>
      <c r="K41" s="162">
        <v>14256.36</v>
      </c>
      <c r="L41" s="164"/>
      <c r="M41" s="162">
        <f ca="1">IF(ISNUMBER(INDIRECT("K" &amp; ROW())/INDIRECT("G" &amp; ROW())),INDIRECT("K" &amp; ROW())/INDIRECT("G" &amp; ROW()), " ")</f>
        <v>10.906695636207848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1307.1199999999999</v>
      </c>
      <c r="H42" s="163"/>
      <c r="I42" s="163"/>
      <c r="J42" s="163"/>
      <c r="K42" s="162">
        <v>14256.36</v>
      </c>
      <c r="L42" s="164"/>
      <c r="M42" s="162">
        <f ca="1">IF(ISNUMBER(INDIRECT("K" &amp; ROW())/INDIRECT("G" &amp; ROW())),INDIRECT("K" &amp; ROW())/INDIRECT("G" &amp; ROW()), " ")</f>
        <v>10.906695636207848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1307.1199999999999</v>
      </c>
      <c r="H43" s="166"/>
      <c r="I43" s="166"/>
      <c r="J43" s="166"/>
      <c r="K43" s="165">
        <v>14256.36</v>
      </c>
      <c r="L43" s="167"/>
      <c r="M43" s="165">
        <f ca="1">IF(ISNUMBER(INDIRECT("K" &amp; ROW())/INDIRECT("G" &amp; ROW())),INDIRECT("K" &amp; ROW())/INDIRECT("G" &amp; ROW()), " ")</f>
        <v>10.906695636207848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