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60" i="16"/>
  <c r="M6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6" i="8"/>
  <c r="K95" i="8"/>
  <c r="H96" i="8"/>
  <c r="H95" i="8"/>
  <c r="J14" i="16"/>
  <c r="G14" i="16"/>
  <c r="K30" i="8"/>
  <c r="H30" i="8"/>
  <c r="A18" i="16"/>
  <c r="M62" i="16"/>
  <c r="M66" i="16"/>
  <c r="M70" i="16"/>
  <c r="M74" i="16"/>
  <c r="M65" i="16"/>
  <c r="M63" i="16"/>
  <c r="M67" i="16"/>
  <c r="M71" i="16"/>
  <c r="M64" i="16"/>
  <c r="M68" i="16"/>
  <c r="M72" i="16"/>
  <c r="M69" i="16"/>
  <c r="M7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<sst xmlns="http://schemas.openxmlformats.org/spreadsheetml/2006/main" count="533" uniqueCount="353">
  <si>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</si>
  <si>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</si>
  <si>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</si>
  <si>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</si>
  <si>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</si>
  <si>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</si>
  <si>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</si>
  <si>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</si>
  <si>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</si>
  <si>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</si>
  <si>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</si>
  <si>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</si>
  <si>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</si>
  <si>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</si>
  <si>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</si>
  <si>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</si>
  <si>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</si>
  <si>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</si>
  <si>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</si>
  <si>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</si>
  <si>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</si>
  <si>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</si>
  <si>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</si>
  <si>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</si>
  <si>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</si>
  <si>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</si>
  <si>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</si>
  <si>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</si>
  <si>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</si>
  <si>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</si>
  <si>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</si>
  <si>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</si>
  <si>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</si>
  <si>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</si>
  <si>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</si>
  <si>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</si>
  <si>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</si>
  <si>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</si>
  <si>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</si>
  <si>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</si>
  <si>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</si>
  <si>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</si>
  <si>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</si>
  <si>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</si>
  <si>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</si>
  <si>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</si>
  <si>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</si>
  <si>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</si>
  <si>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</si>
  <si>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</si>
  <si>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</si>
  <si>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</si>
  <si>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</si>
  <si>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</si>
  <si>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</si>
  <si>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</si>
  <si>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</si>
  <si>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</si>
  <si>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</si>
  <si>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</si>
  <si>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</si>
  <si>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</si>
  <si>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</si>
  <si>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</si>
  <si>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</si>
  <si>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31.01.2015</t>
  </si>
  <si>
    <t>на Пушкина 10а</t>
  </si>
  <si>
    <t>Сдал:  _________________ //</t>
  </si>
  <si>
    <t>Принял:  _________________ //</t>
  </si>
  <si>
    <t>Раздел 1. ЯНВАРЬ</t>
  </si>
  <si>
    <t>кв.17</t>
  </si>
  <si>
    <t>ТЕРр65-23-2
Слив и наполнение водой системы отопления: с осмотром системы
1000 м3 объема здания
НР 63%=74%*0.85 от ФОТ
СП 40%=50%*0.8 от ФОТ</t>
  </si>
  <si>
    <t>3
63
40</t>
  </si>
  <si>
    <t>41
30
21</t>
  </si>
  <si>
    <t>493
311
197</t>
  </si>
  <si>
    <t>Р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</si>
  <si>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</si>
  <si>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0,012
88
48</t>
  </si>
  <si>
    <t>1243,2
_____
3595,9</t>
  </si>
  <si>
    <t>174,53
_____
4,21</t>
  </si>
  <si>
    <t>60
15
9</t>
  </si>
  <si>
    <t>15
_____
43</t>
  </si>
  <si>
    <t>383
158
86</t>
  </si>
  <si>
    <t>179
_____
192</t>
  </si>
  <si>
    <t>12
_____
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</si>
  <si>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</si>
  <si>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0,06
88
48</t>
  </si>
  <si>
    <t>1019,2
_____
1947,72</t>
  </si>
  <si>
    <t>68,58
_____
2,8</t>
  </si>
  <si>
    <t>182
63
37</t>
  </si>
  <si>
    <t>61
_____
117</t>
  </si>
  <si>
    <t>1276
648
353</t>
  </si>
  <si>
    <t>734
_____
520</t>
  </si>
  <si>
    <t>22
_____
2</t>
  </si>
  <si>
    <t>ТЕРр65-16-2
Смена сгонов у трубопроводов диаметром: до 32 мм
100 сгонов
2 601,41 = 2 811,41 + 100 x (20,20 - 22,30)
НР 88%=103%*0.85 от ФОТ
СП 48%=60%*0.8 от ФОТ</t>
  </si>
  <si>
    <t>500,45
_____
2099,27</t>
  </si>
  <si>
    <t>1,69
_____
0,7</t>
  </si>
  <si>
    <t>156
31
18</t>
  </si>
  <si>
    <t>30
_____
126</t>
  </si>
  <si>
    <t>756
318
173</t>
  </si>
  <si>
    <t>360
_____
396</t>
  </si>
  <si>
    <t xml:space="preserve">
_____
1</t>
  </si>
  <si>
    <t>кв.16,19</t>
  </si>
  <si>
    <t>0,6
63
40</t>
  </si>
  <si>
    <t>8
6
4</t>
  </si>
  <si>
    <t>99
62
40</t>
  </si>
  <si>
    <t>кв.15,16,19</t>
  </si>
  <si>
    <t>0,9
63
40</t>
  </si>
  <si>
    <t>12
9
6</t>
  </si>
  <si>
    <t>148
93
59</t>
  </si>
  <si>
    <t>Раздел 2. ФЕВРАЛЬ</t>
  </si>
  <si>
    <t>кв.15,16</t>
  </si>
  <si>
    <t>0,3
63
40</t>
  </si>
  <si>
    <t>4
3
2</t>
  </si>
  <si>
    <t>49
31
20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</si>
  <si>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</si>
  <si>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</si>
  <si>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</si>
  <si>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</si>
  <si>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</si>
  <si>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</si>
  <si>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</si>
  <si>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</si>
  <si>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88%=103%*0.85 от ФОТ
СП 48%=60%*0.8 от ФОТ</t>
  </si>
  <si>
    <t>0,0015
88
48</t>
  </si>
  <si>
    <t>1000,16
_____
1074,6</t>
  </si>
  <si>
    <t>3
2
1</t>
  </si>
  <si>
    <t>2
_____
1</t>
  </si>
  <si>
    <t>26
16
9</t>
  </si>
  <si>
    <t>18
_____
8</t>
  </si>
  <si>
    <t>ТСЦ-302-3234
Контргайка
шт.</t>
  </si>
  <si>
    <t>1
88
48</t>
  </si>
  <si>
    <t xml:space="preserve">
_____
2,41</t>
  </si>
  <si>
    <t xml:space="preserve">
_____
2</t>
  </si>
  <si>
    <t xml:space="preserve">
_____
19</t>
  </si>
  <si>
    <t>М</t>
  </si>
  <si>
    <t>ТСЦ-103-0110
Муфты прямые длинные из ковкого чугуна с цилиндрической резьбой максимальным условным проходом: 20 мм
10 шт.</t>
  </si>
  <si>
    <t>0,03
88
48</t>
  </si>
  <si>
    <t xml:space="preserve">
_____
50,3</t>
  </si>
  <si>
    <t xml:space="preserve">
_____
4</t>
  </si>
  <si>
    <t>Раздел 3. АПРЕЛЬ</t>
  </si>
  <si>
    <t>кв.3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</si>
  <si>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</si>
  <si>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</si>
  <si>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</si>
  <si>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</si>
  <si>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</si>
  <si>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</si>
  <si>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</si>
  <si>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</si>
  <si>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</si>
  <si>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</si>
  <si>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</si>
  <si>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ТЕРр65-5-1
Смена пробок радиаторных
100 шт.
НР 88%=103%*0.85 от ФОТ
СП 48%=60%*0.8 от ФОТ</t>
  </si>
  <si>
    <t>ТСЦ-301-1308
Пробки радиаторные
шт.</t>
  </si>
  <si>
    <t xml:space="preserve">
_____
15,7</t>
  </si>
  <si>
    <t xml:space="preserve">
_____
16</t>
  </si>
  <si>
    <t xml:space="preserve">
_____
23</t>
  </si>
  <si>
    <t>Раздел 4. МАЙ</t>
  </si>
  <si>
    <t>бойлер</t>
  </si>
  <si>
    <t>ТЕРр65-5-1
ПРИМ. Протяжка резьб муфтовых диаметром: до 20 мм
100 шт.
НР 88%=103%*0.85 от ФОТ
СП 48%=60%*0.8 от ФОТ</t>
  </si>
  <si>
    <t>Раздел 5. ИЮНЬ</t>
  </si>
  <si>
    <t>ТСЦ-302-1338
Вентиль муфтовый запорный 15Б1П, диаметр 15 мм
(кран букса ПЗ=0,5 (ОЗП=0,5; ЭМ=0,5 к расх.; ЗПМ=0,5; МАТ=0,5 к расх.; ТЗ=0,5; ТЗМ=0,5))
шт.</t>
  </si>
  <si>
    <t xml:space="preserve">
_____
10,55</t>
  </si>
  <si>
    <t xml:space="preserve">
_____
11</t>
  </si>
  <si>
    <t>Раздел 6. ИЮЛЬ</t>
  </si>
  <si>
    <t>кв.2</t>
  </si>
  <si>
    <t>ТЕРр65-10-1
Очистка канализационной сети: внутренней
100 м трубопровода
НР 88%=103%*0.85 от ФОТ
СП 48%=60%*0.8 от ФОТ</t>
  </si>
  <si>
    <t>0,062
88
48</t>
  </si>
  <si>
    <t>332,63
_____
174,41</t>
  </si>
  <si>
    <t>32
22
13</t>
  </si>
  <si>
    <t>21
_____
11</t>
  </si>
  <si>
    <t>292
218
119</t>
  </si>
  <si>
    <t>248
_____
44</t>
  </si>
  <si>
    <t>кв.12</t>
  </si>
  <si>
    <t>ТСЦ-302-1338
Вентиль муфтовый запорный 15Б1П, диаметр 15 мм
шт.</t>
  </si>
  <si>
    <t xml:space="preserve">
_____
21,1</t>
  </si>
  <si>
    <t xml:space="preserve">
_____
21</t>
  </si>
  <si>
    <t>Раздел 7. АВГУСТ</t>
  </si>
  <si>
    <t>кв.21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</si>
  <si>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</si>
  <si>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</si>
  <si>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</si>
  <si>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</si>
  <si>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</si>
  <si>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</si>
  <si>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</si>
  <si>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>Итого прямые затраты по акту</t>
  </si>
  <si>
    <t>254
_____
431</t>
  </si>
  <si>
    <t>3074
_____
1427</t>
  </si>
  <si>
    <t>35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</si>
  <si>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</si>
  <si>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</si>
  <si>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</si>
  <si>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</si>
  <si>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</si>
  <si>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</si>
  <si>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</si>
  <si>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</si>
  <si>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</si>
  <si>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</si>
  <si>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</si>
  <si>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</si>
  <si>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</si>
  <si>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</si>
  <si>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</si>
  <si>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</si>
  <si>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</si>
  <si>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</si>
  <si>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</si>
  <si>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</si>
  <si>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</si>
  <si>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</si>
  <si>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</si>
  <si>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</si>
  <si>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</si>
  <si>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</si>
  <si>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</si>
  <si>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</si>
  <si>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</si>
  <si>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</si>
  <si>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</si>
  <si>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</si>
  <si>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</si>
  <si>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</si>
  <si>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</si>
  <si>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</si>
  <si>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</si>
  <si>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</si>
  <si>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</si>
  <si>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</si>
  <si>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</si>
  <si>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</si>
  <si>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</si>
  <si>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</si>
  <si>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</si>
  <si>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</si>
  <si>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</si>
  <si>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</si>
  <si>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</si>
  <si>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</si>
  <si>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</si>
  <si>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</si>
  <si>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</si>
  <si>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</si>
  <si>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</si>
  <si>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</si>
  <si>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</si>
  <si>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</si>
  <si>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</si>
  <si>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</si>
  <si>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</si>
  <si>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</si>
  <si>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</si>
  <si>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</si>
  <si>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</si>
  <si>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</si>
  <si>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</si>
  <si>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</si>
  <si>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</si>
  <si>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</si>
  <si>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</si>
  <si>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</si>
  <si>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</si>
  <si>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</si>
  <si>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</si>
  <si>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</si>
  <si>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</si>
  <si>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</si>
  <si>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</si>
  <si>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</si>
  <si>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</si>
  <si>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</si>
  <si>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</si>
  <si>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</si>
  <si>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</si>
  <si>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</si>
  <si>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</si>
  <si>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</si>
  <si>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</si>
  <si>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</si>
  <si>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</si>
  <si>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</si>
  <si>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</si>
  <si>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</si>
  <si>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</si>
  <si>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</si>
  <si>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</si>
  <si>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</si>
  <si>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</si>
  <si>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</si>
  <si>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</si>
  <si>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</si>
  <si>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</si>
  <si>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</si>
  <si>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</si>
  <si>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</si>
  <si>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</si>
  <si>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</si>
  <si>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</si>
  <si>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</si>
  <si>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</si>
  <si>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</si>
  <si>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</si>
  <si>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</si>
  <si>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</si>
  <si>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</si>
  <si>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</si>
  <si>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</si>
  <si>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</si>
  <si>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</si>
  <si>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</si>
  <si>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</si>
  <si>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</si>
  <si>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</si>
  <si>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302-1238</t>
  </si>
  <si>
    <t>Сгоны стальные с муфтой и контргайкой, диаметром: 25 мм</t>
  </si>
  <si>
    <t xml:space="preserve">20,2
</t>
  </si>
  <si>
    <t xml:space="preserve">63,01
</t>
  </si>
  <si>
    <t>411-0001</t>
  </si>
  <si>
    <t>Вода</t>
  </si>
  <si>
    <t xml:space="preserve">3,11
</t>
  </si>
  <si>
    <t xml:space="preserve">22,77
</t>
  </si>
  <si>
    <t>Среднее (26.01.015, 26.01.017)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</si>
  <si>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</si>
  <si>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</si>
  <si>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</si>
  <si>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</si>
  <si>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</si>
  <si>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ТСЦ-301-1308</t>
  </si>
  <si>
    <t>Пробки радиаторные</t>
  </si>
  <si>
    <t xml:space="preserve">15,7
</t>
  </si>
  <si>
    <t xml:space="preserve">23,45
</t>
  </si>
  <si>
    <t>ТСЦ-302-1338</t>
  </si>
  <si>
    <t>Вентиль муфтовый запорный 15Б1П, диаметр 15 мм</t>
  </si>
  <si>
    <t xml:space="preserve">21,1
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</si>
  <si>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</si>
  <si>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</si>
  <si>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</si>
  <si>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</si>
  <si>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</si>
  <si>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</si>
  <si>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</si>
  <si>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</si>
  <si>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</si>
  <si>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</si>
  <si>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</si>
  <si>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</si>
  <si>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</si>
  <si>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</si>
  <si>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ул.Пушкина дом№10А</t>
  </si>
  <si>
    <t>на ремонт и содержание</t>
  </si>
  <si>
    <t>О ПРИЕМКЕ ВЫПОЛНЕННЫХ РАБОТ за Январь-сентябрь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</si>
</sst>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4"/>
  <sheetViews>
    <sheetView showGridLines="0" tabSelected="1" topLeftCell="A82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350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22.97</v>
      </c>
      <c r="X14" s="27">
        <v>22.97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352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351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1169.06/1000</f>
        <v>1.16906</v>
      </c>
      <c r="I27" s="85"/>
      <c r="J27" s="35" t="s">
        <v>5</v>
      </c>
      <c r="K27" s="86">
        <f>8822.52/1000</f>
        <v>8.8225200000000008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2.298E-2</v>
      </c>
      <c r="I30" s="85"/>
      <c r="J30" s="35" t="s">
        <v>7</v>
      </c>
      <c r="K30" s="86">
        <f>(X14+X15)/1000</f>
        <v>2.298E-2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254</v>
      </c>
      <c r="Z30" s="71">
        <v>242</v>
      </c>
      <c r="AA30" s="71">
        <v>146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254/1000</f>
        <v>0.254</v>
      </c>
      <c r="I31" s="85"/>
      <c r="J31" s="35" t="s">
        <v>5</v>
      </c>
      <c r="K31" s="86">
        <f>3078/1000</f>
        <v>3.0779999999999998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3078</v>
      </c>
      <c r="Z31" s="72">
        <v>2499</v>
      </c>
      <c r="AA31" s="72">
        <v>1410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69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70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71</v>
      </c>
      <c r="D42" s="135" t="s">
        <v>72</v>
      </c>
      <c r="E42" s="136">
        <v>13.69</v>
      </c>
      <c r="F42" s="137">
        <v>13.69</v>
      </c>
      <c r="G42" s="136"/>
      <c r="H42" s="136" t="s">
        <v>73</v>
      </c>
      <c r="I42" s="136">
        <v>41</v>
      </c>
      <c r="J42" s="136"/>
      <c r="K42" s="136" t="s">
        <v>74</v>
      </c>
      <c r="L42" s="137">
        <v>493</v>
      </c>
      <c r="M42" s="137"/>
      <c r="N42" s="137" t="s">
        <v>75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76</v>
      </c>
      <c r="D43" s="135" t="s">
        <v>77</v>
      </c>
      <c r="E43" s="136">
        <v>5013.63</v>
      </c>
      <c r="F43" s="137" t="s">
        <v>78</v>
      </c>
      <c r="G43" s="136" t="s">
        <v>79</v>
      </c>
      <c r="H43" s="136" t="s">
        <v>80</v>
      </c>
      <c r="I43" s="136" t="s">
        <v>81</v>
      </c>
      <c r="J43" s="136">
        <v>2</v>
      </c>
      <c r="K43" s="136" t="s">
        <v>82</v>
      </c>
      <c r="L43" s="137" t="s">
        <v>83</v>
      </c>
      <c r="M43" s="137"/>
      <c r="N43" s="137" t="s">
        <v>75</v>
      </c>
      <c r="O43" s="137"/>
      <c r="P43" s="137"/>
      <c r="Q43" s="137"/>
      <c r="R43" s="137"/>
      <c r="S43" s="137"/>
      <c r="T43" s="137"/>
      <c r="U43" s="137"/>
      <c r="V43" s="137" t="s">
        <v>84</v>
      </c>
    </row>
    <row r="44" spans="1:22" ht="91.2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3035.5</v>
      </c>
      <c r="F44" s="137" t="s">
        <v>87</v>
      </c>
      <c r="G44" s="136" t="s">
        <v>88</v>
      </c>
      <c r="H44" s="136" t="s">
        <v>89</v>
      </c>
      <c r="I44" s="136" t="s">
        <v>90</v>
      </c>
      <c r="J44" s="136">
        <v>4</v>
      </c>
      <c r="K44" s="136" t="s">
        <v>91</v>
      </c>
      <c r="L44" s="137" t="s">
        <v>92</v>
      </c>
      <c r="M44" s="137"/>
      <c r="N44" s="137" t="s">
        <v>75</v>
      </c>
      <c r="O44" s="137"/>
      <c r="P44" s="137"/>
      <c r="Q44" s="137"/>
      <c r="R44" s="137"/>
      <c r="S44" s="137"/>
      <c r="T44" s="137"/>
      <c r="U44" s="137"/>
      <c r="V44" s="137" t="s">
        <v>93</v>
      </c>
    </row>
    <row r="45" spans="1:22" ht="79.8" x14ac:dyDescent="0.25">
      <c r="A45" s="132">
        <v>4</v>
      </c>
      <c r="B45" s="133">
        <v>4</v>
      </c>
      <c r="C45" s="134" t="s">
        <v>94</v>
      </c>
      <c r="D45" s="135" t="s">
        <v>86</v>
      </c>
      <c r="E45" s="136">
        <v>2601.41</v>
      </c>
      <c r="F45" s="137" t="s">
        <v>95</v>
      </c>
      <c r="G45" s="136" t="s">
        <v>96</v>
      </c>
      <c r="H45" s="136" t="s">
        <v>97</v>
      </c>
      <c r="I45" s="136" t="s">
        <v>98</v>
      </c>
      <c r="J45" s="136"/>
      <c r="K45" s="136" t="s">
        <v>99</v>
      </c>
      <c r="L45" s="137" t="s">
        <v>100</v>
      </c>
      <c r="M45" s="137"/>
      <c r="N45" s="137" t="s">
        <v>75</v>
      </c>
      <c r="O45" s="137"/>
      <c r="P45" s="137"/>
      <c r="Q45" s="137"/>
      <c r="R45" s="137"/>
      <c r="S45" s="137"/>
      <c r="T45" s="137"/>
      <c r="U45" s="137"/>
      <c r="V45" s="137" t="s">
        <v>101</v>
      </c>
    </row>
    <row r="46" spans="1:22" ht="18.45" customHeight="1" x14ac:dyDescent="0.25">
      <c r="A46" s="130" t="s">
        <v>102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5</v>
      </c>
      <c r="B47" s="133">
        <v>5</v>
      </c>
      <c r="C47" s="134" t="s">
        <v>71</v>
      </c>
      <c r="D47" s="135" t="s">
        <v>103</v>
      </c>
      <c r="E47" s="136">
        <v>13.69</v>
      </c>
      <c r="F47" s="137">
        <v>13.69</v>
      </c>
      <c r="G47" s="136"/>
      <c r="H47" s="136" t="s">
        <v>104</v>
      </c>
      <c r="I47" s="136">
        <v>8</v>
      </c>
      <c r="J47" s="136"/>
      <c r="K47" s="136" t="s">
        <v>105</v>
      </c>
      <c r="L47" s="137">
        <v>99</v>
      </c>
      <c r="M47" s="137"/>
      <c r="N47" s="137" t="s">
        <v>75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6</v>
      </c>
      <c r="B49" s="139">
        <v>6</v>
      </c>
      <c r="C49" s="140" t="s">
        <v>71</v>
      </c>
      <c r="D49" s="141" t="s">
        <v>107</v>
      </c>
      <c r="E49" s="142">
        <v>13.69</v>
      </c>
      <c r="F49" s="143">
        <v>13.69</v>
      </c>
      <c r="G49" s="142"/>
      <c r="H49" s="142" t="s">
        <v>108</v>
      </c>
      <c r="I49" s="142">
        <v>12</v>
      </c>
      <c r="J49" s="142"/>
      <c r="K49" s="142" t="s">
        <v>109</v>
      </c>
      <c r="L49" s="143">
        <v>148</v>
      </c>
      <c r="M49" s="143"/>
      <c r="N49" s="143" t="s">
        <v>75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110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111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7</v>
      </c>
      <c r="C52" s="134" t="s">
        <v>71</v>
      </c>
      <c r="D52" s="135" t="s">
        <v>112</v>
      </c>
      <c r="E52" s="136">
        <v>13.69</v>
      </c>
      <c r="F52" s="137">
        <v>13.69</v>
      </c>
      <c r="G52" s="136"/>
      <c r="H52" s="136" t="s">
        <v>113</v>
      </c>
      <c r="I52" s="136">
        <v>4</v>
      </c>
      <c r="J52" s="136"/>
      <c r="K52" s="136" t="s">
        <v>114</v>
      </c>
      <c r="L52" s="137">
        <v>49</v>
      </c>
      <c r="M52" s="137"/>
      <c r="N52" s="137" t="s">
        <v>75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8</v>
      </c>
      <c r="B53" s="133">
        <v>8</v>
      </c>
      <c r="C53" s="134" t="s">
        <v>115</v>
      </c>
      <c r="D53" s="135" t="s">
        <v>116</v>
      </c>
      <c r="E53" s="136">
        <v>2435.67</v>
      </c>
      <c r="F53" s="137" t="s">
        <v>117</v>
      </c>
      <c r="G53" s="136" t="s">
        <v>118</v>
      </c>
      <c r="H53" s="136" t="s">
        <v>119</v>
      </c>
      <c r="I53" s="136" t="s">
        <v>120</v>
      </c>
      <c r="J53" s="136"/>
      <c r="K53" s="136" t="s">
        <v>121</v>
      </c>
      <c r="L53" s="137" t="s">
        <v>122</v>
      </c>
      <c r="M53" s="137"/>
      <c r="N53" s="137" t="s">
        <v>75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91.2" x14ac:dyDescent="0.25">
      <c r="A54" s="132">
        <v>9</v>
      </c>
      <c r="B54" s="133">
        <v>9</v>
      </c>
      <c r="C54" s="134" t="s">
        <v>123</v>
      </c>
      <c r="D54" s="135" t="s">
        <v>124</v>
      </c>
      <c r="E54" s="136">
        <v>2129.65</v>
      </c>
      <c r="F54" s="137" t="s">
        <v>125</v>
      </c>
      <c r="G54" s="136" t="s">
        <v>118</v>
      </c>
      <c r="H54" s="136" t="s">
        <v>126</v>
      </c>
      <c r="I54" s="136" t="s">
        <v>127</v>
      </c>
      <c r="J54" s="136"/>
      <c r="K54" s="136" t="s">
        <v>128</v>
      </c>
      <c r="L54" s="137" t="s">
        <v>129</v>
      </c>
      <c r="M54" s="137"/>
      <c r="N54" s="137" t="s">
        <v>75</v>
      </c>
      <c r="O54" s="137"/>
      <c r="P54" s="137"/>
      <c r="Q54" s="137"/>
      <c r="R54" s="137"/>
      <c r="S54" s="137"/>
      <c r="T54" s="137"/>
      <c r="U54" s="137"/>
      <c r="V54" s="137"/>
    </row>
    <row r="55" spans="1:22" ht="34.200000000000003" x14ac:dyDescent="0.25">
      <c r="A55" s="132">
        <v>10</v>
      </c>
      <c r="B55" s="133">
        <v>10</v>
      </c>
      <c r="C55" s="134" t="s">
        <v>130</v>
      </c>
      <c r="D55" s="135" t="s">
        <v>131</v>
      </c>
      <c r="E55" s="136">
        <v>2.41</v>
      </c>
      <c r="F55" s="137" t="s">
        <v>132</v>
      </c>
      <c r="G55" s="136"/>
      <c r="H55" s="136">
        <v>2</v>
      </c>
      <c r="I55" s="136" t="s">
        <v>133</v>
      </c>
      <c r="J55" s="136"/>
      <c r="K55" s="136">
        <v>19</v>
      </c>
      <c r="L55" s="137" t="s">
        <v>134</v>
      </c>
      <c r="M55" s="137"/>
      <c r="N55" s="137" t="s">
        <v>135</v>
      </c>
      <c r="O55" s="137"/>
      <c r="P55" s="137"/>
      <c r="Q55" s="137"/>
      <c r="R55" s="137"/>
      <c r="S55" s="137"/>
      <c r="T55" s="137"/>
      <c r="U55" s="137"/>
      <c r="V55" s="137"/>
    </row>
    <row r="56" spans="1:22" ht="57" x14ac:dyDescent="0.25">
      <c r="A56" s="138">
        <v>11</v>
      </c>
      <c r="B56" s="139">
        <v>11</v>
      </c>
      <c r="C56" s="140" t="s">
        <v>136</v>
      </c>
      <c r="D56" s="141" t="s">
        <v>137</v>
      </c>
      <c r="E56" s="142">
        <v>50.3</v>
      </c>
      <c r="F56" s="143" t="s">
        <v>138</v>
      </c>
      <c r="G56" s="142"/>
      <c r="H56" s="142">
        <v>2</v>
      </c>
      <c r="I56" s="142" t="s">
        <v>133</v>
      </c>
      <c r="J56" s="142"/>
      <c r="K56" s="142">
        <v>4</v>
      </c>
      <c r="L56" s="143" t="s">
        <v>139</v>
      </c>
      <c r="M56" s="143"/>
      <c r="N56" s="143" t="s">
        <v>135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140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141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12</v>
      </c>
      <c r="B59" s="133">
        <v>12</v>
      </c>
      <c r="C59" s="134" t="s">
        <v>71</v>
      </c>
      <c r="D59" s="135" t="s">
        <v>112</v>
      </c>
      <c r="E59" s="136">
        <v>13.69</v>
      </c>
      <c r="F59" s="137">
        <v>13.69</v>
      </c>
      <c r="G59" s="136"/>
      <c r="H59" s="136" t="s">
        <v>113</v>
      </c>
      <c r="I59" s="136">
        <v>4</v>
      </c>
      <c r="J59" s="136"/>
      <c r="K59" s="136" t="s">
        <v>114</v>
      </c>
      <c r="L59" s="137">
        <v>49</v>
      </c>
      <c r="M59" s="137"/>
      <c r="N59" s="137" t="s">
        <v>75</v>
      </c>
      <c r="O59" s="137"/>
      <c r="P59" s="137"/>
      <c r="Q59" s="137"/>
      <c r="R59" s="137"/>
      <c r="S59" s="137"/>
      <c r="T59" s="137"/>
      <c r="U59" s="137"/>
      <c r="V59" s="137"/>
    </row>
    <row r="60" spans="1:22" ht="68.400000000000006" x14ac:dyDescent="0.25">
      <c r="A60" s="132">
        <v>13</v>
      </c>
      <c r="B60" s="133">
        <v>13</v>
      </c>
      <c r="C60" s="134" t="s">
        <v>142</v>
      </c>
      <c r="D60" s="135" t="s">
        <v>143</v>
      </c>
      <c r="E60" s="136">
        <v>1010.59</v>
      </c>
      <c r="F60" s="137" t="s">
        <v>144</v>
      </c>
      <c r="G60" s="136">
        <v>5.16</v>
      </c>
      <c r="H60" s="136" t="s">
        <v>145</v>
      </c>
      <c r="I60" s="136" t="s">
        <v>146</v>
      </c>
      <c r="J60" s="136"/>
      <c r="K60" s="136" t="s">
        <v>147</v>
      </c>
      <c r="L60" s="137" t="s">
        <v>148</v>
      </c>
      <c r="M60" s="137"/>
      <c r="N60" s="137" t="s">
        <v>75</v>
      </c>
      <c r="O60" s="137"/>
      <c r="P60" s="137"/>
      <c r="Q60" s="137"/>
      <c r="R60" s="137"/>
      <c r="S60" s="137"/>
      <c r="T60" s="137"/>
      <c r="U60" s="137"/>
      <c r="V60" s="137"/>
    </row>
    <row r="61" spans="1:22" ht="45.6" x14ac:dyDescent="0.25">
      <c r="A61" s="132">
        <v>14</v>
      </c>
      <c r="B61" s="133">
        <v>14</v>
      </c>
      <c r="C61" s="134" t="s">
        <v>149</v>
      </c>
      <c r="D61" s="135" t="s">
        <v>131</v>
      </c>
      <c r="E61" s="136">
        <v>29.3</v>
      </c>
      <c r="F61" s="137" t="s">
        <v>150</v>
      </c>
      <c r="G61" s="136"/>
      <c r="H61" s="136">
        <v>29</v>
      </c>
      <c r="I61" s="136" t="s">
        <v>151</v>
      </c>
      <c r="J61" s="136"/>
      <c r="K61" s="136">
        <v>82</v>
      </c>
      <c r="L61" s="137" t="s">
        <v>152</v>
      </c>
      <c r="M61" s="137"/>
      <c r="N61" s="137" t="s">
        <v>135</v>
      </c>
      <c r="O61" s="137"/>
      <c r="P61" s="137"/>
      <c r="Q61" s="137"/>
      <c r="R61" s="137"/>
      <c r="S61" s="137"/>
      <c r="T61" s="137"/>
      <c r="U61" s="137"/>
      <c r="V61" s="137"/>
    </row>
    <row r="62" spans="1:22" ht="57" x14ac:dyDescent="0.25">
      <c r="A62" s="132">
        <v>15</v>
      </c>
      <c r="B62" s="133">
        <v>15</v>
      </c>
      <c r="C62" s="134" t="s">
        <v>153</v>
      </c>
      <c r="D62" s="135" t="s">
        <v>143</v>
      </c>
      <c r="E62" s="136">
        <v>1010.59</v>
      </c>
      <c r="F62" s="137" t="s">
        <v>144</v>
      </c>
      <c r="G62" s="136">
        <v>5.16</v>
      </c>
      <c r="H62" s="136" t="s">
        <v>145</v>
      </c>
      <c r="I62" s="136" t="s">
        <v>146</v>
      </c>
      <c r="J62" s="136"/>
      <c r="K62" s="136" t="s">
        <v>147</v>
      </c>
      <c r="L62" s="137" t="s">
        <v>148</v>
      </c>
      <c r="M62" s="137"/>
      <c r="N62" s="137" t="s">
        <v>75</v>
      </c>
      <c r="O62" s="137"/>
      <c r="P62" s="137"/>
      <c r="Q62" s="137"/>
      <c r="R62" s="137"/>
      <c r="S62" s="137"/>
      <c r="T62" s="137"/>
      <c r="U62" s="137"/>
      <c r="V62" s="137"/>
    </row>
    <row r="63" spans="1:22" ht="34.200000000000003" x14ac:dyDescent="0.25">
      <c r="A63" s="138">
        <v>16</v>
      </c>
      <c r="B63" s="139">
        <v>16</v>
      </c>
      <c r="C63" s="140" t="s">
        <v>154</v>
      </c>
      <c r="D63" s="141" t="s">
        <v>131</v>
      </c>
      <c r="E63" s="142">
        <v>15.7</v>
      </c>
      <c r="F63" s="143" t="s">
        <v>155</v>
      </c>
      <c r="G63" s="142"/>
      <c r="H63" s="142">
        <v>16</v>
      </c>
      <c r="I63" s="142" t="s">
        <v>156</v>
      </c>
      <c r="J63" s="142"/>
      <c r="K63" s="142">
        <v>23</v>
      </c>
      <c r="L63" s="143" t="s">
        <v>157</v>
      </c>
      <c r="M63" s="143"/>
      <c r="N63" s="143" t="s">
        <v>135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158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159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8">
        <v>17</v>
      </c>
      <c r="B66" s="139">
        <v>17</v>
      </c>
      <c r="C66" s="140" t="s">
        <v>160</v>
      </c>
      <c r="D66" s="141" t="s">
        <v>143</v>
      </c>
      <c r="E66" s="142">
        <v>1010.59</v>
      </c>
      <c r="F66" s="143" t="s">
        <v>144</v>
      </c>
      <c r="G66" s="142">
        <v>5.16</v>
      </c>
      <c r="H66" s="142" t="s">
        <v>145</v>
      </c>
      <c r="I66" s="142" t="s">
        <v>146</v>
      </c>
      <c r="J66" s="142"/>
      <c r="K66" s="142" t="s">
        <v>147</v>
      </c>
      <c r="L66" s="143" t="s">
        <v>148</v>
      </c>
      <c r="M66" s="143"/>
      <c r="N66" s="143" t="s">
        <v>75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161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141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18</v>
      </c>
      <c r="B69" s="133">
        <v>18</v>
      </c>
      <c r="C69" s="134" t="s">
        <v>142</v>
      </c>
      <c r="D69" s="135" t="s">
        <v>143</v>
      </c>
      <c r="E69" s="136">
        <v>1010.59</v>
      </c>
      <c r="F69" s="137" t="s">
        <v>144</v>
      </c>
      <c r="G69" s="136">
        <v>5.16</v>
      </c>
      <c r="H69" s="136" t="s">
        <v>145</v>
      </c>
      <c r="I69" s="136" t="s">
        <v>146</v>
      </c>
      <c r="J69" s="136"/>
      <c r="K69" s="136" t="s">
        <v>147</v>
      </c>
      <c r="L69" s="137" t="s">
        <v>148</v>
      </c>
      <c r="M69" s="137"/>
      <c r="N69" s="137" t="s">
        <v>75</v>
      </c>
      <c r="O69" s="137"/>
      <c r="P69" s="137"/>
      <c r="Q69" s="137"/>
      <c r="R69" s="137"/>
      <c r="S69" s="137"/>
      <c r="T69" s="137"/>
      <c r="U69" s="137"/>
      <c r="V69" s="137"/>
    </row>
    <row r="70" spans="1:22" ht="79.8" x14ac:dyDescent="0.25">
      <c r="A70" s="138">
        <v>19</v>
      </c>
      <c r="B70" s="139">
        <v>19</v>
      </c>
      <c r="C70" s="140" t="s">
        <v>162</v>
      </c>
      <c r="D70" s="141" t="s">
        <v>131</v>
      </c>
      <c r="E70" s="142">
        <v>10.55</v>
      </c>
      <c r="F70" s="143" t="s">
        <v>163</v>
      </c>
      <c r="G70" s="142"/>
      <c r="H70" s="142">
        <v>11</v>
      </c>
      <c r="I70" s="142" t="s">
        <v>164</v>
      </c>
      <c r="J70" s="142"/>
      <c r="K70" s="142"/>
      <c r="L70" s="143"/>
      <c r="M70" s="143"/>
      <c r="N70" s="143" t="s">
        <v>135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165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166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20</v>
      </c>
      <c r="B73" s="133">
        <v>20</v>
      </c>
      <c r="C73" s="134" t="s">
        <v>167</v>
      </c>
      <c r="D73" s="135" t="s">
        <v>168</v>
      </c>
      <c r="E73" s="136">
        <v>508.07</v>
      </c>
      <c r="F73" s="137" t="s">
        <v>169</v>
      </c>
      <c r="G73" s="136">
        <v>1.03</v>
      </c>
      <c r="H73" s="136" t="s">
        <v>170</v>
      </c>
      <c r="I73" s="136" t="s">
        <v>171</v>
      </c>
      <c r="J73" s="136"/>
      <c r="K73" s="136" t="s">
        <v>172</v>
      </c>
      <c r="L73" s="137" t="s">
        <v>173</v>
      </c>
      <c r="M73" s="137"/>
      <c r="N73" s="137" t="s">
        <v>75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174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21</v>
      </c>
      <c r="B75" s="133">
        <v>21</v>
      </c>
      <c r="C75" s="134" t="s">
        <v>142</v>
      </c>
      <c r="D75" s="135" t="s">
        <v>143</v>
      </c>
      <c r="E75" s="136">
        <v>1010.59</v>
      </c>
      <c r="F75" s="137" t="s">
        <v>144</v>
      </c>
      <c r="G75" s="136">
        <v>5.16</v>
      </c>
      <c r="H75" s="136" t="s">
        <v>145</v>
      </c>
      <c r="I75" s="136" t="s">
        <v>146</v>
      </c>
      <c r="J75" s="136"/>
      <c r="K75" s="136" t="s">
        <v>147</v>
      </c>
      <c r="L75" s="137" t="s">
        <v>148</v>
      </c>
      <c r="M75" s="137"/>
      <c r="N75" s="137" t="s">
        <v>75</v>
      </c>
      <c r="O75" s="137"/>
      <c r="P75" s="137"/>
      <c r="Q75" s="137"/>
      <c r="R75" s="137"/>
      <c r="S75" s="137"/>
      <c r="T75" s="137"/>
      <c r="U75" s="137"/>
      <c r="V75" s="137"/>
    </row>
    <row r="76" spans="1:22" ht="45.6" x14ac:dyDescent="0.25">
      <c r="A76" s="138">
        <v>22</v>
      </c>
      <c r="B76" s="139">
        <v>22</v>
      </c>
      <c r="C76" s="140" t="s">
        <v>175</v>
      </c>
      <c r="D76" s="141" t="s">
        <v>131</v>
      </c>
      <c r="E76" s="142">
        <v>21.1</v>
      </c>
      <c r="F76" s="143" t="s">
        <v>176</v>
      </c>
      <c r="G76" s="142"/>
      <c r="H76" s="142">
        <v>21</v>
      </c>
      <c r="I76" s="142" t="s">
        <v>177</v>
      </c>
      <c r="J76" s="142"/>
      <c r="K76" s="142"/>
      <c r="L76" s="143"/>
      <c r="M76" s="143"/>
      <c r="N76" s="143" t="s">
        <v>135</v>
      </c>
      <c r="O76" s="143"/>
      <c r="P76" s="143"/>
      <c r="Q76" s="143"/>
      <c r="R76" s="143"/>
      <c r="S76" s="143"/>
      <c r="T76" s="143"/>
      <c r="U76" s="143"/>
      <c r="V76" s="143"/>
    </row>
    <row r="77" spans="1:22" ht="19.350000000000001" customHeight="1" x14ac:dyDescent="0.25">
      <c r="A77" s="128" t="s">
        <v>178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179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23</v>
      </c>
      <c r="B79" s="133">
        <v>23</v>
      </c>
      <c r="C79" s="134" t="s">
        <v>180</v>
      </c>
      <c r="D79" s="135" t="s">
        <v>143</v>
      </c>
      <c r="E79" s="136">
        <v>2250.2399999999998</v>
      </c>
      <c r="F79" s="137" t="s">
        <v>181</v>
      </c>
      <c r="G79" s="136" t="s">
        <v>182</v>
      </c>
      <c r="H79" s="136" t="s">
        <v>183</v>
      </c>
      <c r="I79" s="136" t="s">
        <v>184</v>
      </c>
      <c r="J79" s="136"/>
      <c r="K79" s="136" t="s">
        <v>185</v>
      </c>
      <c r="L79" s="137" t="s">
        <v>186</v>
      </c>
      <c r="M79" s="137"/>
      <c r="N79" s="137" t="s">
        <v>75</v>
      </c>
      <c r="O79" s="137"/>
      <c r="P79" s="137"/>
      <c r="Q79" s="137"/>
      <c r="R79" s="137"/>
      <c r="S79" s="137"/>
      <c r="T79" s="137"/>
      <c r="U79" s="137"/>
      <c r="V79" s="137"/>
    </row>
    <row r="80" spans="1:22" ht="68.400000000000006" x14ac:dyDescent="0.25">
      <c r="A80" s="138">
        <v>24</v>
      </c>
      <c r="B80" s="139">
        <v>24</v>
      </c>
      <c r="C80" s="140" t="s">
        <v>180</v>
      </c>
      <c r="D80" s="141" t="s">
        <v>143</v>
      </c>
      <c r="E80" s="142">
        <v>2250.2399999999998</v>
      </c>
      <c r="F80" s="143" t="s">
        <v>181</v>
      </c>
      <c r="G80" s="142" t="s">
        <v>182</v>
      </c>
      <c r="H80" s="142" t="s">
        <v>183</v>
      </c>
      <c r="I80" s="142" t="s">
        <v>184</v>
      </c>
      <c r="J80" s="142"/>
      <c r="K80" s="142" t="s">
        <v>185</v>
      </c>
      <c r="L80" s="143" t="s">
        <v>186</v>
      </c>
      <c r="M80" s="143"/>
      <c r="N80" s="143" t="s">
        <v>75</v>
      </c>
      <c r="O80" s="143"/>
      <c r="P80" s="143"/>
      <c r="Q80" s="143"/>
      <c r="R80" s="143"/>
      <c r="S80" s="143"/>
      <c r="T80" s="143"/>
      <c r="U80" s="143"/>
      <c r="V80" s="143"/>
    </row>
    <row r="81" spans="1:22" ht="34.200000000000003" x14ac:dyDescent="0.25">
      <c r="A81" s="144" t="s">
        <v>187</v>
      </c>
      <c r="B81" s="145"/>
      <c r="C81" s="145"/>
      <c r="D81" s="145"/>
      <c r="E81" s="145"/>
      <c r="F81" s="145"/>
      <c r="G81" s="145"/>
      <c r="H81" s="146">
        <v>691</v>
      </c>
      <c r="I81" s="146" t="s">
        <v>188</v>
      </c>
      <c r="J81" s="146">
        <v>6</v>
      </c>
      <c r="K81" s="146">
        <v>4536</v>
      </c>
      <c r="L81" s="146" t="s">
        <v>189</v>
      </c>
      <c r="M81" s="146"/>
      <c r="N81" s="146"/>
      <c r="O81" s="146"/>
      <c r="P81" s="146"/>
      <c r="Q81" s="146"/>
      <c r="R81" s="146"/>
      <c r="S81" s="146"/>
      <c r="T81" s="146"/>
      <c r="U81" s="146"/>
      <c r="V81" s="146" t="s">
        <v>190</v>
      </c>
    </row>
    <row r="82" spans="1:22" x14ac:dyDescent="0.25">
      <c r="A82" s="144" t="s">
        <v>191</v>
      </c>
      <c r="B82" s="145"/>
      <c r="C82" s="145"/>
      <c r="D82" s="145"/>
      <c r="E82" s="145"/>
      <c r="F82" s="145"/>
      <c r="G82" s="145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192</v>
      </c>
      <c r="B83" s="145"/>
      <c r="C83" s="145"/>
      <c r="D83" s="145"/>
      <c r="E83" s="145"/>
      <c r="F83" s="145"/>
      <c r="G83" s="145"/>
      <c r="H83" s="146">
        <v>254</v>
      </c>
      <c r="I83" s="146"/>
      <c r="J83" s="146"/>
      <c r="K83" s="146">
        <v>3078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193</v>
      </c>
      <c r="B84" s="145"/>
      <c r="C84" s="145"/>
      <c r="D84" s="145"/>
      <c r="E84" s="145"/>
      <c r="F84" s="145"/>
      <c r="G84" s="145"/>
      <c r="H84" s="146">
        <v>431</v>
      </c>
      <c r="I84" s="146"/>
      <c r="J84" s="146"/>
      <c r="K84" s="146">
        <v>1427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194</v>
      </c>
      <c r="B85" s="145"/>
      <c r="C85" s="145"/>
      <c r="D85" s="145"/>
      <c r="E85" s="145"/>
      <c r="F85" s="145"/>
      <c r="G85" s="145"/>
      <c r="H85" s="146">
        <v>6</v>
      </c>
      <c r="I85" s="146"/>
      <c r="J85" s="146"/>
      <c r="K85" s="146">
        <v>35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195</v>
      </c>
      <c r="B86" s="148"/>
      <c r="C86" s="148"/>
      <c r="D86" s="148"/>
      <c r="E86" s="148"/>
      <c r="F86" s="148"/>
      <c r="G86" s="148"/>
      <c r="H86" s="149">
        <v>242</v>
      </c>
      <c r="I86" s="149"/>
      <c r="J86" s="149"/>
      <c r="K86" s="149">
        <v>2499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147" t="s">
        <v>196</v>
      </c>
      <c r="B87" s="148"/>
      <c r="C87" s="148"/>
      <c r="D87" s="148"/>
      <c r="E87" s="148"/>
      <c r="F87" s="148"/>
      <c r="G87" s="148"/>
      <c r="H87" s="149">
        <v>146</v>
      </c>
      <c r="I87" s="149"/>
      <c r="J87" s="149"/>
      <c r="K87" s="149">
        <v>1410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147" t="s">
        <v>197</v>
      </c>
      <c r="B88" s="148"/>
      <c r="C88" s="148"/>
      <c r="D88" s="148"/>
      <c r="E88" s="148"/>
      <c r="F88" s="148"/>
      <c r="G88" s="148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ht="30" hidden="1" customHeight="1" x14ac:dyDescent="0.25">
      <c r="A89" s="144" t="s">
        <v>198</v>
      </c>
      <c r="B89" s="145"/>
      <c r="C89" s="145"/>
      <c r="D89" s="145"/>
      <c r="E89" s="145"/>
      <c r="F89" s="145"/>
      <c r="G89" s="145"/>
      <c r="H89" s="146">
        <v>155</v>
      </c>
      <c r="I89" s="146"/>
      <c r="J89" s="146"/>
      <c r="K89" s="146">
        <v>1701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t="30" hidden="1" customHeight="1" x14ac:dyDescent="0.25">
      <c r="A90" s="144" t="s">
        <v>199</v>
      </c>
      <c r="B90" s="145"/>
      <c r="C90" s="145"/>
      <c r="D90" s="145"/>
      <c r="E90" s="145"/>
      <c r="F90" s="145"/>
      <c r="G90" s="145"/>
      <c r="H90" s="146">
        <v>924</v>
      </c>
      <c r="I90" s="146"/>
      <c r="J90" s="146"/>
      <c r="K90" s="146">
        <v>6744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4" t="s">
        <v>200</v>
      </c>
      <c r="B91" s="145"/>
      <c r="C91" s="145"/>
      <c r="D91" s="145"/>
      <c r="E91" s="145"/>
      <c r="F91" s="145"/>
      <c r="G91" s="145"/>
      <c r="H91" s="146">
        <v>1079</v>
      </c>
      <c r="I91" s="146"/>
      <c r="J91" s="146"/>
      <c r="K91" s="146">
        <v>8445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t="18" customHeight="1" x14ac:dyDescent="0.25">
      <c r="A92" s="144" t="s">
        <v>201</v>
      </c>
      <c r="B92" s="145"/>
      <c r="C92" s="145"/>
      <c r="D92" s="145"/>
      <c r="E92" s="145"/>
      <c r="F92" s="145"/>
      <c r="G92" s="145"/>
      <c r="H92" s="146">
        <v>90.06</v>
      </c>
      <c r="I92" s="146"/>
      <c r="J92" s="146"/>
      <c r="K92" s="146">
        <v>377.52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7" t="s">
        <v>202</v>
      </c>
      <c r="B93" s="148"/>
      <c r="C93" s="148"/>
      <c r="D93" s="148"/>
      <c r="E93" s="148"/>
      <c r="F93" s="148"/>
      <c r="G93" s="148"/>
      <c r="H93" s="149">
        <v>1169.06</v>
      </c>
      <c r="I93" s="149"/>
      <c r="J93" s="149"/>
      <c r="K93" s="149">
        <v>8822.52</v>
      </c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</row>
    <row r="94" spans="1:22" x14ac:dyDescent="0.25">
      <c r="A94" s="50"/>
      <c r="B94" s="39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25">
      <c r="A95" s="50"/>
      <c r="B95" s="39"/>
      <c r="C95" s="73" t="s">
        <v>61</v>
      </c>
      <c r="D95" s="48"/>
      <c r="E95" s="48"/>
      <c r="F95" s="48"/>
      <c r="G95" s="48"/>
      <c r="H95" s="74">
        <f>IF(ISBLANK(Y30),"",ROUND(Z30/Y30,2)*100)</f>
        <v>95</v>
      </c>
      <c r="I95" s="48"/>
      <c r="J95" s="48"/>
      <c r="K95" s="74">
        <f>IF(ISBLANK(Y31),"",ROUND(Z31/Y31,2)*100)</f>
        <v>81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x14ac:dyDescent="0.25">
      <c r="A96" s="50"/>
      <c r="B96" s="39"/>
      <c r="C96" s="73" t="s">
        <v>62</v>
      </c>
      <c r="D96" s="48"/>
      <c r="E96" s="48"/>
      <c r="F96" s="48"/>
      <c r="G96" s="48"/>
      <c r="H96" s="45">
        <f>IF(ISBLANK(Y30),"",ROUND(AA30/Y30,2)*100)</f>
        <v>56.999999999999993</v>
      </c>
      <c r="I96" s="48"/>
      <c r="J96" s="48"/>
      <c r="K96" s="45">
        <f>IF(ISBLANK(Y31),"",ROUND(AA31/Y31,2)*100)</f>
        <v>46</v>
      </c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</row>
    <row r="97" spans="1:22" x14ac:dyDescent="0.25">
      <c r="A97" s="28"/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1:22" x14ac:dyDescent="0.25">
      <c r="B98" s="75" t="s">
        <v>67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1:22" x14ac:dyDescent="0.25">
      <c r="B99" s="3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1:22" x14ac:dyDescent="0.25">
      <c r="B100" s="75" t="s">
        <v>68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x14ac:dyDescent="0.25">
      <c r="B101" s="46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</row>
    <row r="103" spans="1:22" x14ac:dyDescent="0.25">
      <c r="C103" s="49"/>
      <c r="D103" s="49"/>
      <c r="E103" s="49"/>
      <c r="F103" s="49"/>
      <c r="G103" s="49"/>
    </row>
    <row r="104" spans="1:22" x14ac:dyDescent="0.25">
      <c r="C104" s="49"/>
      <c r="D104" s="49"/>
      <c r="E104" s="49"/>
      <c r="F104" s="49"/>
      <c r="G104" s="49"/>
    </row>
    <row r="105" spans="1:22" x14ac:dyDescent="0.25">
      <c r="C105" s="49"/>
      <c r="D105" s="49"/>
      <c r="E105" s="49"/>
      <c r="F105" s="49"/>
      <c r="G105" s="49"/>
    </row>
    <row r="106" spans="1:22" x14ac:dyDescent="0.25">
      <c r="C106" s="49"/>
      <c r="D106" s="49"/>
      <c r="E106" s="49"/>
      <c r="F106" s="49"/>
      <c r="G106" s="4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</sheetData>
  <mergeCells count="62">
    <mergeCell ref="A88:G88"/>
    <mergeCell ref="A89:G89"/>
    <mergeCell ref="A90:G90"/>
    <mergeCell ref="A91:G91"/>
    <mergeCell ref="A92:G92"/>
    <mergeCell ref="A93:G93"/>
    <mergeCell ref="A82:G82"/>
    <mergeCell ref="A83:G83"/>
    <mergeCell ref="A84:G84"/>
    <mergeCell ref="A85:G85"/>
    <mergeCell ref="A86:G86"/>
    <mergeCell ref="A87:G87"/>
    <mergeCell ref="A71:V71"/>
    <mergeCell ref="A72:V72"/>
    <mergeCell ref="A74:V74"/>
    <mergeCell ref="A77:V77"/>
    <mergeCell ref="A78:V78"/>
    <mergeCell ref="A81:G81"/>
    <mergeCell ref="A57:V57"/>
    <mergeCell ref="A58:V58"/>
    <mergeCell ref="A64:V64"/>
    <mergeCell ref="A65:V65"/>
    <mergeCell ref="A67:V67"/>
    <mergeCell ref="A68:V68"/>
    <mergeCell ref="A40:V40"/>
    <mergeCell ref="A41:V41"/>
    <mergeCell ref="A46:V46"/>
    <mergeCell ref="A48:V48"/>
    <mergeCell ref="A50:V50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1169.06/1000</f>
        <v>1.16906</v>
      </c>
      <c r="H11" s="85"/>
      <c r="I11" s="55" t="s">
        <v>5</v>
      </c>
      <c r="J11" s="86">
        <f>8822.52/1000</f>
        <v>8.8225200000000008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2.298E-2</v>
      </c>
      <c r="H14" s="85"/>
      <c r="I14" s="55" t="s">
        <v>7</v>
      </c>
      <c r="J14" s="86">
        <f>(P14+P15)/1000</f>
        <v>2.298E-2</v>
      </c>
      <c r="K14" s="87"/>
      <c r="L14" s="58">
        <v>254</v>
      </c>
      <c r="M14" s="35" t="s">
        <v>7</v>
      </c>
      <c r="N14" s="57"/>
      <c r="O14" s="26">
        <v>22.97</v>
      </c>
      <c r="P14" s="27">
        <v>22.97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254/1000</f>
        <v>0.254</v>
      </c>
      <c r="H15" s="117"/>
      <c r="I15" s="55" t="s">
        <v>5</v>
      </c>
      <c r="J15" s="86">
        <f>3078/1000</f>
        <v>3.0779999999999998</v>
      </c>
      <c r="K15" s="87"/>
      <c r="L15" s="59">
        <v>3074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206</v>
      </c>
      <c r="C26" s="134" t="s">
        <v>207</v>
      </c>
      <c r="D26" s="154" t="s">
        <v>208</v>
      </c>
      <c r="E26" s="155">
        <v>2</v>
      </c>
      <c r="F26" s="136" t="s">
        <v>209</v>
      </c>
      <c r="G26" s="136">
        <v>20.66</v>
      </c>
      <c r="H26" s="156"/>
      <c r="I26" s="156"/>
      <c r="J26" s="136" t="s">
        <v>210</v>
      </c>
      <c r="K26" s="136">
        <v>248.1</v>
      </c>
      <c r="L26" s="157"/>
      <c r="M26" s="156">
        <f>IF(ISNUMBER(K26/G26),IF(NOT(K26/G26=0),K26/G26, " "), " ")</f>
        <v>12.008712487899322</v>
      </c>
      <c r="N26" s="154"/>
    </row>
    <row r="27" spans="1:23" s="29" customFormat="1" ht="22.8" x14ac:dyDescent="0.25">
      <c r="A27" s="152">
        <v>2</v>
      </c>
      <c r="B27" s="153" t="s">
        <v>211</v>
      </c>
      <c r="C27" s="134" t="s">
        <v>212</v>
      </c>
      <c r="D27" s="154" t="s">
        <v>208</v>
      </c>
      <c r="E27" s="155">
        <v>6.47</v>
      </c>
      <c r="F27" s="136" t="s">
        <v>213</v>
      </c>
      <c r="G27" s="136">
        <v>69.75</v>
      </c>
      <c r="H27" s="156"/>
      <c r="I27" s="156"/>
      <c r="J27" s="136" t="s">
        <v>214</v>
      </c>
      <c r="K27" s="136">
        <v>837.53</v>
      </c>
      <c r="L27" s="157"/>
      <c r="M27" s="156">
        <f>IF(ISNUMBER(K27/G27),IF(NOT(K27/G27=0),K27/G27, " "), " ")</f>
        <v>12.007598566308243</v>
      </c>
      <c r="N27" s="154"/>
    </row>
    <row r="28" spans="1:23" s="29" customFormat="1" ht="22.8" x14ac:dyDescent="0.25">
      <c r="A28" s="152">
        <v>3</v>
      </c>
      <c r="B28" s="153" t="s">
        <v>215</v>
      </c>
      <c r="C28" s="134" t="s">
        <v>216</v>
      </c>
      <c r="D28" s="154" t="s">
        <v>208</v>
      </c>
      <c r="E28" s="155">
        <v>7.37</v>
      </c>
      <c r="F28" s="136" t="s">
        <v>217</v>
      </c>
      <c r="G28" s="136">
        <v>82.55</v>
      </c>
      <c r="H28" s="156"/>
      <c r="I28" s="156"/>
      <c r="J28" s="136" t="s">
        <v>218</v>
      </c>
      <c r="K28" s="136">
        <v>990.6</v>
      </c>
      <c r="L28" s="157"/>
      <c r="M28" s="156">
        <f>IF(ISNUMBER(K28/G28),IF(NOT(K28/G28=0),K28/G28, " "), " ")</f>
        <v>12</v>
      </c>
      <c r="N28" s="154"/>
    </row>
    <row r="29" spans="1:23" s="29" customFormat="1" ht="22.8" x14ac:dyDescent="0.25">
      <c r="A29" s="152">
        <v>4</v>
      </c>
      <c r="B29" s="153" t="s">
        <v>219</v>
      </c>
      <c r="C29" s="134" t="s">
        <v>220</v>
      </c>
      <c r="D29" s="154" t="s">
        <v>208</v>
      </c>
      <c r="E29" s="155">
        <v>4.05</v>
      </c>
      <c r="F29" s="136" t="s">
        <v>221</v>
      </c>
      <c r="G29" s="136">
        <v>46.45</v>
      </c>
      <c r="H29" s="156"/>
      <c r="I29" s="156"/>
      <c r="J29" s="136" t="s">
        <v>222</v>
      </c>
      <c r="K29" s="136">
        <v>557.35</v>
      </c>
      <c r="L29" s="157"/>
      <c r="M29" s="156">
        <f>IF(ISNUMBER(K29/G29),IF(NOT(K29/G29=0),K29/G29, " "), " ")</f>
        <v>11.998923573735199</v>
      </c>
      <c r="N29" s="154"/>
    </row>
    <row r="30" spans="1:23" ht="22.8" x14ac:dyDescent="0.25">
      <c r="A30" s="152">
        <v>5</v>
      </c>
      <c r="B30" s="153" t="s">
        <v>223</v>
      </c>
      <c r="C30" s="134" t="s">
        <v>224</v>
      </c>
      <c r="D30" s="154" t="s">
        <v>208</v>
      </c>
      <c r="E30" s="155">
        <v>3.08</v>
      </c>
      <c r="F30" s="136" t="s">
        <v>225</v>
      </c>
      <c r="G30" s="136">
        <v>37.06</v>
      </c>
      <c r="H30" s="156"/>
      <c r="I30" s="156"/>
      <c r="J30" s="136" t="s">
        <v>226</v>
      </c>
      <c r="K30" s="136">
        <v>444.55</v>
      </c>
      <c r="L30" s="157"/>
      <c r="M30" s="156">
        <f>IF(ISNUMBER(K30/G30),IF(NOT(K30/G30=0),K30/G30, " "), " ")</f>
        <v>11.995412844036696</v>
      </c>
      <c r="N30" s="154"/>
    </row>
    <row r="31" spans="1:23" ht="22.8" x14ac:dyDescent="0.25">
      <c r="A31" s="152">
        <v>6</v>
      </c>
      <c r="B31" s="153">
        <v>2</v>
      </c>
      <c r="C31" s="134" t="s">
        <v>227</v>
      </c>
      <c r="D31" s="154" t="s">
        <v>208</v>
      </c>
      <c r="E31" s="155">
        <v>0.01</v>
      </c>
      <c r="F31" s="136" t="s">
        <v>228</v>
      </c>
      <c r="G31" s="136"/>
      <c r="H31" s="156"/>
      <c r="I31" s="156"/>
      <c r="J31" s="136" t="s">
        <v>228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229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30954</v>
      </c>
      <c r="C33" s="134" t="s">
        <v>230</v>
      </c>
      <c r="D33" s="154" t="s">
        <v>231</v>
      </c>
      <c r="E33" s="155">
        <v>0.01</v>
      </c>
      <c r="F33" s="136" t="s">
        <v>232</v>
      </c>
      <c r="G33" s="136">
        <v>0.34</v>
      </c>
      <c r="H33" s="156"/>
      <c r="I33" s="156"/>
      <c r="J33" s="136" t="s">
        <v>233</v>
      </c>
      <c r="K33" s="136">
        <v>1.63</v>
      </c>
      <c r="L33" s="157"/>
      <c r="M33" s="156">
        <f>IF(ISNUMBER(K33/G33),IF(NOT(K33/G33=0),K33/G33, " "), " ")</f>
        <v>4.7941176470588225</v>
      </c>
      <c r="N33" s="154" t="s">
        <v>234</v>
      </c>
    </row>
    <row r="34" spans="1:14" ht="22.8" x14ac:dyDescent="0.25">
      <c r="A34" s="152">
        <v>8</v>
      </c>
      <c r="B34" s="153">
        <v>40502</v>
      </c>
      <c r="C34" s="134" t="s">
        <v>235</v>
      </c>
      <c r="D34" s="154" t="s">
        <v>231</v>
      </c>
      <c r="E34" s="155">
        <v>0.49</v>
      </c>
      <c r="F34" s="136" t="s">
        <v>236</v>
      </c>
      <c r="G34" s="136">
        <v>3.85</v>
      </c>
      <c r="H34" s="156"/>
      <c r="I34" s="156"/>
      <c r="J34" s="136" t="s">
        <v>237</v>
      </c>
      <c r="K34" s="136">
        <v>22.05</v>
      </c>
      <c r="L34" s="157"/>
      <c r="M34" s="156">
        <f>IF(ISNUMBER(K34/G34),IF(NOT(K34/G34=0),K34/G34, " "), " ")</f>
        <v>5.7272727272727275</v>
      </c>
      <c r="N34" s="154" t="s">
        <v>234</v>
      </c>
    </row>
    <row r="35" spans="1:14" ht="22.8" x14ac:dyDescent="0.25">
      <c r="A35" s="152">
        <v>9</v>
      </c>
      <c r="B35" s="153">
        <v>40504</v>
      </c>
      <c r="C35" s="134" t="s">
        <v>238</v>
      </c>
      <c r="D35" s="154" t="s">
        <v>231</v>
      </c>
      <c r="E35" s="155">
        <v>0.35</v>
      </c>
      <c r="F35" s="136" t="s">
        <v>239</v>
      </c>
      <c r="G35" s="136">
        <v>0.45</v>
      </c>
      <c r="H35" s="156"/>
      <c r="I35" s="156"/>
      <c r="J35" s="136" t="s">
        <v>240</v>
      </c>
      <c r="K35" s="136">
        <v>1.05</v>
      </c>
      <c r="L35" s="157"/>
      <c r="M35" s="156">
        <f>IF(ISNUMBER(K35/G35),IF(NOT(K35/G35=0),K35/G35, " "), " ")</f>
        <v>2.3333333333333335</v>
      </c>
      <c r="N35" s="154" t="s">
        <v>234</v>
      </c>
    </row>
    <row r="36" spans="1:14" ht="22.8" x14ac:dyDescent="0.25">
      <c r="A36" s="152">
        <v>10</v>
      </c>
      <c r="B36" s="153">
        <v>400001</v>
      </c>
      <c r="C36" s="134" t="s">
        <v>241</v>
      </c>
      <c r="D36" s="154" t="s">
        <v>231</v>
      </c>
      <c r="E36" s="155">
        <v>0.01</v>
      </c>
      <c r="F36" s="136" t="s">
        <v>242</v>
      </c>
      <c r="G36" s="136">
        <v>1.03</v>
      </c>
      <c r="H36" s="156"/>
      <c r="I36" s="156"/>
      <c r="J36" s="136" t="s">
        <v>243</v>
      </c>
      <c r="K36" s="136">
        <v>5.87</v>
      </c>
      <c r="L36" s="157"/>
      <c r="M36" s="156">
        <f>IF(ISNUMBER(K36/G36),IF(NOT(K36/G36=0),K36/G36, " "), " ")</f>
        <v>5.6990291262135919</v>
      </c>
      <c r="N36" s="154" t="s">
        <v>234</v>
      </c>
    </row>
    <row r="37" spans="1:14" ht="19.350000000000001" customHeight="1" x14ac:dyDescent="0.25">
      <c r="A37" s="128" t="s">
        <v>244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245</v>
      </c>
      <c r="C38" s="134" t="s">
        <v>246</v>
      </c>
      <c r="D38" s="154" t="s">
        <v>247</v>
      </c>
      <c r="E38" s="155">
        <v>5.8999999999999997E-2</v>
      </c>
      <c r="F38" s="136" t="s">
        <v>248</v>
      </c>
      <c r="G38" s="136">
        <v>0.37</v>
      </c>
      <c r="H38" s="156">
        <v>42.66</v>
      </c>
      <c r="I38" s="156">
        <v>2.5099999999999998</v>
      </c>
      <c r="J38" s="136" t="s">
        <v>249</v>
      </c>
      <c r="K38" s="136">
        <v>2.89</v>
      </c>
      <c r="L38" s="157"/>
      <c r="M38" s="156">
        <f>IF(ISNUMBER(K38/G38),IF(NOT(K38/G38=0),K38/G38, " "), " ")</f>
        <v>7.8108108108108114</v>
      </c>
      <c r="N38" s="154" t="s">
        <v>250</v>
      </c>
    </row>
    <row r="39" spans="1:14" ht="34.200000000000003" x14ac:dyDescent="0.25">
      <c r="A39" s="152">
        <v>12</v>
      </c>
      <c r="B39" s="153" t="s">
        <v>251</v>
      </c>
      <c r="C39" s="134" t="s">
        <v>252</v>
      </c>
      <c r="D39" s="154" t="s">
        <v>253</v>
      </c>
      <c r="E39" s="155">
        <v>1E-4</v>
      </c>
      <c r="F39" s="136" t="s">
        <v>254</v>
      </c>
      <c r="G39" s="136">
        <v>1.83</v>
      </c>
      <c r="H39" s="156">
        <v>62800.15</v>
      </c>
      <c r="I39" s="156">
        <v>6.28</v>
      </c>
      <c r="J39" s="136" t="s">
        <v>255</v>
      </c>
      <c r="K39" s="136">
        <v>6.46</v>
      </c>
      <c r="L39" s="157"/>
      <c r="M39" s="156">
        <f>IF(ISNUMBER(K39/G39),IF(NOT(K39/G39=0),K39/G39, " "), " ")</f>
        <v>3.5300546448087431</v>
      </c>
      <c r="N39" s="154" t="s">
        <v>256</v>
      </c>
    </row>
    <row r="40" spans="1:14" ht="34.200000000000003" x14ac:dyDescent="0.25">
      <c r="A40" s="152">
        <v>13</v>
      </c>
      <c r="B40" s="153" t="s">
        <v>257</v>
      </c>
      <c r="C40" s="134" t="s">
        <v>258</v>
      </c>
      <c r="D40" s="154" t="s">
        <v>253</v>
      </c>
      <c r="E40" s="155">
        <v>1E-4</v>
      </c>
      <c r="F40" s="136" t="s">
        <v>259</v>
      </c>
      <c r="G40" s="136">
        <v>3</v>
      </c>
      <c r="H40" s="156">
        <v>85289</v>
      </c>
      <c r="I40" s="156">
        <v>8.5299999999999994</v>
      </c>
      <c r="J40" s="136" t="s">
        <v>260</v>
      </c>
      <c r="K40" s="136">
        <v>8.75</v>
      </c>
      <c r="L40" s="157"/>
      <c r="M40" s="156">
        <f>IF(ISNUMBER(K40/G40),IF(NOT(K40/G40=0),K40/G40, " "), " ")</f>
        <v>2.9166666666666665</v>
      </c>
      <c r="N40" s="154" t="s">
        <v>261</v>
      </c>
    </row>
    <row r="41" spans="1:14" ht="22.8" x14ac:dyDescent="0.25">
      <c r="A41" s="152">
        <v>14</v>
      </c>
      <c r="B41" s="153" t="s">
        <v>262</v>
      </c>
      <c r="C41" s="134" t="s">
        <v>263</v>
      </c>
      <c r="D41" s="154" t="s">
        <v>253</v>
      </c>
      <c r="E41" s="155">
        <v>2.0000000000000001E-4</v>
      </c>
      <c r="F41" s="136" t="s">
        <v>264</v>
      </c>
      <c r="G41" s="136">
        <v>2.14</v>
      </c>
      <c r="H41" s="156">
        <v>56684.17</v>
      </c>
      <c r="I41" s="156">
        <v>11.34</v>
      </c>
      <c r="J41" s="136" t="s">
        <v>265</v>
      </c>
      <c r="K41" s="136">
        <v>11.62</v>
      </c>
      <c r="L41" s="157"/>
      <c r="M41" s="156">
        <f>IF(ISNUMBER(K41/G41),IF(NOT(K41/G41=0),K41/G41, " "), " ")</f>
        <v>5.4299065420560737</v>
      </c>
      <c r="N41" s="154" t="s">
        <v>266</v>
      </c>
    </row>
    <row r="42" spans="1:14" ht="34.200000000000003" x14ac:dyDescent="0.25">
      <c r="A42" s="152">
        <v>15</v>
      </c>
      <c r="B42" s="153" t="s">
        <v>267</v>
      </c>
      <c r="C42" s="134" t="s">
        <v>268</v>
      </c>
      <c r="D42" s="154" t="s">
        <v>247</v>
      </c>
      <c r="E42" s="155">
        <v>2.7300000000000001E-2</v>
      </c>
      <c r="F42" s="136" t="s">
        <v>269</v>
      </c>
      <c r="G42" s="136">
        <v>2.76</v>
      </c>
      <c r="H42" s="156">
        <v>418</v>
      </c>
      <c r="I42" s="156">
        <v>11.41</v>
      </c>
      <c r="J42" s="136" t="s">
        <v>270</v>
      </c>
      <c r="K42" s="136">
        <v>11.92</v>
      </c>
      <c r="L42" s="157"/>
      <c r="M42" s="156">
        <f>IF(ISNUMBER(K42/G42),IF(NOT(K42/G42=0),K42/G42, " "), " ")</f>
        <v>4.3188405797101455</v>
      </c>
      <c r="N42" s="154" t="s">
        <v>271</v>
      </c>
    </row>
    <row r="43" spans="1:14" ht="22.8" x14ac:dyDescent="0.25">
      <c r="A43" s="152">
        <v>16</v>
      </c>
      <c r="B43" s="153" t="s">
        <v>272</v>
      </c>
      <c r="C43" s="134" t="s">
        <v>273</v>
      </c>
      <c r="D43" s="154" t="s">
        <v>274</v>
      </c>
      <c r="E43" s="155">
        <v>6.4199999999999993E-2</v>
      </c>
      <c r="F43" s="136" t="s">
        <v>275</v>
      </c>
      <c r="G43" s="136">
        <v>2.73</v>
      </c>
      <c r="H43" s="156">
        <v>228.81</v>
      </c>
      <c r="I43" s="156">
        <v>14.69</v>
      </c>
      <c r="J43" s="136" t="s">
        <v>276</v>
      </c>
      <c r="K43" s="136">
        <v>15.03</v>
      </c>
      <c r="L43" s="157"/>
      <c r="M43" s="156">
        <f>IF(ISNUMBER(K43/G43),IF(NOT(K43/G43=0),K43/G43, " "), " ")</f>
        <v>5.5054945054945055</v>
      </c>
      <c r="N43" s="154" t="s">
        <v>277</v>
      </c>
    </row>
    <row r="44" spans="1:14" ht="45.6" x14ac:dyDescent="0.25">
      <c r="A44" s="152">
        <v>17</v>
      </c>
      <c r="B44" s="153" t="s">
        <v>278</v>
      </c>
      <c r="C44" s="134" t="s">
        <v>279</v>
      </c>
      <c r="D44" s="154" t="s">
        <v>274</v>
      </c>
      <c r="E44" s="155">
        <v>0.124</v>
      </c>
      <c r="F44" s="136" t="s">
        <v>280</v>
      </c>
      <c r="G44" s="136">
        <v>2.83</v>
      </c>
      <c r="H44" s="156">
        <v>119.32</v>
      </c>
      <c r="I44" s="156">
        <v>14.8</v>
      </c>
      <c r="J44" s="136" t="s">
        <v>281</v>
      </c>
      <c r="K44" s="136">
        <v>15.13</v>
      </c>
      <c r="L44" s="157"/>
      <c r="M44" s="156">
        <f>IF(ISNUMBER(K44/G44),IF(NOT(K44/G44=0),K44/G44, " "), " ")</f>
        <v>5.3462897526501765</v>
      </c>
      <c r="N44" s="154" t="s">
        <v>282</v>
      </c>
    </row>
    <row r="45" spans="1:14" ht="34.200000000000003" x14ac:dyDescent="0.25">
      <c r="A45" s="152">
        <v>18</v>
      </c>
      <c r="B45" s="153" t="s">
        <v>283</v>
      </c>
      <c r="C45" s="134" t="s">
        <v>284</v>
      </c>
      <c r="D45" s="154" t="s">
        <v>253</v>
      </c>
      <c r="E45" s="155">
        <v>2.9999999999999997E-4</v>
      </c>
      <c r="F45" s="136" t="s">
        <v>285</v>
      </c>
      <c r="G45" s="136">
        <v>6.27</v>
      </c>
      <c r="H45" s="156">
        <v>55802.95</v>
      </c>
      <c r="I45" s="156">
        <v>16.739999999999998</v>
      </c>
      <c r="J45" s="136" t="s">
        <v>286</v>
      </c>
      <c r="K45" s="136">
        <v>17.170000000000002</v>
      </c>
      <c r="L45" s="157"/>
      <c r="M45" s="156">
        <f>IF(ISNUMBER(K45/G45),IF(NOT(K45/G45=0),K45/G45, " "), " ")</f>
        <v>2.7384370015948969</v>
      </c>
      <c r="N45" s="154" t="s">
        <v>287</v>
      </c>
    </row>
    <row r="46" spans="1:14" ht="57" x14ac:dyDescent="0.25">
      <c r="A46" s="152">
        <v>19</v>
      </c>
      <c r="B46" s="153" t="s">
        <v>288</v>
      </c>
      <c r="C46" s="134" t="s">
        <v>289</v>
      </c>
      <c r="D46" s="154" t="s">
        <v>290</v>
      </c>
      <c r="E46" s="155">
        <v>0.1605</v>
      </c>
      <c r="F46" s="136" t="s">
        <v>291</v>
      </c>
      <c r="G46" s="136">
        <v>1.52</v>
      </c>
      <c r="H46" s="156">
        <v>40.630000000000003</v>
      </c>
      <c r="I46" s="156">
        <v>6.52</v>
      </c>
      <c r="J46" s="136" t="s">
        <v>292</v>
      </c>
      <c r="K46" s="136">
        <v>6.71</v>
      </c>
      <c r="L46" s="157"/>
      <c r="M46" s="156">
        <f>IF(ISNUMBER(K46/G46),IF(NOT(K46/G46=0),K46/G46, " "), " ")</f>
        <v>4.4144736842105265</v>
      </c>
      <c r="N46" s="154" t="s">
        <v>293</v>
      </c>
    </row>
    <row r="47" spans="1:14" ht="57" x14ac:dyDescent="0.25">
      <c r="A47" s="152">
        <v>20</v>
      </c>
      <c r="B47" s="153" t="s">
        <v>294</v>
      </c>
      <c r="C47" s="134" t="s">
        <v>295</v>
      </c>
      <c r="D47" s="154" t="s">
        <v>290</v>
      </c>
      <c r="E47" s="155">
        <v>0.53500000000000003</v>
      </c>
      <c r="F47" s="136" t="s">
        <v>296</v>
      </c>
      <c r="G47" s="136">
        <v>6.58</v>
      </c>
      <c r="H47" s="156">
        <v>52.7</v>
      </c>
      <c r="I47" s="156">
        <v>28.19</v>
      </c>
      <c r="J47" s="136" t="s">
        <v>297</v>
      </c>
      <c r="K47" s="136">
        <v>29</v>
      </c>
      <c r="L47" s="157"/>
      <c r="M47" s="156">
        <f>IF(ISNUMBER(K47/G47),IF(NOT(K47/G47=0),K47/G47, " "), " ")</f>
        <v>4.4072948328267474</v>
      </c>
      <c r="N47" s="154" t="s">
        <v>298</v>
      </c>
    </row>
    <row r="48" spans="1:14" ht="57" x14ac:dyDescent="0.25">
      <c r="A48" s="152">
        <v>21</v>
      </c>
      <c r="B48" s="153" t="s">
        <v>299</v>
      </c>
      <c r="C48" s="134" t="s">
        <v>300</v>
      </c>
      <c r="D48" s="154" t="s">
        <v>290</v>
      </c>
      <c r="E48" s="155">
        <v>6.42</v>
      </c>
      <c r="F48" s="136" t="s">
        <v>301</v>
      </c>
      <c r="G48" s="136">
        <v>112.99</v>
      </c>
      <c r="H48" s="156">
        <v>75.87</v>
      </c>
      <c r="I48" s="156">
        <v>487.09</v>
      </c>
      <c r="J48" s="136" t="s">
        <v>302</v>
      </c>
      <c r="K48" s="136">
        <v>500.95</v>
      </c>
      <c r="L48" s="157"/>
      <c r="M48" s="156">
        <f>IF(ISNUMBER(K48/G48),IF(NOT(K48/G48=0),K48/G48, " "), " ")</f>
        <v>4.4335781927604216</v>
      </c>
      <c r="N48" s="154" t="s">
        <v>303</v>
      </c>
    </row>
    <row r="49" spans="1:14" ht="57" x14ac:dyDescent="0.25">
      <c r="A49" s="152">
        <v>22</v>
      </c>
      <c r="B49" s="153" t="s">
        <v>304</v>
      </c>
      <c r="C49" s="134" t="s">
        <v>305</v>
      </c>
      <c r="D49" s="154" t="s">
        <v>290</v>
      </c>
      <c r="E49" s="155">
        <v>1.284</v>
      </c>
      <c r="F49" s="136" t="s">
        <v>306</v>
      </c>
      <c r="G49" s="136">
        <v>41.47</v>
      </c>
      <c r="H49" s="156">
        <v>139.05000000000001</v>
      </c>
      <c r="I49" s="156">
        <v>178.54</v>
      </c>
      <c r="J49" s="136" t="s">
        <v>307</v>
      </c>
      <c r="K49" s="136">
        <v>183.64</v>
      </c>
      <c r="L49" s="157"/>
      <c r="M49" s="156">
        <f>IF(ISNUMBER(K49/G49),IF(NOT(K49/G49=0),K49/G49, " "), " ")</f>
        <v>4.4282613937786346</v>
      </c>
      <c r="N49" s="154" t="s">
        <v>308</v>
      </c>
    </row>
    <row r="50" spans="1:14" ht="22.8" x14ac:dyDescent="0.25">
      <c r="A50" s="152">
        <v>23</v>
      </c>
      <c r="B50" s="153" t="s">
        <v>309</v>
      </c>
      <c r="C50" s="134" t="s">
        <v>310</v>
      </c>
      <c r="D50" s="154" t="s">
        <v>311</v>
      </c>
      <c r="E50" s="155">
        <v>2</v>
      </c>
      <c r="F50" s="136" t="s">
        <v>312</v>
      </c>
      <c r="G50" s="136">
        <v>37.200000000000003</v>
      </c>
      <c r="H50" s="156">
        <v>40.729999999999997</v>
      </c>
      <c r="I50" s="156">
        <v>81.459999999999994</v>
      </c>
      <c r="J50" s="136" t="s">
        <v>313</v>
      </c>
      <c r="K50" s="136">
        <v>83.42</v>
      </c>
      <c r="L50" s="157"/>
      <c r="M50" s="156">
        <f>IF(ISNUMBER(K50/G50),IF(NOT(K50/G50=0),K50/G50, " "), " ")</f>
        <v>2.2424731182795696</v>
      </c>
      <c r="N50" s="154" t="s">
        <v>314</v>
      </c>
    </row>
    <row r="51" spans="1:14" ht="34.200000000000003" x14ac:dyDescent="0.25">
      <c r="A51" s="152">
        <v>24</v>
      </c>
      <c r="B51" s="153" t="s">
        <v>315</v>
      </c>
      <c r="C51" s="134" t="s">
        <v>316</v>
      </c>
      <c r="D51" s="154" t="s">
        <v>311</v>
      </c>
      <c r="E51" s="155">
        <v>6</v>
      </c>
      <c r="F51" s="136" t="s">
        <v>317</v>
      </c>
      <c r="G51" s="136">
        <v>121.2</v>
      </c>
      <c r="H51" s="156">
        <v>61.52</v>
      </c>
      <c r="I51" s="156">
        <v>369.12</v>
      </c>
      <c r="J51" s="136" t="s">
        <v>318</v>
      </c>
      <c r="K51" s="136">
        <v>378.06</v>
      </c>
      <c r="L51" s="157"/>
      <c r="M51" s="156">
        <f>IF(ISNUMBER(K51/G51),IF(NOT(K51/G51=0),K51/G51, " "), " ")</f>
        <v>3.1193069306930692</v>
      </c>
      <c r="N51" s="154" t="s">
        <v>287</v>
      </c>
    </row>
    <row r="52" spans="1:14" ht="34.200000000000003" x14ac:dyDescent="0.25">
      <c r="A52" s="152">
        <v>25</v>
      </c>
      <c r="B52" s="153" t="s">
        <v>319</v>
      </c>
      <c r="C52" s="134" t="s">
        <v>320</v>
      </c>
      <c r="D52" s="154" t="s">
        <v>247</v>
      </c>
      <c r="E52" s="155">
        <v>0.48359999999999997</v>
      </c>
      <c r="F52" s="136" t="s">
        <v>321</v>
      </c>
      <c r="G52" s="136">
        <v>1.5</v>
      </c>
      <c r="H52" s="156">
        <v>22.32</v>
      </c>
      <c r="I52" s="156">
        <v>10.79</v>
      </c>
      <c r="J52" s="136" t="s">
        <v>322</v>
      </c>
      <c r="K52" s="136">
        <v>11.01</v>
      </c>
      <c r="L52" s="157"/>
      <c r="M52" s="156">
        <f>IF(ISNUMBER(K52/G52),IF(NOT(K52/G52=0),K52/G52, " "), " ")</f>
        <v>7.34</v>
      </c>
      <c r="N52" s="154" t="s">
        <v>323</v>
      </c>
    </row>
    <row r="53" spans="1:14" ht="45.6" x14ac:dyDescent="0.25">
      <c r="A53" s="152">
        <v>26</v>
      </c>
      <c r="B53" s="153" t="s">
        <v>324</v>
      </c>
      <c r="C53" s="134" t="s">
        <v>325</v>
      </c>
      <c r="D53" s="154" t="s">
        <v>326</v>
      </c>
      <c r="E53" s="155">
        <v>0.03</v>
      </c>
      <c r="F53" s="136" t="s">
        <v>327</v>
      </c>
      <c r="G53" s="136">
        <v>1.51</v>
      </c>
      <c r="H53" s="156"/>
      <c r="I53" s="156"/>
      <c r="J53" s="136" t="s">
        <v>328</v>
      </c>
      <c r="K53" s="136">
        <v>3.88</v>
      </c>
      <c r="L53" s="157"/>
      <c r="M53" s="156">
        <f>IF(ISNUMBER(K53/G53),IF(NOT(K53/G53=0),K53/G53, " "), " ")</f>
        <v>2.5695364238410594</v>
      </c>
      <c r="N53" s="154"/>
    </row>
    <row r="54" spans="1:14" ht="22.8" x14ac:dyDescent="0.25">
      <c r="A54" s="152">
        <v>27</v>
      </c>
      <c r="B54" s="153" t="s">
        <v>329</v>
      </c>
      <c r="C54" s="134" t="s">
        <v>330</v>
      </c>
      <c r="D54" s="154" t="s">
        <v>311</v>
      </c>
      <c r="E54" s="155">
        <v>1</v>
      </c>
      <c r="F54" s="136" t="s">
        <v>331</v>
      </c>
      <c r="G54" s="136">
        <v>15.7</v>
      </c>
      <c r="H54" s="156"/>
      <c r="I54" s="156"/>
      <c r="J54" s="136" t="s">
        <v>332</v>
      </c>
      <c r="K54" s="136">
        <v>23.45</v>
      </c>
      <c r="L54" s="157"/>
      <c r="M54" s="156">
        <f>IF(ISNUMBER(K54/G54),IF(NOT(K54/G54=0),K54/G54, " "), " ")</f>
        <v>1.4936305732484076</v>
      </c>
      <c r="N54" s="154"/>
    </row>
    <row r="55" spans="1:14" ht="22.8" x14ac:dyDescent="0.25">
      <c r="A55" s="152">
        <v>28</v>
      </c>
      <c r="B55" s="153" t="s">
        <v>333</v>
      </c>
      <c r="C55" s="134" t="s">
        <v>334</v>
      </c>
      <c r="D55" s="154" t="s">
        <v>311</v>
      </c>
      <c r="E55" s="155">
        <v>2</v>
      </c>
      <c r="F55" s="136" t="s">
        <v>335</v>
      </c>
      <c r="G55" s="136">
        <v>42.2</v>
      </c>
      <c r="H55" s="156"/>
      <c r="I55" s="156"/>
      <c r="J55" s="136" t="s">
        <v>228</v>
      </c>
      <c r="K55" s="136"/>
      <c r="L55" s="157"/>
      <c r="M55" s="156" t="str">
        <f>IF(ISNUMBER(K55/G55),IF(NOT(K55/G55=0),K55/G55, " "), " ")</f>
        <v xml:space="preserve"> </v>
      </c>
      <c r="N55" s="154"/>
    </row>
    <row r="56" spans="1:14" ht="22.8" x14ac:dyDescent="0.25">
      <c r="A56" s="152">
        <v>29</v>
      </c>
      <c r="B56" s="153" t="s">
        <v>336</v>
      </c>
      <c r="C56" s="134" t="s">
        <v>337</v>
      </c>
      <c r="D56" s="154" t="s">
        <v>311</v>
      </c>
      <c r="E56" s="155">
        <v>1</v>
      </c>
      <c r="F56" s="136" t="s">
        <v>338</v>
      </c>
      <c r="G56" s="136">
        <v>29.3</v>
      </c>
      <c r="H56" s="156"/>
      <c r="I56" s="156"/>
      <c r="J56" s="136" t="s">
        <v>339</v>
      </c>
      <c r="K56" s="136">
        <v>82.21</v>
      </c>
      <c r="L56" s="157"/>
      <c r="M56" s="156">
        <f>IF(ISNUMBER(K56/G56),IF(NOT(K56/G56=0),K56/G56, " "), " ")</f>
        <v>2.8058020477815697</v>
      </c>
      <c r="N56" s="154"/>
    </row>
    <row r="57" spans="1:14" ht="22.8" x14ac:dyDescent="0.25">
      <c r="A57" s="152">
        <v>30</v>
      </c>
      <c r="B57" s="153" t="s">
        <v>340</v>
      </c>
      <c r="C57" s="134" t="s">
        <v>341</v>
      </c>
      <c r="D57" s="154" t="s">
        <v>311</v>
      </c>
      <c r="E57" s="155">
        <v>1</v>
      </c>
      <c r="F57" s="136" t="s">
        <v>342</v>
      </c>
      <c r="G57" s="136">
        <v>2.41</v>
      </c>
      <c r="H57" s="156"/>
      <c r="I57" s="156"/>
      <c r="J57" s="136" t="s">
        <v>343</v>
      </c>
      <c r="K57" s="136">
        <v>19.03</v>
      </c>
      <c r="L57" s="157"/>
      <c r="M57" s="156">
        <f>IF(ISNUMBER(K57/G57),IF(NOT(K57/G57=0),K57/G57, " "), " ")</f>
        <v>7.8962655601659755</v>
      </c>
      <c r="N57" s="154"/>
    </row>
    <row r="58" spans="1:14" ht="19.350000000000001" customHeight="1" x14ac:dyDescent="0.25">
      <c r="A58" s="150" t="s">
        <v>344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</row>
    <row r="59" spans="1:14" ht="19.350000000000001" customHeight="1" x14ac:dyDescent="0.25">
      <c r="A59" s="128" t="s">
        <v>244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4" ht="22.8" x14ac:dyDescent="0.25">
      <c r="A60" s="152">
        <v>31</v>
      </c>
      <c r="B60" s="153" t="s">
        <v>345</v>
      </c>
      <c r="C60" s="134" t="s">
        <v>346</v>
      </c>
      <c r="D60" s="154" t="s">
        <v>311</v>
      </c>
      <c r="E60" s="155">
        <v>5</v>
      </c>
      <c r="F60" s="136" t="s">
        <v>228</v>
      </c>
      <c r="G60" s="136"/>
      <c r="H60" s="156"/>
      <c r="I60" s="156"/>
      <c r="J60" s="136" t="s">
        <v>228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8">
        <v>32</v>
      </c>
      <c r="B61" s="159" t="s">
        <v>347</v>
      </c>
      <c r="C61" s="140" t="s">
        <v>348</v>
      </c>
      <c r="D61" s="160" t="s">
        <v>253</v>
      </c>
      <c r="E61" s="161">
        <v>2E-3</v>
      </c>
      <c r="F61" s="142" t="s">
        <v>228</v>
      </c>
      <c r="G61" s="142"/>
      <c r="H61" s="162"/>
      <c r="I61" s="162"/>
      <c r="J61" s="142" t="s">
        <v>228</v>
      </c>
      <c r="K61" s="142"/>
      <c r="L61" s="163"/>
      <c r="M61" s="162" t="str">
        <f>IF(ISNUMBER(K61/G61),IF(NOT(K61/G61=0),K61/G61, " "), " ")</f>
        <v xml:space="preserve"> </v>
      </c>
      <c r="N61" s="160"/>
    </row>
    <row r="62" spans="1:14" x14ac:dyDescent="0.25">
      <c r="A62" s="144" t="s">
        <v>187</v>
      </c>
      <c r="B62" s="145"/>
      <c r="C62" s="145"/>
      <c r="D62" s="145"/>
      <c r="E62" s="145"/>
      <c r="F62" s="145"/>
      <c r="G62" s="164">
        <v>691</v>
      </c>
      <c r="H62" s="165"/>
      <c r="I62" s="165"/>
      <c r="J62" s="165"/>
      <c r="K62" s="164">
        <v>4536</v>
      </c>
      <c r="L62" s="166"/>
      <c r="M62" s="164">
        <f ca="1">IF(ISNUMBER(INDIRECT("K" &amp; ROW())/INDIRECT("G" &amp; ROW())),INDIRECT("K" &amp; ROW())/INDIRECT("G" &amp; ROW()), " ")</f>
        <v>6.5643994211287993</v>
      </c>
      <c r="N62" s="146" t="s">
        <v>349</v>
      </c>
    </row>
    <row r="63" spans="1:14" x14ac:dyDescent="0.25">
      <c r="A63" s="144" t="s">
        <v>191</v>
      </c>
      <c r="B63" s="145"/>
      <c r="C63" s="145"/>
      <c r="D63" s="145"/>
      <c r="E63" s="145"/>
      <c r="F63" s="145"/>
      <c r="G63" s="164"/>
      <c r="H63" s="165"/>
      <c r="I63" s="165"/>
      <c r="J63" s="165"/>
      <c r="K63" s="164"/>
      <c r="L63" s="166"/>
      <c r="M63" s="164" t="str">
        <f ca="1">IF(ISNUMBER(INDIRECT("K" &amp; ROW())/INDIRECT("G" &amp; ROW())),INDIRECT("K" &amp; ROW())/INDIRECT("G" &amp; ROW()), " ")</f>
        <v xml:space="preserve"> </v>
      </c>
      <c r="N63" s="146" t="s">
        <v>349</v>
      </c>
    </row>
    <row r="64" spans="1:14" x14ac:dyDescent="0.25">
      <c r="A64" s="144" t="s">
        <v>192</v>
      </c>
      <c r="B64" s="145"/>
      <c r="C64" s="145"/>
      <c r="D64" s="145"/>
      <c r="E64" s="145"/>
      <c r="F64" s="145"/>
      <c r="G64" s="164">
        <v>254</v>
      </c>
      <c r="H64" s="165"/>
      <c r="I64" s="165"/>
      <c r="J64" s="165"/>
      <c r="K64" s="164">
        <v>3078</v>
      </c>
      <c r="L64" s="166"/>
      <c r="M64" s="164">
        <f ca="1">IF(ISNUMBER(INDIRECT("K" &amp; ROW())/INDIRECT("G" &amp; ROW())),INDIRECT("K" &amp; ROW())/INDIRECT("G" &amp; ROW()), " ")</f>
        <v>12.118110236220472</v>
      </c>
      <c r="N64" s="146" t="s">
        <v>349</v>
      </c>
    </row>
    <row r="65" spans="1:14" x14ac:dyDescent="0.25">
      <c r="A65" s="144" t="s">
        <v>193</v>
      </c>
      <c r="B65" s="145"/>
      <c r="C65" s="145"/>
      <c r="D65" s="145"/>
      <c r="E65" s="145"/>
      <c r="F65" s="145"/>
      <c r="G65" s="164">
        <v>431</v>
      </c>
      <c r="H65" s="165"/>
      <c r="I65" s="165"/>
      <c r="J65" s="165"/>
      <c r="K65" s="164">
        <v>1427</v>
      </c>
      <c r="L65" s="166"/>
      <c r="M65" s="164">
        <f ca="1">IF(ISNUMBER(INDIRECT("K" &amp; ROW())/INDIRECT("G" &amp; ROW())),INDIRECT("K" &amp; ROW())/INDIRECT("G" &amp; ROW()), " ")</f>
        <v>3.3109048723897914</v>
      </c>
      <c r="N65" s="146" t="s">
        <v>349</v>
      </c>
    </row>
    <row r="66" spans="1:14" x14ac:dyDescent="0.25">
      <c r="A66" s="144" t="s">
        <v>194</v>
      </c>
      <c r="B66" s="145"/>
      <c r="C66" s="145"/>
      <c r="D66" s="145"/>
      <c r="E66" s="145"/>
      <c r="F66" s="145"/>
      <c r="G66" s="164">
        <v>6</v>
      </c>
      <c r="H66" s="165"/>
      <c r="I66" s="165"/>
      <c r="J66" s="165"/>
      <c r="K66" s="164">
        <v>35</v>
      </c>
      <c r="L66" s="166"/>
      <c r="M66" s="164">
        <f ca="1">IF(ISNUMBER(INDIRECT("K" &amp; ROW())/INDIRECT("G" &amp; ROW())),INDIRECT("K" &amp; ROW())/INDIRECT("G" &amp; ROW()), " ")</f>
        <v>5.833333333333333</v>
      </c>
      <c r="N66" s="146" t="s">
        <v>349</v>
      </c>
    </row>
    <row r="67" spans="1:14" x14ac:dyDescent="0.25">
      <c r="A67" s="147" t="s">
        <v>195</v>
      </c>
      <c r="B67" s="148"/>
      <c r="C67" s="148"/>
      <c r="D67" s="148"/>
      <c r="E67" s="148"/>
      <c r="F67" s="148"/>
      <c r="G67" s="167">
        <v>242</v>
      </c>
      <c r="H67" s="168"/>
      <c r="I67" s="168"/>
      <c r="J67" s="168"/>
      <c r="K67" s="167">
        <v>2499</v>
      </c>
      <c r="L67" s="169"/>
      <c r="M67" s="167">
        <f ca="1">IF(ISNUMBER(INDIRECT("K" &amp; ROW())/INDIRECT("G" &amp; ROW())),INDIRECT("K" &amp; ROW())/INDIRECT("G" &amp; ROW()), " ")</f>
        <v>10.326446280991735</v>
      </c>
      <c r="N67" s="149" t="s">
        <v>349</v>
      </c>
    </row>
    <row r="68" spans="1:14" x14ac:dyDescent="0.25">
      <c r="A68" s="147" t="s">
        <v>196</v>
      </c>
      <c r="B68" s="148"/>
      <c r="C68" s="148"/>
      <c r="D68" s="148"/>
      <c r="E68" s="148"/>
      <c r="F68" s="148"/>
      <c r="G68" s="167">
        <v>146</v>
      </c>
      <c r="H68" s="168"/>
      <c r="I68" s="168"/>
      <c r="J68" s="168"/>
      <c r="K68" s="167">
        <v>1410</v>
      </c>
      <c r="L68" s="169"/>
      <c r="M68" s="167">
        <f ca="1">IF(ISNUMBER(INDIRECT("K" &amp; ROW())/INDIRECT("G" &amp; ROW())),INDIRECT("K" &amp; ROW())/INDIRECT("G" &amp; ROW()), " ")</f>
        <v>9.6575342465753433</v>
      </c>
      <c r="N68" s="149" t="s">
        <v>349</v>
      </c>
    </row>
    <row r="69" spans="1:14" x14ac:dyDescent="0.25">
      <c r="A69" s="147" t="s">
        <v>197</v>
      </c>
      <c r="B69" s="148"/>
      <c r="C69" s="148"/>
      <c r="D69" s="148"/>
      <c r="E69" s="148"/>
      <c r="F69" s="148"/>
      <c r="G69" s="167"/>
      <c r="H69" s="168"/>
      <c r="I69" s="168"/>
      <c r="J69" s="168"/>
      <c r="K69" s="167"/>
      <c r="L69" s="169"/>
      <c r="M69" s="167" t="str">
        <f ca="1">IF(ISNUMBER(INDIRECT("K" &amp; ROW())/INDIRECT("G" &amp; ROW())),INDIRECT("K" &amp; ROW())/INDIRECT("G" &amp; ROW()), " ")</f>
        <v xml:space="preserve"> </v>
      </c>
      <c r="N69" s="149" t="s">
        <v>349</v>
      </c>
    </row>
    <row r="70" spans="1:14" ht="30" customHeight="1" x14ac:dyDescent="0.25">
      <c r="A70" s="144" t="s">
        <v>198</v>
      </c>
      <c r="B70" s="145"/>
      <c r="C70" s="145"/>
      <c r="D70" s="145"/>
      <c r="E70" s="145"/>
      <c r="F70" s="145"/>
      <c r="G70" s="164">
        <v>155</v>
      </c>
      <c r="H70" s="165"/>
      <c r="I70" s="165"/>
      <c r="J70" s="165"/>
      <c r="K70" s="164">
        <v>1701</v>
      </c>
      <c r="L70" s="166"/>
      <c r="M70" s="164">
        <f ca="1">IF(ISNUMBER(INDIRECT("K" &amp; ROW())/INDIRECT("G" &amp; ROW())),INDIRECT("K" &amp; ROW())/INDIRECT("G" &amp; ROW()), " ")</f>
        <v>10.974193548387097</v>
      </c>
      <c r="N70" s="146" t="s">
        <v>349</v>
      </c>
    </row>
    <row r="71" spans="1:14" ht="30" customHeight="1" x14ac:dyDescent="0.25">
      <c r="A71" s="144" t="s">
        <v>199</v>
      </c>
      <c r="B71" s="145"/>
      <c r="C71" s="145"/>
      <c r="D71" s="145"/>
      <c r="E71" s="145"/>
      <c r="F71" s="145"/>
      <c r="G71" s="164">
        <v>924</v>
      </c>
      <c r="H71" s="165"/>
      <c r="I71" s="165"/>
      <c r="J71" s="165"/>
      <c r="K71" s="164">
        <v>6744</v>
      </c>
      <c r="L71" s="166"/>
      <c r="M71" s="164">
        <f ca="1">IF(ISNUMBER(INDIRECT("K" &amp; ROW())/INDIRECT("G" &amp; ROW())),INDIRECT("K" &amp; ROW())/INDIRECT("G" &amp; ROW()), " ")</f>
        <v>7.2987012987012987</v>
      </c>
      <c r="N71" s="146" t="s">
        <v>349</v>
      </c>
    </row>
    <row r="72" spans="1:14" x14ac:dyDescent="0.25">
      <c r="A72" s="144" t="s">
        <v>200</v>
      </c>
      <c r="B72" s="145"/>
      <c r="C72" s="145"/>
      <c r="D72" s="145"/>
      <c r="E72" s="145"/>
      <c r="F72" s="145"/>
      <c r="G72" s="164">
        <v>1079</v>
      </c>
      <c r="H72" s="165"/>
      <c r="I72" s="165"/>
      <c r="J72" s="165"/>
      <c r="K72" s="164">
        <v>8445</v>
      </c>
      <c r="L72" s="166"/>
      <c r="M72" s="164">
        <f ca="1">IF(ISNUMBER(INDIRECT("K" &amp; ROW())/INDIRECT("G" &amp; ROW())),INDIRECT("K" &amp; ROW())/INDIRECT("G" &amp; ROW()), " ")</f>
        <v>7.8266913809082483</v>
      </c>
      <c r="N72" s="146" t="s">
        <v>349</v>
      </c>
    </row>
    <row r="73" spans="1:14" ht="30" customHeight="1" x14ac:dyDescent="0.25">
      <c r="A73" s="144" t="s">
        <v>201</v>
      </c>
      <c r="B73" s="145"/>
      <c r="C73" s="145"/>
      <c r="D73" s="145"/>
      <c r="E73" s="145"/>
      <c r="F73" s="145"/>
      <c r="G73" s="164">
        <v>90.06</v>
      </c>
      <c r="H73" s="165"/>
      <c r="I73" s="165"/>
      <c r="J73" s="165"/>
      <c r="K73" s="164">
        <v>377.52</v>
      </c>
      <c r="L73" s="166"/>
      <c r="M73" s="164">
        <f ca="1">IF(ISNUMBER(INDIRECT("K" &amp; ROW())/INDIRECT("G" &amp; ROW())),INDIRECT("K" &amp; ROW())/INDIRECT("G" &amp; ROW()), " ")</f>
        <v>4.1918720852764819</v>
      </c>
      <c r="N73" s="146" t="s">
        <v>349</v>
      </c>
    </row>
    <row r="74" spans="1:14" x14ac:dyDescent="0.25">
      <c r="A74" s="147" t="s">
        <v>202</v>
      </c>
      <c r="B74" s="148"/>
      <c r="C74" s="148"/>
      <c r="D74" s="148"/>
      <c r="E74" s="148"/>
      <c r="F74" s="148"/>
      <c r="G74" s="167">
        <v>1169.06</v>
      </c>
      <c r="H74" s="168"/>
      <c r="I74" s="168"/>
      <c r="J74" s="168"/>
      <c r="K74" s="167">
        <v>8822.52</v>
      </c>
      <c r="L74" s="169"/>
      <c r="M74" s="167">
        <f ca="1">IF(ISNUMBER(INDIRECT("K" &amp; ROW())/INDIRECT("G" &amp; ROW())),INDIRECT("K" &amp; ROW())/INDIRECT("G" &amp; ROW()), " ")</f>
        <v>7.5466785280481758</v>
      </c>
      <c r="N74" s="149" t="s">
        <v>349</v>
      </c>
    </row>
    <row r="75" spans="1:14" x14ac:dyDescent="0.25">
      <c r="A75" s="48"/>
      <c r="G75" s="67"/>
      <c r="H75" s="68"/>
      <c r="I75" s="68"/>
      <c r="J75" s="68"/>
      <c r="K75" s="67"/>
      <c r="L75" s="69"/>
      <c r="M75" s="67"/>
      <c r="N75" s="48"/>
    </row>
    <row r="76" spans="1:14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67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  <row r="78" spans="1:14" x14ac:dyDescent="0.25">
      <c r="A78" s="3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  <row r="79" spans="1:14" x14ac:dyDescent="0.25">
      <c r="A79" s="75" t="s">
        <v>68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</sheetData>
  <mergeCells count="46">
    <mergeCell ref="A74:F74"/>
    <mergeCell ref="A68:F68"/>
    <mergeCell ref="A69:F69"/>
    <mergeCell ref="A70:F70"/>
    <mergeCell ref="A71:F71"/>
    <mergeCell ref="A72:F72"/>
    <mergeCell ref="A73:F73"/>
    <mergeCell ref="A62:F62"/>
    <mergeCell ref="A63:F63"/>
    <mergeCell ref="A64:F64"/>
    <mergeCell ref="A65:F65"/>
    <mergeCell ref="A66:F66"/>
    <mergeCell ref="A67:F67"/>
    <mergeCell ref="A24:N24"/>
    <mergeCell ref="A25:N25"/>
    <mergeCell ref="A32:N32"/>
    <mergeCell ref="A37:N37"/>
    <mergeCell ref="A58:N58"/>
    <mergeCell ref="A59:N5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