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1" i="16"/>
  <c r="M32" i="16"/>
  <c r="M33" i="16"/>
  <c r="M34" i="16"/>
  <c r="M35" i="16"/>
  <c r="M36" i="16"/>
  <c r="M37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5" i="16"/>
  <c r="M86" i="16"/>
  <c r="M87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45" i="8"/>
  <c r="K144" i="8"/>
  <c r="H145" i="8"/>
  <c r="H144" i="8"/>
  <c r="J14" i="16"/>
  <c r="G14" i="16"/>
  <c r="K30" i="8"/>
  <c r="H30" i="8"/>
  <c r="A18" i="16"/>
  <c r="M88" i="16"/>
  <c r="M92" i="16"/>
  <c r="M96" i="16"/>
  <c r="M100" i="16"/>
  <c r="M104" i="16"/>
  <c r="M94" i="16"/>
  <c r="M106" i="16"/>
  <c r="M95" i="16"/>
  <c r="M103" i="16"/>
  <c r="M89" i="16"/>
  <c r="M93" i="16"/>
  <c r="M97" i="16"/>
  <c r="M101" i="16"/>
  <c r="M105" i="16"/>
  <c r="M98" i="16"/>
  <c r="M91" i="16"/>
  <c r="M107" i="16"/>
  <c r="M90" i="16"/>
  <c r="M102" i="16"/>
  <c r="M99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23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2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2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2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2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2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2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4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4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88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88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88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88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8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1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1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<sst xmlns="http://schemas.openxmlformats.org/spreadsheetml/2006/main" count="902" uniqueCount="602">
  <si>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</si>
  <si>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</si>
  <si>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</si>
  <si>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</si>
  <si>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</si>
  <si>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</si>
  <si>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</si>
  <si>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</si>
  <si>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</si>
  <si>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</si>
  <si>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</si>
  <si>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</si>
  <si>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</si>
  <si>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</si>
  <si>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</si>
  <si>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</si>
  <si>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</si>
  <si>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</si>
  <si>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</si>
  <si>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</si>
  <si>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</si>
  <si>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</si>
  <si>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</si>
  <si>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</si>
  <si>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</si>
  <si>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</si>
  <si>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</si>
  <si>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</si>
  <si>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</si>
  <si>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</si>
  <si>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</si>
  <si>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</si>
  <si>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</si>
  <si>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</si>
  <si>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</si>
  <si>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</si>
  <si>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</si>
  <si>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</si>
  <si>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</si>
  <si>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</si>
  <si>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</si>
  <si>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</si>
  <si>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</si>
  <si>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</si>
  <si>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</si>
  <si>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</si>
  <si>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</si>
  <si>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</si>
  <si>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</si>
  <si>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</si>
  <si>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</si>
  <si>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</si>
  <si>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</si>
  <si>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</si>
  <si>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</si>
  <si>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</si>
  <si>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</si>
  <si>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</si>
  <si>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</si>
  <si>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</si>
  <si>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</si>
  <si>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</si>
  <si>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</si>
  <si>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</si>
  <si>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03.12.2015</t>
  </si>
  <si>
    <t>01.01.2015</t>
  </si>
  <si>
    <t>31.01.2015</t>
  </si>
  <si>
    <t>на Пушкина 5</t>
  </si>
  <si>
    <t>Сдал:  _________________ //</t>
  </si>
  <si>
    <t>Принял:  _________________ //</t>
  </si>
  <si>
    <t>Раздел 1. ЯНВАРЬ</t>
  </si>
  <si>
    <t>кв.54</t>
  </si>
  <si>
    <t>ТЕРр65-5-1
Ревизия  резьбовых соединений
100 шт.
НР 88%=103%*0.85 от ФОТ
СП 48%=60%*0.8 от ФОТ</t>
  </si>
  <si>
    <t>0,01
88
48</t>
  </si>
  <si>
    <t>929,07
_____
76,36</t>
  </si>
  <si>
    <t>10
9
5</t>
  </si>
  <si>
    <t>9
_____
1</t>
  </si>
  <si>
    <t>115
98
53</t>
  </si>
  <si>
    <t>111
_____
4</t>
  </si>
  <si>
    <t>Р</t>
  </si>
  <si>
    <t>кв.45</t>
  </si>
  <si>
    <t>ТЕРр65-23-2
Слив и наполнение водой системы отопления: с осмотром системы
1000 м3 объема здания
НР 63%=74%*0.85 от ФОТ
СП 40%=50%*0.8 от ФОТ</t>
  </si>
  <si>
    <t>3
63
40</t>
  </si>
  <si>
    <t>41
30
21</t>
  </si>
  <si>
    <t>493
311
197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</si>
  <si>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</si>
  <si>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1243,2
_____
3595,9</t>
  </si>
  <si>
    <t>174,53
_____
4,21</t>
  </si>
  <si>
    <t>50
12
7</t>
  </si>
  <si>
    <t>12
_____
36</t>
  </si>
  <si>
    <t>319
132
72</t>
  </si>
  <si>
    <t>149
_____
160</t>
  </si>
  <si>
    <t>10
_____
1</t>
  </si>
  <si>
    <t>ТЕРр65-16-1
Смена сгонов у трубопроводов диаметром: до 20 мм
100 сгонов
НР 88%=103%*0.85 от ФОТ
СП 48%=60%*0.8 от ФОТ</t>
  </si>
  <si>
    <t>0,06
88
48</t>
  </si>
  <si>
    <t>345,26
_____
1904,31</t>
  </si>
  <si>
    <t>0,67
_____
0,28</t>
  </si>
  <si>
    <t>135
22
13</t>
  </si>
  <si>
    <t>21
_____
114</t>
  </si>
  <si>
    <t>508
219
120</t>
  </si>
  <si>
    <t>249
_____
259</t>
  </si>
  <si>
    <t>кв.51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</si>
  <si>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</si>
  <si>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0,005
88
48</t>
  </si>
  <si>
    <t>1000,16
_____
1380,62</t>
  </si>
  <si>
    <t>54,89
_____
1,4</t>
  </si>
  <si>
    <t>12
5
3</t>
  </si>
  <si>
    <t>5
_____
7</t>
  </si>
  <si>
    <t>92
53
29</t>
  </si>
  <si>
    <t>60
_____
31</t>
  </si>
  <si>
    <t>23
3
2</t>
  </si>
  <si>
    <t>3
_____
20</t>
  </si>
  <si>
    <t>85
36
20</t>
  </si>
  <si>
    <t>41
_____
44</t>
  </si>
  <si>
    <t>узел учета</t>
  </si>
  <si>
    <t>ТЕРр65-15-3
Смена отдельных участков трубопроводов с заготовкой труб в построечных условиях диаметром: до 50 мм
100 м трубопровода
1 557,53 = 5 013,63 - 107 x 32,30
НР 88%=103%*0.85 от ФОТ
СП 48%=60%*0.8 от ФОТ</t>
  </si>
  <si>
    <t>1243,2
_____
139,8</t>
  </si>
  <si>
    <t>8
6
4</t>
  </si>
  <si>
    <t>6
_____
1</t>
  </si>
  <si>
    <t>83
66
36</t>
  </si>
  <si>
    <t>75
_____
3</t>
  </si>
  <si>
    <t>ТЕРр65-5-1
Перетяжка резьб муфтовых диаметром: до 20 мм
100 шт.
НР 88%=103%*0.85 от ФОТ
СП 48%=60%*0.8 от ФОТ</t>
  </si>
  <si>
    <t>кв.16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</si>
  <si>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</si>
  <si>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0,125
63
40</t>
  </si>
  <si>
    <t>6
4
2</t>
  </si>
  <si>
    <t>подвал</t>
  </si>
  <si>
    <t>ТЕР13-08-010-01
Прим.Посыпка подвала  сухим хлором
1 м2 поверхности
5,36 = 6,43 - 4,12 x 0,26
НР 69%=90%*(0.9*0.85) от ФОТ
СП 48%=70%*(0.85*0.8) от ФОТ</t>
  </si>
  <si>
    <t>100
69
48</t>
  </si>
  <si>
    <t>3,2
_____
0,12</t>
  </si>
  <si>
    <t>536
185
137</t>
  </si>
  <si>
    <t>320
_____
12</t>
  </si>
  <si>
    <t>4237
1887
1313</t>
  </si>
  <si>
    <t>1648
_____
146</t>
  </si>
  <si>
    <t>ТСЦ-101-2318
Натрий хлористый технический
т</t>
  </si>
  <si>
    <t>0,01
69
48</t>
  </si>
  <si>
    <t xml:space="preserve">
_____
11011</t>
  </si>
  <si>
    <t xml:space="preserve">
_____
110</t>
  </si>
  <si>
    <t xml:space="preserve">
_____
30</t>
  </si>
  <si>
    <t>М</t>
  </si>
  <si>
    <t>Раздел 2. МАРТ</t>
  </si>
  <si>
    <t>кв.9</t>
  </si>
  <si>
    <t>ТЕРр65-5-1
ПРИМ. Протяжка резьб вентилей и клапанов обратных муфтовых диаметром: до 20 мм
100 шт.
НР 88%=103%*0.85 от ФОТ
СП 48%=60%*0.8 от ФОТ</t>
  </si>
  <si>
    <t>кв.68</t>
  </si>
  <si>
    <t>ТЕРр65-5-1
Смена вентилей и клапанов обратных муфтовых диаметром: до 20 мм
100 шт.
НР 88%=103%*0.85 от ФОТ
СП 48%=60%*0.8 от ФОТ</t>
  </si>
  <si>
    <t>ТСЦ-302-1831
Кран шаровой муфтовый 11Б27П1, диаметром: 15 мм
шт.</t>
  </si>
  <si>
    <t>1
88
48</t>
  </si>
  <si>
    <t xml:space="preserve">
_____
29,3</t>
  </si>
  <si>
    <t xml:space="preserve">
_____
29</t>
  </si>
  <si>
    <t xml:space="preserve">
_____
82</t>
  </si>
  <si>
    <t>кв.32</t>
  </si>
  <si>
    <t>ТЕРр65-7-2
Смена внутренних трубопроводов из чугунных канализационных труб диаметром: до 100 мм
100 м трубопровода с фасонными частями
3 388,88 = 17 185,23 - 99,8 x 138,24
НР 88%=103%*0.85 от ФОТ
СП 48%=60%*0.8 от ФОТ</t>
  </si>
  <si>
    <t>0,02
88
48</t>
  </si>
  <si>
    <t>2970,12
_____
295,52</t>
  </si>
  <si>
    <t>123,24
_____
12,62</t>
  </si>
  <si>
    <t>68
61
35</t>
  </si>
  <si>
    <t>59
_____
7</t>
  </si>
  <si>
    <t>757
630
344</t>
  </si>
  <si>
    <t>713
_____
30</t>
  </si>
  <si>
    <t>14
_____
3</t>
  </si>
  <si>
    <t>1 под.</t>
  </si>
  <si>
    <t>ТЕРр65-10-1
Очистка канализационной сети: внутренней
100 м трубопровода
НР 88%=103%*0.85 от ФОТ
СП 48%=60%*0.8 от ФОТ</t>
  </si>
  <si>
    <t>0,1
88
48</t>
  </si>
  <si>
    <t>332,63
_____
174,41</t>
  </si>
  <si>
    <t>51
34
20</t>
  </si>
  <si>
    <t>33
_____
18</t>
  </si>
  <si>
    <t>471
351
192</t>
  </si>
  <si>
    <t>399
_____
71</t>
  </si>
  <si>
    <t>6 подъезд</t>
  </si>
  <si>
    <t>0,09
88
48</t>
  </si>
  <si>
    <t>305
276
161</t>
  </si>
  <si>
    <t>267
_____
27</t>
  </si>
  <si>
    <t>11
_____
1</t>
  </si>
  <si>
    <t>3405
2835
1547</t>
  </si>
  <si>
    <t>3208
_____
136</t>
  </si>
  <si>
    <t>61
_____
14</t>
  </si>
  <si>
    <t>Раздел 3. АПРЕЛЬ</t>
  </si>
  <si>
    <t>Ремонт подъездов</t>
  </si>
  <si>
    <t>ТЕРр53-15-3
Ремонт лицевой поверхности наружных кирпичных стен при глубине заделки: в 1 кирпич площадью в одном месте до 1 м2
100 м2 отремонтированной поверхности стен
НР 73%=86%*0.85 от ФОТ
СП 56%=70%*0.8 от ФОТ</t>
  </si>
  <si>
    <t>0,0146
73
56</t>
  </si>
  <si>
    <t>6269,28
_____
18268,05</t>
  </si>
  <si>
    <t>268,14
_____
32,66</t>
  </si>
  <si>
    <t>362
79
64</t>
  </si>
  <si>
    <t>92
_____
266</t>
  </si>
  <si>
    <t>3019
807
619</t>
  </si>
  <si>
    <t>1099
_____
1899</t>
  </si>
  <si>
    <t>21
_____
6</t>
  </si>
  <si>
    <t>ТЕРр61-10-3
Ремонт штукатурки  цоколя гладких фасадов по камню и бетону с земли и лесов: цементно-известковым раствором площадью отдельных мест более 5 м2 толщиной слоя до 20 мм
100 м2 отремонтированной поверхности
НР 67%=79%*0.85 от ФОТ
СП 40%=50%*0.8 от ФОТ</t>
  </si>
  <si>
    <t>1,1
67
40</t>
  </si>
  <si>
    <t>2080,16
_____
1413,49</t>
  </si>
  <si>
    <t>3845
1808
1144</t>
  </si>
  <si>
    <t>2288
_____
1555</t>
  </si>
  <si>
    <t>33994
18406
10988</t>
  </si>
  <si>
    <t>27471
_____
6518</t>
  </si>
  <si>
    <t>ТЕРр61-10-3
Ремонт штукатурки  стен гладких фасадов по камню и бетону с земли и лесов: цементно-известковым раствором площадью отдельных мест более 5 м2 толщиной слоя до 20 мм
100 м2 отремонтированной поверхности
НР 67%=79%*0.85 от ФОТ
СП 40%=50%*0.8 от ФОТ</t>
  </si>
  <si>
    <t>0,055
67
40</t>
  </si>
  <si>
    <t>192
90
57</t>
  </si>
  <si>
    <t>114
_____
78</t>
  </si>
  <si>
    <t>1700
921
550</t>
  </si>
  <si>
    <t>1374
_____
326</t>
  </si>
  <si>
    <t>Раздел 4. МАЙ</t>
  </si>
  <si>
    <t>ТЕРр65-23-1
Слив и наполнение водой системы ХВ: без осмотра системы
1000 м3 объема здания
НР 63%=74%*0.85 от ФОТ
СП 40%=50%*0.8 от ФОТ</t>
  </si>
  <si>
    <t>0,15
63
40</t>
  </si>
  <si>
    <t>1
1
1</t>
  </si>
  <si>
    <t>7
4
3</t>
  </si>
  <si>
    <t>кв.53</t>
  </si>
  <si>
    <t>0,03
88
48</t>
  </si>
  <si>
    <t>73
31
18</t>
  </si>
  <si>
    <t>30
_____
41</t>
  </si>
  <si>
    <t>552
318
173</t>
  </si>
  <si>
    <t>360
_____
183</t>
  </si>
  <si>
    <t>ТСЦ-302-1237
Сгоны стальные с муфтой и контргайкой, диаметром: 20 мм
шт.</t>
  </si>
  <si>
    <t xml:space="preserve">
_____
18,6</t>
  </si>
  <si>
    <t xml:space="preserve">
_____
19</t>
  </si>
  <si>
    <t xml:space="preserve">
_____
42</t>
  </si>
  <si>
    <t>Ремонт цоколя</t>
  </si>
  <si>
    <t>ТЕРр61-10-3
Ремонт штукатурки гладких фасадов по камню и бетону с земли и лесов: цементно-известковым раствором площадью отдельных мест более 5 м2 толщиной слоя до 20 мм
100 м2 отремонтированной поверхности
НР 67%=79%*0.85 от ФОТ
СП 40%=50%*0.8 от ФОТ</t>
  </si>
  <si>
    <t>0,09
67
40</t>
  </si>
  <si>
    <t>315
148
94</t>
  </si>
  <si>
    <t>187
_____
128</t>
  </si>
  <si>
    <t>2781
1506
899</t>
  </si>
  <si>
    <t>2248
_____
533</t>
  </si>
  <si>
    <t>ТЕРр69-9-1
Очистка помещений от строительного мусора
100 т мусора
НР 66%=78%*0.85 от ФОТ
СП 40%=50%*0.8 от ФОТ</t>
  </si>
  <si>
    <t>0,004356
66
40</t>
  </si>
  <si>
    <t>9
7
5</t>
  </si>
  <si>
    <t>103
68
41</t>
  </si>
  <si>
    <t>С600-2029-1
Погрузочные работы при автомобильных перевозках: мусор строительный
т
НР 85%=100%*0.85 от ФОТ
СП 48%=60%*0.8 от ФОТ</t>
  </si>
  <si>
    <t>0,4356
85
48</t>
  </si>
  <si>
    <t>С601-9003
Перевозка грузов автомобилями-самосвалами (работающими вне карьеров): расстояние 3 км, класс груза I
т
НР 0%=0%*0.85 от ФОТ
СП 0%=0%*0.8 от ФОТ</t>
  </si>
  <si>
    <t>0,4356
0
0</t>
  </si>
  <si>
    <t>ТСЭМ-400051
Автомобиль-самосвал, грузоподъемность: до 7 т
маш.-ч
НР 85%=100%*0.85 от ФОТ
СП 48%=60%*0.8 от ФОТ</t>
  </si>
  <si>
    <t>1
85
48</t>
  </si>
  <si>
    <t>105,37
_____
14,02</t>
  </si>
  <si>
    <t>105
14
8</t>
  </si>
  <si>
    <t>105
_____
14</t>
  </si>
  <si>
    <t>кв.66</t>
  </si>
  <si>
    <t>ТЕРр65-8-2
Смена полиэтиленовых канализационных труб диаметром: до 100 мм
100 м трубопровода с фасонными частями
1 324,08 = 7 162,38 - 99,8 x 58,50
НР 88%=103%*0.85 от ФОТ
СП 48%=60%*0.8 от ФОТ</t>
  </si>
  <si>
    <t>0,003
88
48</t>
  </si>
  <si>
    <t>776,23
_____
520,46</t>
  </si>
  <si>
    <t>27,39
_____
2,8</t>
  </si>
  <si>
    <t>4
2
1</t>
  </si>
  <si>
    <t>2
_____
2</t>
  </si>
  <si>
    <t>34
25
13</t>
  </si>
  <si>
    <t>28
_____
6</t>
  </si>
  <si>
    <t>ТСЦ-101-1793
Манжеты резиновые
шт.</t>
  </si>
  <si>
    <t xml:space="preserve">
_____
15,1</t>
  </si>
  <si>
    <t xml:space="preserve">
_____
15</t>
  </si>
  <si>
    <t xml:space="preserve">
_____
40</t>
  </si>
  <si>
    <t>Раздел 5. ИЮНЬ</t>
  </si>
  <si>
    <t>кв.76</t>
  </si>
  <si>
    <t>ТЕРр65-5-2
Смена вентилей и клапанов обратных муфтовых диаметром: до 32 мм
100 шт.
НР 88%=103%*0.85 от ФОТ
СП 48%=60%*0.8 от ФОТ</t>
  </si>
  <si>
    <t>1181,41
_____
133,58</t>
  </si>
  <si>
    <t>27
25
14</t>
  </si>
  <si>
    <t>24
_____
3</t>
  </si>
  <si>
    <t>296
249
136</t>
  </si>
  <si>
    <t>283
_____
12</t>
  </si>
  <si>
    <t>ТСЦ-302-1833
Кран шаровой муфтовый 11Б27П1, диаметром: 25 мм
(кран букс. ПЗ=0,5 (ОЗП=0,5; ЭМ=0,5 к расх.; ЗПМ=0,5; МАТ=0,5 к расх.; ТЗ=0,5; ТЗМ=0,5))
шт.</t>
  </si>
  <si>
    <t>2
88
48</t>
  </si>
  <si>
    <t xml:space="preserve">
_____
30,4</t>
  </si>
  <si>
    <t xml:space="preserve">
_____
61</t>
  </si>
  <si>
    <t xml:space="preserve">
_____
216</t>
  </si>
  <si>
    <t>146
62
36</t>
  </si>
  <si>
    <t>60
_____
83</t>
  </si>
  <si>
    <t>1104
634
346</t>
  </si>
  <si>
    <t>720
_____
366</t>
  </si>
  <si>
    <t>18
_____
1</t>
  </si>
  <si>
    <t>Раздел 6. ИЮЛЬ</t>
  </si>
  <si>
    <t>кв.33</t>
  </si>
  <si>
    <t>ТЕРр65-8-2
Ремонт полиэтиленовых канализационных труб диаметром: до 100 мм
100 м трубопровода с фасонными частями
1 267,62 = 7 162,38 - 0,0027 x 20 910,00 - 99,8 x 58,50
НР 88%=103%*0.85 от ФОТ
СП 48%=60%*0.8 от ФОТ</t>
  </si>
  <si>
    <t>0,002
88
48</t>
  </si>
  <si>
    <t>776,23
_____
464</t>
  </si>
  <si>
    <t>3
2
1</t>
  </si>
  <si>
    <t>2
_____
1</t>
  </si>
  <si>
    <t>22
17
9</t>
  </si>
  <si>
    <t>19
_____
3</t>
  </si>
  <si>
    <t>ТСЦ-101-2419
Герметик универсальный «LIFE TIME», 300 мл
шт.</t>
  </si>
  <si>
    <t xml:space="preserve">
_____
17,62</t>
  </si>
  <si>
    <t xml:space="preserve">
_____
18</t>
  </si>
  <si>
    <t xml:space="preserve">
_____
112</t>
  </si>
  <si>
    <t>кв.41</t>
  </si>
  <si>
    <t>0,062
88
48</t>
  </si>
  <si>
    <t>32
22
13</t>
  </si>
  <si>
    <t>21
_____
11</t>
  </si>
  <si>
    <t>292
218
119</t>
  </si>
  <si>
    <t>248
_____
44</t>
  </si>
  <si>
    <t>кв.45-47</t>
  </si>
  <si>
    <t>ТЕРр65-15-1
Смена отдельных участков трубопроводов с заготовкой труб в построечных условиях диаметром: до 20 мм
100 м трубопровода
1 119,57 = 2 435,67 - 107 x 12,30
НР 88%=103%*0.85 от ФОТ
СП 48%=60%*0.8 от ФОТ</t>
  </si>
  <si>
    <t>0,078
88
48</t>
  </si>
  <si>
    <t>1000,16
_____
64,52</t>
  </si>
  <si>
    <t>87
80
47</t>
  </si>
  <si>
    <t>78
_____
5</t>
  </si>
  <si>
    <t>983
825
450</t>
  </si>
  <si>
    <t>936
_____
24</t>
  </si>
  <si>
    <t>23
_____
1</t>
  </si>
  <si>
    <t>кв.6</t>
  </si>
  <si>
    <t>0,044
88
48</t>
  </si>
  <si>
    <t>49
45
26</t>
  </si>
  <si>
    <t>44
_____
3</t>
  </si>
  <si>
    <t>555
466
254</t>
  </si>
  <si>
    <t>528
_____
14</t>
  </si>
  <si>
    <t>13
_____
1</t>
  </si>
  <si>
    <t>Раздел 7. АВГУСТ</t>
  </si>
  <si>
    <t>кв.2</t>
  </si>
  <si>
    <t>ТЕРр66-47-1
ПРИМ.Обмазка  труб канализации сетей методом нанесения цементно-песчаного раствора, диаметром: до 200 мм
100 м трубопровода
51 645,67 = 121 985,06 - 3,75 x 129,68 - 0,01 x 1,86 - 9,89 x 231,20 - 23,8 x 1 595,70 - 26,66 x 164,70 - 26,66 x 133,34 - 26,66 x 803,15 - 0,006 x 11 520,00 - 0,6 x 270,00
НР 92%=108%*0.85 от ФОТ
СП 54%=68%*0.8 от ФОТ</t>
  </si>
  <si>
    <t>0,001
92
54</t>
  </si>
  <si>
    <t>5122,02
_____
1683,17</t>
  </si>
  <si>
    <t>44840,48
_____
-0,32</t>
  </si>
  <si>
    <t>52
5
3</t>
  </si>
  <si>
    <t>5
_____
2</t>
  </si>
  <si>
    <t>220
56
33</t>
  </si>
  <si>
    <t>61
_____
8</t>
  </si>
  <si>
    <t>ТЕРр65-5-1
Ревизия вентилей и клапанов обратных муфтовых диаметром: до 20 мм
100 шт.
НР 88%=103%*0.85 от ФОТ
СП 48%=60%*0.8 от ФОТ</t>
  </si>
  <si>
    <t>0,08
88
48</t>
  </si>
  <si>
    <t>81
76
44</t>
  </si>
  <si>
    <t>74
_____
7</t>
  </si>
  <si>
    <t>919
785
428</t>
  </si>
  <si>
    <t>892
_____
25</t>
  </si>
  <si>
    <t>Раздел 8. СЕНТЯБРЬ</t>
  </si>
  <si>
    <t>ТЕРр65-16-1
Смена сгонов у трубопроводов диаметром: до 20 мм
100 сгонов
390,24 = 2 250,24 - 100 x 18,60
НР 88%=103%*0.85 от ФОТ
СП 48%=60%*0.8 от ФОТ</t>
  </si>
  <si>
    <t>345,26
_____
44,31</t>
  </si>
  <si>
    <t>4
3
2</t>
  </si>
  <si>
    <t>3
_____
1</t>
  </si>
  <si>
    <t>43
36
20</t>
  </si>
  <si>
    <t>41
_____
2</t>
  </si>
  <si>
    <t>Итого прямые затраты по акту</t>
  </si>
  <si>
    <t>3896
_____
2764</t>
  </si>
  <si>
    <t>509
_____
27</t>
  </si>
  <si>
    <t>46818
_____
11581</t>
  </si>
  <si>
    <t>2706
_____
175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</si>
  <si>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</si>
  <si>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</si>
  <si>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</si>
  <si>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</si>
  <si>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</si>
  <si>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</si>
  <si>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</si>
  <si>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</si>
  <si>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</si>
  <si>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Защита строительных конструкций и оборудования от коррозии</t>
  </si>
  <si>
    <t xml:space="preserve">    Стены (ремонтно-строительные)</t>
  </si>
  <si>
    <t xml:space="preserve">    Штукатурные работы (ремонтно-строительные)</t>
  </si>
  <si>
    <t xml:space="preserve">    Прочие ремонтно-строительные работы</t>
  </si>
  <si>
    <t xml:space="preserve">    Погрузо-разгрузочные работы при автоперевозках</t>
  </si>
  <si>
    <t xml:space="preserve">    Перевозка грузов автотранспортом</t>
  </si>
  <si>
    <t xml:space="preserve">    Наружные инженерные сети: другие работы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</si>
  <si>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</si>
  <si>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</si>
  <si>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</si>
  <si>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</si>
  <si>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</si>
  <si>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</si>
  <si>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1-1-1</t>
  </si>
  <si>
    <t>Затраты труда рабочих (ср 1,1)</t>
  </si>
  <si>
    <t xml:space="preserve">чел.час
</t>
  </si>
  <si>
    <t xml:space="preserve">9,17
</t>
  </si>
  <si>
    <t xml:space="preserve">110,04
</t>
  </si>
  <si>
    <t>1-1-7</t>
  </si>
  <si>
    <t>Затраты труда рабочих (ср 1,7)</t>
  </si>
  <si>
    <t xml:space="preserve">9,64
</t>
  </si>
  <si>
    <t xml:space="preserve">115,73
</t>
  </si>
  <si>
    <t>1-2-5</t>
  </si>
  <si>
    <t>Затраты труда рабочих (ср 2,5)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</si>
  <si>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</si>
  <si>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</si>
  <si>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</si>
  <si>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</si>
  <si>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</si>
  <si>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</si>
  <si>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1-3-2</t>
  </si>
  <si>
    <t>Затраты труда рабочих (ср 3,2)</t>
  </si>
  <si>
    <t xml:space="preserve">11,05
</t>
  </si>
  <si>
    <t xml:space="preserve">132,66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</si>
  <si>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</si>
  <si>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</si>
  <si>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</si>
  <si>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</si>
  <si>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</si>
  <si>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</si>
  <si>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</si>
  <si>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</si>
  <si>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</si>
  <si>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</si>
  <si>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</si>
  <si>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</si>
  <si>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>1-4-2</t>
  </si>
  <si>
    <t>Затраты труда рабочих (ср 4,2)</t>
  </si>
  <si>
    <t xml:space="preserve">12,54
</t>
  </si>
  <si>
    <t xml:space="preserve">150,46
</t>
  </si>
  <si>
    <t>1-4-3</t>
  </si>
  <si>
    <t>Затраты труда рабочих (ср 4,3)</t>
  </si>
  <si>
    <t xml:space="preserve">12,72
</t>
  </si>
  <si>
    <t xml:space="preserve">152,65
</t>
  </si>
  <si>
    <t>1-5-1</t>
  </si>
  <si>
    <t>Затраты труда рабочих (ср 5,1)</t>
  </si>
  <si>
    <t xml:space="preserve">14,25
</t>
  </si>
  <si>
    <t xml:space="preserve">171,04
</t>
  </si>
  <si>
    <t>Затраты труда машинистов</t>
  </si>
  <si>
    <t xml:space="preserve">
</t>
  </si>
  <si>
    <t xml:space="preserve">                  Машины и механизмы</t>
  </si>
  <si>
    <t>Краны на автомобильном ходу при работе на других видах строительства: 10 т</t>
  </si>
  <si>
    <t xml:space="preserve">маш.-ч
</t>
  </si>
  <si>
    <t xml:space="preserve">134,07
</t>
  </si>
  <si>
    <t xml:space="preserve">727
</t>
  </si>
  <si>
    <t>МТРиЭ ЧО, Пост. № 19/1</t>
  </si>
  <si>
    <t>Автопогрузчики 5 т</t>
  </si>
  <si>
    <t xml:space="preserve">111,55
</t>
  </si>
  <si>
    <t xml:space="preserve">467
</t>
  </si>
  <si>
    <t>Лебедки электрические тяговым усилием: до 5,79 кН (0,59 т)</t>
  </si>
  <si>
    <t xml:space="preserve">2,31
</t>
  </si>
  <si>
    <t xml:space="preserve">7
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</si>
  <si>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</si>
  <si>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</si>
  <si>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</si>
  <si>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</si>
  <si>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</si>
  <si>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</si>
  <si>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</si>
  <si>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</si>
  <si>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</si>
  <si>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</si>
  <si>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</si>
  <si>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587
</t>
  </si>
  <si>
    <t>Автомобиль бортовой: ЗИЛ 433110 с генератором ELBE</t>
  </si>
  <si>
    <t xml:space="preserve">256,36
</t>
  </si>
  <si>
    <t xml:space="preserve">762,28
</t>
  </si>
  <si>
    <t>ЧелСЦена,май 2015 г., ч.2</t>
  </si>
  <si>
    <t>Автомобиль бортовой: ЗИЛ 433110 с краном - манипулятором БАКМ 890</t>
  </si>
  <si>
    <t xml:space="preserve">352,04
</t>
  </si>
  <si>
    <t xml:space="preserve">890,14
</t>
  </si>
  <si>
    <t>Автофургон-мастерская типа «Кунг» на базе ЗИЛ-433360</t>
  </si>
  <si>
    <t xml:space="preserve">133,76
</t>
  </si>
  <si>
    <t xml:space="preserve">756
</t>
  </si>
  <si>
    <t>С600-2029-1</t>
  </si>
  <si>
    <t>Погрузочные работы при автомобильных перевозках: мусор строительный</t>
  </si>
  <si>
    <t xml:space="preserve">т
</t>
  </si>
  <si>
    <t xml:space="preserve">3,3
</t>
  </si>
  <si>
    <t xml:space="preserve">28,62
</t>
  </si>
  <si>
    <t>С601-9003</t>
  </si>
  <si>
    <t>Перевозка грузов автомобилями-самосвалами (работающими вне карьеров): расстояние 3 км, класс груза I</t>
  </si>
  <si>
    <t xml:space="preserve">7,23
</t>
  </si>
  <si>
    <t xml:space="preserve">35,44
</t>
  </si>
  <si>
    <t>ТСЭМ-400051</t>
  </si>
  <si>
    <t>Автомобиль-самосвал, грузоподъемность: до 7 т</t>
  </si>
  <si>
    <t xml:space="preserve">105,37
</t>
  </si>
  <si>
    <t xml:space="preserve">684
</t>
  </si>
  <si>
    <t xml:space="preserve">                  Материалы</t>
  </si>
  <si>
    <t>101-0311</t>
  </si>
  <si>
    <t>Каболка</t>
  </si>
  <si>
    <t xml:space="preserve">26830
</t>
  </si>
  <si>
    <t xml:space="preserve">113641,73
</t>
  </si>
  <si>
    <t>К=1,1 МТРиЭ ЧО, Пост.от 14.05.2015 г. №19/1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</si>
  <si>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</si>
  <si>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</si>
  <si>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</si>
  <si>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</si>
  <si>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</si>
  <si>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</si>
  <si>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101-0388</t>
  </si>
  <si>
    <t>Краски масляные земляные марки: МА-0115 мумия, сурик железный</t>
  </si>
  <si>
    <t xml:space="preserve">18320
</t>
  </si>
  <si>
    <t xml:space="preserve">64551,37
</t>
  </si>
  <si>
    <t>Среднее (14.01.051,14.01.826)</t>
  </si>
  <si>
    <t>101-0621</t>
  </si>
  <si>
    <t>Мешки бумажные марки НМ (непропитанные) открытые сшитые 3-слойные</t>
  </si>
  <si>
    <t xml:space="preserve">1000 шт.
</t>
  </si>
  <si>
    <t xml:space="preserve">3290
</t>
  </si>
  <si>
    <t xml:space="preserve">10434,4
</t>
  </si>
  <si>
    <t>26.04.998</t>
  </si>
  <si>
    <t>101-0628</t>
  </si>
  <si>
    <t>Олифа комбинированная, марки: К-3</t>
  </si>
  <si>
    <t xml:space="preserve">30040
</t>
  </si>
  <si>
    <t xml:space="preserve">87507,84
</t>
  </si>
  <si>
    <t>МТРиЭ ЧО, Пост.от 14.05.2015 г. №19/1, п.376</t>
  </si>
  <si>
    <t>101-0859</t>
  </si>
  <si>
    <t>Рубероид наплавляемый: РК-420-1.0</t>
  </si>
  <si>
    <t xml:space="preserve">м2
</t>
  </si>
  <si>
    <t xml:space="preserve">9,84
</t>
  </si>
  <si>
    <t xml:space="preserve">38,98
</t>
  </si>
  <si>
    <t>Среднее (11.01.319, 11.01.3193, 11.01.3192)</t>
  </si>
  <si>
    <t>101-1306</t>
  </si>
  <si>
    <t>Портландцемент общестроительного назначения бездобавочный, марки: 500</t>
  </si>
  <si>
    <t xml:space="preserve">703
</t>
  </si>
  <si>
    <t xml:space="preserve">3535,59
</t>
  </si>
  <si>
    <t>МТРиЭ ЧО, Пост.от 14.05.2015 г. №19/1, п.129</t>
  </si>
  <si>
    <t>101-1522</t>
  </si>
  <si>
    <t>Электроды диаметром: 5 мм Э42А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</si>
  <si>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</si>
  <si>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</si>
  <si>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</si>
  <si>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</si>
  <si>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</si>
  <si>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</si>
  <si>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</si>
  <si>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</si>
  <si>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</si>
  <si>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</si>
  <si>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</si>
  <si>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</si>
  <si>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</si>
  <si>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</si>
  <si>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</si>
  <si>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</si>
  <si>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</si>
  <si>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</si>
  <si>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</si>
  <si>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101-2278</t>
  </si>
  <si>
    <t>Пропан-бутан, смесь техническая</t>
  </si>
  <si>
    <t xml:space="preserve">9,8
</t>
  </si>
  <si>
    <t xml:space="preserve">34,98
</t>
  </si>
  <si>
    <t>26.03.130</t>
  </si>
  <si>
    <t>101-2429</t>
  </si>
  <si>
    <t>Цемент расширяющийся</t>
  </si>
  <si>
    <t xml:space="preserve">2350
</t>
  </si>
  <si>
    <t xml:space="preserve">21568,13
</t>
  </si>
  <si>
    <t>13.01.105</t>
  </si>
  <si>
    <t>101-2449</t>
  </si>
  <si>
    <t>Кольца резиновые для: чугунных напорных труб диаметром 50-300 мм</t>
  </si>
  <si>
    <t xml:space="preserve">116
</t>
  </si>
  <si>
    <t xml:space="preserve">426,27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</si>
  <si>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</si>
  <si>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</si>
  <si>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</si>
  <si>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</si>
  <si>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</si>
  <si>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</si>
  <si>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</si>
  <si>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</si>
  <si>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</si>
  <si>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</si>
  <si>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</si>
  <si>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</si>
  <si>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</si>
  <si>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</si>
  <si>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143,02
</t>
  </si>
  <si>
    <t>МТРиЭ ЧО, Пост.от 14.05.2015 г. №19/1, п.183*4.38/1000</t>
  </si>
  <si>
    <t>301-1371</t>
  </si>
  <si>
    <t>Заглушки стальные типа: ПТ диаметром до 400 мм</t>
  </si>
  <si>
    <t xml:space="preserve">шт.
</t>
  </si>
  <si>
    <t xml:space="preserve">400
</t>
  </si>
  <si>
    <t xml:space="preserve">939,58
</t>
  </si>
  <si>
    <t>302-1237</t>
  </si>
  <si>
    <t>Сгоны стальные с муфтой и контргайкой, диаметром: 20 мм</t>
  </si>
  <si>
    <t xml:space="preserve">18,6
</t>
  </si>
  <si>
    <t xml:space="preserve">41,71
</t>
  </si>
  <si>
    <t>20.06.962.2+20.06.160.2+20.06.163.2</t>
  </si>
  <si>
    <t>402-0013</t>
  </si>
  <si>
    <t>Раствор готовый кладочный цементно-известковый марки: 50</t>
  </si>
  <si>
    <t xml:space="preserve">693
</t>
  </si>
  <si>
    <t xml:space="preserve">2826,59
</t>
  </si>
  <si>
    <t>МТРиЭ ЧО, Пост.от 14.05.2015 г. №19/1, п.076</t>
  </si>
  <si>
    <t>402-0083</t>
  </si>
  <si>
    <t>Раствор готовый отделочный тяжелый: цементно-известковый 1:1:6</t>
  </si>
  <si>
    <t xml:space="preserve">642
</t>
  </si>
  <si>
    <t xml:space="preserve">2689,91
</t>
  </si>
  <si>
    <t>МТРиЭ ЧО, Пост.от 14.05.2015 г. №19/1, п.081</t>
  </si>
  <si>
    <t>404-0005</t>
  </si>
  <si>
    <t>Кирпич керамический одинарный, размером 250х120х65 мм, марка: 100</t>
  </si>
  <si>
    <t xml:space="preserve">1379
</t>
  </si>
  <si>
    <t xml:space="preserve">10997,73
</t>
  </si>
  <si>
    <t>МТРиЭ ЧО, Пост.от 14.05.2015 г. №19/1, п.004</t>
  </si>
  <si>
    <t>408-0401</t>
  </si>
  <si>
    <t>Песок кварцевый, фракция 0-0,63 мм</t>
  </si>
  <si>
    <t xml:space="preserve">258,8
</t>
  </si>
  <si>
    <t xml:space="preserve">2088,3
</t>
  </si>
  <si>
    <t>МТРиЭ ЧО, Пост.от 14.05.2015 г. №19/1, п.098</t>
  </si>
  <si>
    <t>411-0001</t>
  </si>
  <si>
    <t>Вода</t>
  </si>
  <si>
    <t xml:space="preserve">3,11
</t>
  </si>
  <si>
    <t xml:space="preserve">22,77
</t>
  </si>
  <si>
    <t>Среднее (26.01.015, 26.01.017)</t>
  </si>
  <si>
    <t>ТСЦ-101-1793</t>
  </si>
  <si>
    <t>Манжеты резиновые</t>
  </si>
  <si>
    <t xml:space="preserve">15,1
</t>
  </si>
  <si>
    <t xml:space="preserve">39,75
</t>
  </si>
  <si>
    <t>ТСЦ-101-2318</t>
  </si>
  <si>
    <t>Натрий хлористый технический</t>
  </si>
  <si>
    <t xml:space="preserve">11011
</t>
  </si>
  <si>
    <t xml:space="preserve">3011,31
</t>
  </si>
  <si>
    <t>ТСЦ-101-2419</t>
  </si>
  <si>
    <t>Герметик универсальный «LIFE TIME», 300 мл</t>
  </si>
  <si>
    <t xml:space="preserve">17,62
</t>
  </si>
  <si>
    <t xml:space="preserve">111,54
</t>
  </si>
  <si>
    <t>ТСЦ-302-1237</t>
  </si>
  <si>
    <t>ТСЦ-302-1831</t>
  </si>
  <si>
    <t>Кран шаровой муфтовый 11Б27П1, диаметром: 15 мм</t>
  </si>
  <si>
    <t xml:space="preserve">29,3
</t>
  </si>
  <si>
    <t xml:space="preserve">82,21
</t>
  </si>
  <si>
    <t>ТСЦ-302-1833</t>
  </si>
  <si>
    <t>Кран шаровой муфтовый 11Б27П1, диаметром: 25 мм</t>
  </si>
  <si>
    <t xml:space="preserve">60,8
</t>
  </si>
  <si>
    <t xml:space="preserve">215,73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</si>
  <si>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</si>
  <si>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</si>
  <si>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</si>
  <si>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</si>
  <si>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</si>
  <si>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</si>
  <si>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</si>
  <si>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</si>
  <si>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Объект : ул.Пушкина дом №5</t>
  </si>
  <si>
    <t>О ПРИЕМКЕ ВЫПОЛНЕННЫХ РАБОТ за Январь-сентябрь 2015</t>
  </si>
  <si>
    <t>на ремонт и содержание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</si>
</sst>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63"/>
  <sheetViews>
    <sheetView showGridLines="0" tabSelected="1" workbookViewId="0">
      <selection activeCell="C151" sqref="C151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599</v>
      </c>
      <c r="D13" s="21"/>
      <c r="E13" s="15"/>
      <c r="F13" s="15"/>
      <c r="G13" s="15"/>
      <c r="H13" s="16"/>
      <c r="I13" s="16"/>
      <c r="J13" s="15"/>
      <c r="K13" s="18" t="s">
        <v>54</v>
      </c>
      <c r="L13" s="20" t="s">
        <v>55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56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350.26</v>
      </c>
      <c r="X14" s="27">
        <v>350.26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57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1.29</v>
      </c>
      <c r="X15" s="27">
        <v>1.29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64</v>
      </c>
      <c r="K19" s="108"/>
      <c r="L19" s="2" t="s">
        <v>65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170">
        <v>42277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600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601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13317.89/1000</f>
        <v>13.31789</v>
      </c>
      <c r="I27" s="85"/>
      <c r="J27" s="35" t="s">
        <v>5</v>
      </c>
      <c r="K27" s="86">
        <f>119005.99/1000</f>
        <v>119.00599000000001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0.35155000000000003</v>
      </c>
      <c r="I30" s="85"/>
      <c r="J30" s="35" t="s">
        <v>7</v>
      </c>
      <c r="K30" s="86">
        <f>(X14+X15)/1000</f>
        <v>0.35155000000000003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3923</v>
      </c>
      <c r="Z30" s="71">
        <v>3315</v>
      </c>
      <c r="AA30" s="71">
        <v>2091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3923/1000</f>
        <v>3.923</v>
      </c>
      <c r="I31" s="85"/>
      <c r="J31" s="35" t="s">
        <v>5</v>
      </c>
      <c r="K31" s="86">
        <f>46993/1000</f>
        <v>46.993000000000002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46993</v>
      </c>
      <c r="Z31" s="72">
        <v>33746</v>
      </c>
      <c r="AA31" s="72">
        <v>20034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кв.2015г."</f>
        <v>Составлена в базисных ценах на 01.2000 г. и текущих ценах на 2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58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59</v>
      </c>
      <c r="B37" s="96" t="s">
        <v>60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71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2">
        <v>1</v>
      </c>
      <c r="B42" s="133">
        <v>1</v>
      </c>
      <c r="C42" s="134" t="s">
        <v>72</v>
      </c>
      <c r="D42" s="135" t="s">
        <v>73</v>
      </c>
      <c r="E42" s="136">
        <v>1010.59</v>
      </c>
      <c r="F42" s="137" t="s">
        <v>74</v>
      </c>
      <c r="G42" s="136">
        <v>5.16</v>
      </c>
      <c r="H42" s="136" t="s">
        <v>75</v>
      </c>
      <c r="I42" s="136" t="s">
        <v>76</v>
      </c>
      <c r="J42" s="136"/>
      <c r="K42" s="136" t="s">
        <v>77</v>
      </c>
      <c r="L42" s="137" t="s">
        <v>78</v>
      </c>
      <c r="M42" s="137"/>
      <c r="N42" s="137" t="s">
        <v>79</v>
      </c>
      <c r="O42" s="137"/>
      <c r="P42" s="137"/>
      <c r="Q42" s="137"/>
      <c r="R42" s="137"/>
      <c r="S42" s="137"/>
      <c r="T42" s="137"/>
      <c r="U42" s="137"/>
      <c r="V42" s="137"/>
    </row>
    <row r="43" spans="1:22" ht="18.45" customHeight="1" x14ac:dyDescent="0.25">
      <c r="A43" s="130" t="s">
        <v>80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</row>
    <row r="44" spans="1:22" ht="68.400000000000006" x14ac:dyDescent="0.25">
      <c r="A44" s="132">
        <v>2</v>
      </c>
      <c r="B44" s="133">
        <v>2</v>
      </c>
      <c r="C44" s="134" t="s">
        <v>81</v>
      </c>
      <c r="D44" s="135" t="s">
        <v>82</v>
      </c>
      <c r="E44" s="136">
        <v>13.69</v>
      </c>
      <c r="F44" s="137">
        <v>13.69</v>
      </c>
      <c r="G44" s="136"/>
      <c r="H44" s="136" t="s">
        <v>83</v>
      </c>
      <c r="I44" s="136">
        <v>41</v>
      </c>
      <c r="J44" s="136"/>
      <c r="K44" s="136" t="s">
        <v>84</v>
      </c>
      <c r="L44" s="137">
        <v>493</v>
      </c>
      <c r="M44" s="137"/>
      <c r="N44" s="137" t="s">
        <v>79</v>
      </c>
      <c r="O44" s="137"/>
      <c r="P44" s="137"/>
      <c r="Q44" s="137"/>
      <c r="R44" s="137"/>
      <c r="S44" s="137"/>
      <c r="T44" s="137"/>
      <c r="U44" s="137"/>
      <c r="V44" s="137"/>
    </row>
    <row r="45" spans="1:22" ht="79.8" x14ac:dyDescent="0.25">
      <c r="A45" s="132">
        <v>3</v>
      </c>
      <c r="B45" s="133">
        <v>3</v>
      </c>
      <c r="C45" s="134" t="s">
        <v>85</v>
      </c>
      <c r="D45" s="135" t="s">
        <v>73</v>
      </c>
      <c r="E45" s="136">
        <v>5013.63</v>
      </c>
      <c r="F45" s="137" t="s">
        <v>86</v>
      </c>
      <c r="G45" s="136" t="s">
        <v>87</v>
      </c>
      <c r="H45" s="136" t="s">
        <v>88</v>
      </c>
      <c r="I45" s="136" t="s">
        <v>89</v>
      </c>
      <c r="J45" s="136">
        <v>2</v>
      </c>
      <c r="K45" s="136" t="s">
        <v>90</v>
      </c>
      <c r="L45" s="137" t="s">
        <v>91</v>
      </c>
      <c r="M45" s="137"/>
      <c r="N45" s="137" t="s">
        <v>79</v>
      </c>
      <c r="O45" s="137"/>
      <c r="P45" s="137"/>
      <c r="Q45" s="137"/>
      <c r="R45" s="137"/>
      <c r="S45" s="137"/>
      <c r="T45" s="137"/>
      <c r="U45" s="137"/>
      <c r="V45" s="137" t="s">
        <v>92</v>
      </c>
    </row>
    <row r="46" spans="1:22" ht="68.400000000000006" x14ac:dyDescent="0.25">
      <c r="A46" s="132">
        <v>4</v>
      </c>
      <c r="B46" s="133">
        <v>4</v>
      </c>
      <c r="C46" s="134" t="s">
        <v>93</v>
      </c>
      <c r="D46" s="135" t="s">
        <v>94</v>
      </c>
      <c r="E46" s="136">
        <v>2250.2399999999998</v>
      </c>
      <c r="F46" s="137" t="s">
        <v>95</v>
      </c>
      <c r="G46" s="136" t="s">
        <v>96</v>
      </c>
      <c r="H46" s="136" t="s">
        <v>97</v>
      </c>
      <c r="I46" s="136" t="s">
        <v>98</v>
      </c>
      <c r="J46" s="136"/>
      <c r="K46" s="136" t="s">
        <v>99</v>
      </c>
      <c r="L46" s="137" t="s">
        <v>100</v>
      </c>
      <c r="M46" s="137"/>
      <c r="N46" s="137" t="s">
        <v>79</v>
      </c>
      <c r="O46" s="137"/>
      <c r="P46" s="137"/>
      <c r="Q46" s="137"/>
      <c r="R46" s="137"/>
      <c r="S46" s="137"/>
      <c r="T46" s="137"/>
      <c r="U46" s="137"/>
      <c r="V46" s="137"/>
    </row>
    <row r="47" spans="1:22" ht="18.45" customHeight="1" x14ac:dyDescent="0.25">
      <c r="A47" s="130" t="s">
        <v>101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68.400000000000006" x14ac:dyDescent="0.25">
      <c r="A48" s="132">
        <v>5</v>
      </c>
      <c r="B48" s="133">
        <v>5</v>
      </c>
      <c r="C48" s="134" t="s">
        <v>81</v>
      </c>
      <c r="D48" s="135" t="s">
        <v>82</v>
      </c>
      <c r="E48" s="136">
        <v>13.69</v>
      </c>
      <c r="F48" s="137">
        <v>13.69</v>
      </c>
      <c r="G48" s="136"/>
      <c r="H48" s="136" t="s">
        <v>83</v>
      </c>
      <c r="I48" s="136">
        <v>41</v>
      </c>
      <c r="J48" s="136"/>
      <c r="K48" s="136" t="s">
        <v>84</v>
      </c>
      <c r="L48" s="137">
        <v>493</v>
      </c>
      <c r="M48" s="137"/>
      <c r="N48" s="137" t="s">
        <v>79</v>
      </c>
      <c r="O48" s="137"/>
      <c r="P48" s="137"/>
      <c r="Q48" s="137"/>
      <c r="R48" s="137"/>
      <c r="S48" s="137"/>
      <c r="T48" s="137"/>
      <c r="U48" s="137"/>
      <c r="V48" s="137"/>
    </row>
    <row r="49" spans="1:22" ht="79.8" x14ac:dyDescent="0.25">
      <c r="A49" s="132">
        <v>6</v>
      </c>
      <c r="B49" s="133">
        <v>6</v>
      </c>
      <c r="C49" s="134" t="s">
        <v>102</v>
      </c>
      <c r="D49" s="135" t="s">
        <v>103</v>
      </c>
      <c r="E49" s="136">
        <v>2435.67</v>
      </c>
      <c r="F49" s="137" t="s">
        <v>104</v>
      </c>
      <c r="G49" s="136" t="s">
        <v>105</v>
      </c>
      <c r="H49" s="136" t="s">
        <v>106</v>
      </c>
      <c r="I49" s="136" t="s">
        <v>107</v>
      </c>
      <c r="J49" s="136"/>
      <c r="K49" s="136" t="s">
        <v>108</v>
      </c>
      <c r="L49" s="137" t="s">
        <v>109</v>
      </c>
      <c r="M49" s="137"/>
      <c r="N49" s="137" t="s">
        <v>79</v>
      </c>
      <c r="O49" s="137"/>
      <c r="P49" s="137"/>
      <c r="Q49" s="137"/>
      <c r="R49" s="137"/>
      <c r="S49" s="137"/>
      <c r="T49" s="137"/>
      <c r="U49" s="137"/>
      <c r="V49" s="137">
        <v>1</v>
      </c>
    </row>
    <row r="50" spans="1:22" ht="68.400000000000006" x14ac:dyDescent="0.25">
      <c r="A50" s="132">
        <v>7</v>
      </c>
      <c r="B50" s="133">
        <v>7</v>
      </c>
      <c r="C50" s="134" t="s">
        <v>93</v>
      </c>
      <c r="D50" s="135" t="s">
        <v>73</v>
      </c>
      <c r="E50" s="136">
        <v>2250.2399999999998</v>
      </c>
      <c r="F50" s="137" t="s">
        <v>95</v>
      </c>
      <c r="G50" s="136" t="s">
        <v>96</v>
      </c>
      <c r="H50" s="136" t="s">
        <v>110</v>
      </c>
      <c r="I50" s="136" t="s">
        <v>111</v>
      </c>
      <c r="J50" s="136"/>
      <c r="K50" s="136" t="s">
        <v>112</v>
      </c>
      <c r="L50" s="137" t="s">
        <v>113</v>
      </c>
      <c r="M50" s="137"/>
      <c r="N50" s="137" t="s">
        <v>79</v>
      </c>
      <c r="O50" s="137"/>
      <c r="P50" s="137"/>
      <c r="Q50" s="137"/>
      <c r="R50" s="137"/>
      <c r="S50" s="137"/>
      <c r="T50" s="137"/>
      <c r="U50" s="137"/>
      <c r="V50" s="137"/>
    </row>
    <row r="51" spans="1:22" ht="18.45" customHeight="1" x14ac:dyDescent="0.25">
      <c r="A51" s="130" t="s">
        <v>114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91.2" x14ac:dyDescent="0.25">
      <c r="A52" s="132">
        <v>8</v>
      </c>
      <c r="B52" s="133">
        <v>8</v>
      </c>
      <c r="C52" s="134" t="s">
        <v>115</v>
      </c>
      <c r="D52" s="135" t="s">
        <v>103</v>
      </c>
      <c r="E52" s="136">
        <v>1557.53</v>
      </c>
      <c r="F52" s="137" t="s">
        <v>116</v>
      </c>
      <c r="G52" s="136" t="s">
        <v>87</v>
      </c>
      <c r="H52" s="136" t="s">
        <v>117</v>
      </c>
      <c r="I52" s="136" t="s">
        <v>118</v>
      </c>
      <c r="J52" s="136">
        <v>1</v>
      </c>
      <c r="K52" s="136" t="s">
        <v>119</v>
      </c>
      <c r="L52" s="137" t="s">
        <v>120</v>
      </c>
      <c r="M52" s="137"/>
      <c r="N52" s="137" t="s">
        <v>79</v>
      </c>
      <c r="O52" s="137"/>
      <c r="P52" s="137"/>
      <c r="Q52" s="137"/>
      <c r="R52" s="137"/>
      <c r="S52" s="137"/>
      <c r="T52" s="137"/>
      <c r="U52" s="137"/>
      <c r="V52" s="137">
        <v>5</v>
      </c>
    </row>
    <row r="53" spans="1:22" ht="18.45" customHeight="1" x14ac:dyDescent="0.25">
      <c r="A53" s="130" t="s">
        <v>101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68.400000000000006" x14ac:dyDescent="0.25">
      <c r="A54" s="132">
        <v>9</v>
      </c>
      <c r="B54" s="133">
        <v>9</v>
      </c>
      <c r="C54" s="134" t="s">
        <v>121</v>
      </c>
      <c r="D54" s="135" t="s">
        <v>73</v>
      </c>
      <c r="E54" s="136">
        <v>1010.59</v>
      </c>
      <c r="F54" s="137" t="s">
        <v>74</v>
      </c>
      <c r="G54" s="136">
        <v>5.16</v>
      </c>
      <c r="H54" s="136" t="s">
        <v>75</v>
      </c>
      <c r="I54" s="136" t="s">
        <v>76</v>
      </c>
      <c r="J54" s="136"/>
      <c r="K54" s="136" t="s">
        <v>77</v>
      </c>
      <c r="L54" s="137" t="s">
        <v>78</v>
      </c>
      <c r="M54" s="137"/>
      <c r="N54" s="137" t="s">
        <v>79</v>
      </c>
      <c r="O54" s="137"/>
      <c r="P54" s="137"/>
      <c r="Q54" s="137"/>
      <c r="R54" s="137"/>
      <c r="S54" s="137"/>
      <c r="T54" s="137"/>
      <c r="U54" s="137"/>
      <c r="V54" s="137"/>
    </row>
    <row r="55" spans="1:22" ht="18.45" customHeight="1" x14ac:dyDescent="0.25">
      <c r="A55" s="130" t="s">
        <v>122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</row>
    <row r="56" spans="1:22" ht="68.400000000000006" x14ac:dyDescent="0.25">
      <c r="A56" s="132">
        <v>10</v>
      </c>
      <c r="B56" s="133">
        <v>10</v>
      </c>
      <c r="C56" s="134" t="s">
        <v>123</v>
      </c>
      <c r="D56" s="135" t="s">
        <v>124</v>
      </c>
      <c r="E56" s="136">
        <v>3.95</v>
      </c>
      <c r="F56" s="137">
        <v>3.95</v>
      </c>
      <c r="G56" s="136"/>
      <c r="H56" s="136"/>
      <c r="I56" s="136"/>
      <c r="J56" s="136"/>
      <c r="K56" s="136" t="s">
        <v>125</v>
      </c>
      <c r="L56" s="137">
        <v>6</v>
      </c>
      <c r="M56" s="137"/>
      <c r="N56" s="137" t="s">
        <v>79</v>
      </c>
      <c r="O56" s="137"/>
      <c r="P56" s="137"/>
      <c r="Q56" s="137"/>
      <c r="R56" s="137"/>
      <c r="S56" s="137"/>
      <c r="T56" s="137"/>
      <c r="U56" s="137"/>
      <c r="V56" s="137"/>
    </row>
    <row r="57" spans="1:22" ht="18.45" customHeight="1" x14ac:dyDescent="0.25">
      <c r="A57" s="130" t="s">
        <v>126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</row>
    <row r="58" spans="1:22" ht="68.400000000000006" x14ac:dyDescent="0.25">
      <c r="A58" s="132">
        <v>11</v>
      </c>
      <c r="B58" s="133">
        <v>11</v>
      </c>
      <c r="C58" s="134" t="s">
        <v>127</v>
      </c>
      <c r="D58" s="135" t="s">
        <v>128</v>
      </c>
      <c r="E58" s="136">
        <v>5.36</v>
      </c>
      <c r="F58" s="137">
        <v>2.16</v>
      </c>
      <c r="G58" s="136" t="s">
        <v>129</v>
      </c>
      <c r="H58" s="136" t="s">
        <v>130</v>
      </c>
      <c r="I58" s="136">
        <v>216</v>
      </c>
      <c r="J58" s="136" t="s">
        <v>131</v>
      </c>
      <c r="K58" s="136" t="s">
        <v>132</v>
      </c>
      <c r="L58" s="137">
        <v>2589</v>
      </c>
      <c r="M58" s="137"/>
      <c r="N58" s="137" t="s">
        <v>79</v>
      </c>
      <c r="O58" s="137"/>
      <c r="P58" s="137"/>
      <c r="Q58" s="137"/>
      <c r="R58" s="137"/>
      <c r="S58" s="137"/>
      <c r="T58" s="137"/>
      <c r="U58" s="137"/>
      <c r="V58" s="137" t="s">
        <v>133</v>
      </c>
    </row>
    <row r="59" spans="1:22" ht="34.200000000000003" x14ac:dyDescent="0.25">
      <c r="A59" s="138">
        <v>12</v>
      </c>
      <c r="B59" s="139">
        <v>12</v>
      </c>
      <c r="C59" s="140" t="s">
        <v>134</v>
      </c>
      <c r="D59" s="141" t="s">
        <v>135</v>
      </c>
      <c r="E59" s="142">
        <v>11011</v>
      </c>
      <c r="F59" s="143" t="s">
        <v>136</v>
      </c>
      <c r="G59" s="142"/>
      <c r="H59" s="142">
        <v>110</v>
      </c>
      <c r="I59" s="142" t="s">
        <v>137</v>
      </c>
      <c r="J59" s="142"/>
      <c r="K59" s="142">
        <v>30</v>
      </c>
      <c r="L59" s="143" t="s">
        <v>138</v>
      </c>
      <c r="M59" s="143"/>
      <c r="N59" s="143" t="s">
        <v>139</v>
      </c>
      <c r="O59" s="143"/>
      <c r="P59" s="143"/>
      <c r="Q59" s="143"/>
      <c r="R59" s="143"/>
      <c r="S59" s="143"/>
      <c r="T59" s="143"/>
      <c r="U59" s="143"/>
      <c r="V59" s="143"/>
    </row>
    <row r="60" spans="1:22" ht="19.350000000000001" customHeight="1" x14ac:dyDescent="0.25">
      <c r="A60" s="128" t="s">
        <v>140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</row>
    <row r="61" spans="1:22" ht="18.45" customHeight="1" x14ac:dyDescent="0.25">
      <c r="A61" s="130" t="s">
        <v>141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</row>
    <row r="62" spans="1:22" ht="68.400000000000006" x14ac:dyDescent="0.25">
      <c r="A62" s="132">
        <v>13</v>
      </c>
      <c r="B62" s="133">
        <v>13</v>
      </c>
      <c r="C62" s="134" t="s">
        <v>142</v>
      </c>
      <c r="D62" s="135" t="s">
        <v>73</v>
      </c>
      <c r="E62" s="136">
        <v>1010.59</v>
      </c>
      <c r="F62" s="137" t="s">
        <v>74</v>
      </c>
      <c r="G62" s="136">
        <v>5.16</v>
      </c>
      <c r="H62" s="136" t="s">
        <v>75</v>
      </c>
      <c r="I62" s="136" t="s">
        <v>76</v>
      </c>
      <c r="J62" s="136"/>
      <c r="K62" s="136" t="s">
        <v>77</v>
      </c>
      <c r="L62" s="137" t="s">
        <v>78</v>
      </c>
      <c r="M62" s="137"/>
      <c r="N62" s="137" t="s">
        <v>79</v>
      </c>
      <c r="O62" s="137"/>
      <c r="P62" s="137"/>
      <c r="Q62" s="137"/>
      <c r="R62" s="137"/>
      <c r="S62" s="137"/>
      <c r="T62" s="137"/>
      <c r="U62" s="137"/>
      <c r="V62" s="137"/>
    </row>
    <row r="63" spans="1:22" ht="18.45" customHeight="1" x14ac:dyDescent="0.25">
      <c r="A63" s="130" t="s">
        <v>143</v>
      </c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</row>
    <row r="64" spans="1:22" ht="68.400000000000006" x14ac:dyDescent="0.25">
      <c r="A64" s="132">
        <v>14</v>
      </c>
      <c r="B64" s="133">
        <v>14</v>
      </c>
      <c r="C64" s="134" t="s">
        <v>144</v>
      </c>
      <c r="D64" s="135" t="s">
        <v>73</v>
      </c>
      <c r="E64" s="136">
        <v>1010.59</v>
      </c>
      <c r="F64" s="137" t="s">
        <v>74</v>
      </c>
      <c r="G64" s="136">
        <v>5.16</v>
      </c>
      <c r="H64" s="136" t="s">
        <v>75</v>
      </c>
      <c r="I64" s="136" t="s">
        <v>76</v>
      </c>
      <c r="J64" s="136"/>
      <c r="K64" s="136" t="s">
        <v>77</v>
      </c>
      <c r="L64" s="137" t="s">
        <v>78</v>
      </c>
      <c r="M64" s="137"/>
      <c r="N64" s="137" t="s">
        <v>79</v>
      </c>
      <c r="O64" s="137"/>
      <c r="P64" s="137"/>
      <c r="Q64" s="137"/>
      <c r="R64" s="137"/>
      <c r="S64" s="137"/>
      <c r="T64" s="137"/>
      <c r="U64" s="137"/>
      <c r="V64" s="137"/>
    </row>
    <row r="65" spans="1:22" ht="45.6" x14ac:dyDescent="0.25">
      <c r="A65" s="132">
        <v>15</v>
      </c>
      <c r="B65" s="133">
        <v>15</v>
      </c>
      <c r="C65" s="134" t="s">
        <v>145</v>
      </c>
      <c r="D65" s="135" t="s">
        <v>146</v>
      </c>
      <c r="E65" s="136">
        <v>29.3</v>
      </c>
      <c r="F65" s="137" t="s">
        <v>147</v>
      </c>
      <c r="G65" s="136"/>
      <c r="H65" s="136">
        <v>29</v>
      </c>
      <c r="I65" s="136" t="s">
        <v>148</v>
      </c>
      <c r="J65" s="136"/>
      <c r="K65" s="136">
        <v>82</v>
      </c>
      <c r="L65" s="137" t="s">
        <v>149</v>
      </c>
      <c r="M65" s="137"/>
      <c r="N65" s="137" t="s">
        <v>139</v>
      </c>
      <c r="O65" s="137"/>
      <c r="P65" s="137"/>
      <c r="Q65" s="137"/>
      <c r="R65" s="137"/>
      <c r="S65" s="137"/>
      <c r="T65" s="137"/>
      <c r="U65" s="137"/>
      <c r="V65" s="137"/>
    </row>
    <row r="66" spans="1:22" ht="18.45" customHeight="1" x14ac:dyDescent="0.25">
      <c r="A66" s="130" t="s">
        <v>150</v>
      </c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</row>
    <row r="67" spans="1:22" ht="91.2" x14ac:dyDescent="0.25">
      <c r="A67" s="132">
        <v>16</v>
      </c>
      <c r="B67" s="133">
        <v>16</v>
      </c>
      <c r="C67" s="134" t="s">
        <v>151</v>
      </c>
      <c r="D67" s="135" t="s">
        <v>152</v>
      </c>
      <c r="E67" s="136">
        <v>3388.88</v>
      </c>
      <c r="F67" s="137" t="s">
        <v>153</v>
      </c>
      <c r="G67" s="136" t="s">
        <v>154</v>
      </c>
      <c r="H67" s="136" t="s">
        <v>155</v>
      </c>
      <c r="I67" s="136" t="s">
        <v>156</v>
      </c>
      <c r="J67" s="136">
        <v>2</v>
      </c>
      <c r="K67" s="136" t="s">
        <v>157</v>
      </c>
      <c r="L67" s="137" t="s">
        <v>158</v>
      </c>
      <c r="M67" s="137"/>
      <c r="N67" s="137" t="s">
        <v>79</v>
      </c>
      <c r="O67" s="137"/>
      <c r="P67" s="137"/>
      <c r="Q67" s="137"/>
      <c r="R67" s="137"/>
      <c r="S67" s="137"/>
      <c r="T67" s="137"/>
      <c r="U67" s="137"/>
      <c r="V67" s="137" t="s">
        <v>159</v>
      </c>
    </row>
    <row r="68" spans="1:22" ht="18.45" customHeight="1" x14ac:dyDescent="0.25">
      <c r="A68" s="130" t="s">
        <v>160</v>
      </c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</row>
    <row r="69" spans="1:22" ht="57" x14ac:dyDescent="0.25">
      <c r="A69" s="132">
        <v>17</v>
      </c>
      <c r="B69" s="133">
        <v>17</v>
      </c>
      <c r="C69" s="134" t="s">
        <v>161</v>
      </c>
      <c r="D69" s="135" t="s">
        <v>162</v>
      </c>
      <c r="E69" s="136">
        <v>508.07</v>
      </c>
      <c r="F69" s="137" t="s">
        <v>163</v>
      </c>
      <c r="G69" s="136">
        <v>1.03</v>
      </c>
      <c r="H69" s="136" t="s">
        <v>164</v>
      </c>
      <c r="I69" s="136" t="s">
        <v>165</v>
      </c>
      <c r="J69" s="136"/>
      <c r="K69" s="136" t="s">
        <v>166</v>
      </c>
      <c r="L69" s="137" t="s">
        <v>167</v>
      </c>
      <c r="M69" s="137"/>
      <c r="N69" s="137" t="s">
        <v>79</v>
      </c>
      <c r="O69" s="137"/>
      <c r="P69" s="137"/>
      <c r="Q69" s="137"/>
      <c r="R69" s="137"/>
      <c r="S69" s="137"/>
      <c r="T69" s="137"/>
      <c r="U69" s="137"/>
      <c r="V69" s="137">
        <v>1</v>
      </c>
    </row>
    <row r="70" spans="1:22" ht="18.45" customHeight="1" x14ac:dyDescent="0.25">
      <c r="A70" s="130" t="s">
        <v>168</v>
      </c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</row>
    <row r="71" spans="1:22" ht="57" x14ac:dyDescent="0.25">
      <c r="A71" s="132">
        <v>18</v>
      </c>
      <c r="B71" s="133">
        <v>20</v>
      </c>
      <c r="C71" s="134" t="s">
        <v>161</v>
      </c>
      <c r="D71" s="135" t="s">
        <v>162</v>
      </c>
      <c r="E71" s="136">
        <v>508.07</v>
      </c>
      <c r="F71" s="137" t="s">
        <v>163</v>
      </c>
      <c r="G71" s="136">
        <v>1.03</v>
      </c>
      <c r="H71" s="136" t="s">
        <v>164</v>
      </c>
      <c r="I71" s="136" t="s">
        <v>165</v>
      </c>
      <c r="J71" s="136"/>
      <c r="K71" s="136" t="s">
        <v>166</v>
      </c>
      <c r="L71" s="137" t="s">
        <v>167</v>
      </c>
      <c r="M71" s="137"/>
      <c r="N71" s="137" t="s">
        <v>79</v>
      </c>
      <c r="O71" s="137"/>
      <c r="P71" s="137"/>
      <c r="Q71" s="137"/>
      <c r="R71" s="137"/>
      <c r="S71" s="137"/>
      <c r="T71" s="137"/>
      <c r="U71" s="137"/>
      <c r="V71" s="137">
        <v>1</v>
      </c>
    </row>
    <row r="72" spans="1:22" ht="18.45" customHeight="1" x14ac:dyDescent="0.25">
      <c r="A72" s="130" t="s">
        <v>126</v>
      </c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</row>
    <row r="73" spans="1:22" ht="57" x14ac:dyDescent="0.25">
      <c r="A73" s="132">
        <v>19</v>
      </c>
      <c r="B73" s="133">
        <v>21</v>
      </c>
      <c r="C73" s="134" t="s">
        <v>161</v>
      </c>
      <c r="D73" s="135" t="s">
        <v>162</v>
      </c>
      <c r="E73" s="136">
        <v>508.07</v>
      </c>
      <c r="F73" s="137" t="s">
        <v>163</v>
      </c>
      <c r="G73" s="136">
        <v>1.03</v>
      </c>
      <c r="H73" s="136" t="s">
        <v>164</v>
      </c>
      <c r="I73" s="136" t="s">
        <v>165</v>
      </c>
      <c r="J73" s="136"/>
      <c r="K73" s="136" t="s">
        <v>166</v>
      </c>
      <c r="L73" s="137" t="s">
        <v>167</v>
      </c>
      <c r="M73" s="137"/>
      <c r="N73" s="137" t="s">
        <v>79</v>
      </c>
      <c r="O73" s="137"/>
      <c r="P73" s="137"/>
      <c r="Q73" s="137"/>
      <c r="R73" s="137"/>
      <c r="S73" s="137"/>
      <c r="T73" s="137"/>
      <c r="U73" s="137"/>
      <c r="V73" s="137">
        <v>1</v>
      </c>
    </row>
    <row r="74" spans="1:22" ht="91.2" x14ac:dyDescent="0.25">
      <c r="A74" s="138">
        <v>20</v>
      </c>
      <c r="B74" s="139">
        <v>22</v>
      </c>
      <c r="C74" s="140" t="s">
        <v>151</v>
      </c>
      <c r="D74" s="141" t="s">
        <v>169</v>
      </c>
      <c r="E74" s="142">
        <v>3388.88</v>
      </c>
      <c r="F74" s="143" t="s">
        <v>153</v>
      </c>
      <c r="G74" s="142" t="s">
        <v>154</v>
      </c>
      <c r="H74" s="142" t="s">
        <v>170</v>
      </c>
      <c r="I74" s="142" t="s">
        <v>171</v>
      </c>
      <c r="J74" s="142" t="s">
        <v>172</v>
      </c>
      <c r="K74" s="142" t="s">
        <v>173</v>
      </c>
      <c r="L74" s="143" t="s">
        <v>174</v>
      </c>
      <c r="M74" s="143"/>
      <c r="N74" s="143" t="s">
        <v>79</v>
      </c>
      <c r="O74" s="143"/>
      <c r="P74" s="143"/>
      <c r="Q74" s="143"/>
      <c r="R74" s="143"/>
      <c r="S74" s="143"/>
      <c r="T74" s="143"/>
      <c r="U74" s="143"/>
      <c r="V74" s="143" t="s">
        <v>175</v>
      </c>
    </row>
    <row r="75" spans="1:22" ht="19.350000000000001" customHeight="1" x14ac:dyDescent="0.25">
      <c r="A75" s="128" t="s">
        <v>176</v>
      </c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</row>
    <row r="76" spans="1:22" ht="18.45" customHeight="1" x14ac:dyDescent="0.25">
      <c r="A76" s="130" t="s">
        <v>126</v>
      </c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</row>
    <row r="77" spans="1:22" ht="68.400000000000006" x14ac:dyDescent="0.25">
      <c r="A77" s="132">
        <v>21</v>
      </c>
      <c r="B77" s="133">
        <v>23</v>
      </c>
      <c r="C77" s="134" t="s">
        <v>81</v>
      </c>
      <c r="D77" s="135" t="s">
        <v>82</v>
      </c>
      <c r="E77" s="136">
        <v>13.69</v>
      </c>
      <c r="F77" s="137">
        <v>13.69</v>
      </c>
      <c r="G77" s="136"/>
      <c r="H77" s="136" t="s">
        <v>83</v>
      </c>
      <c r="I77" s="136">
        <v>41</v>
      </c>
      <c r="J77" s="136"/>
      <c r="K77" s="136" t="s">
        <v>84</v>
      </c>
      <c r="L77" s="137">
        <v>493</v>
      </c>
      <c r="M77" s="137"/>
      <c r="N77" s="137" t="s">
        <v>79</v>
      </c>
      <c r="O77" s="137"/>
      <c r="P77" s="137"/>
      <c r="Q77" s="137"/>
      <c r="R77" s="137"/>
      <c r="S77" s="137"/>
      <c r="T77" s="137"/>
      <c r="U77" s="137"/>
      <c r="V77" s="137"/>
    </row>
    <row r="78" spans="1:22" ht="79.8" x14ac:dyDescent="0.25">
      <c r="A78" s="132">
        <v>22</v>
      </c>
      <c r="B78" s="133">
        <v>24</v>
      </c>
      <c r="C78" s="134" t="s">
        <v>85</v>
      </c>
      <c r="D78" s="135" t="s">
        <v>73</v>
      </c>
      <c r="E78" s="136">
        <v>5013.63</v>
      </c>
      <c r="F78" s="137" t="s">
        <v>86</v>
      </c>
      <c r="G78" s="136" t="s">
        <v>87</v>
      </c>
      <c r="H78" s="136" t="s">
        <v>88</v>
      </c>
      <c r="I78" s="136" t="s">
        <v>89</v>
      </c>
      <c r="J78" s="136">
        <v>2</v>
      </c>
      <c r="K78" s="136" t="s">
        <v>90</v>
      </c>
      <c r="L78" s="137" t="s">
        <v>91</v>
      </c>
      <c r="M78" s="137"/>
      <c r="N78" s="137" t="s">
        <v>79</v>
      </c>
      <c r="O78" s="137"/>
      <c r="P78" s="137"/>
      <c r="Q78" s="137"/>
      <c r="R78" s="137"/>
      <c r="S78" s="137"/>
      <c r="T78" s="137"/>
      <c r="U78" s="137"/>
      <c r="V78" s="137" t="s">
        <v>92</v>
      </c>
    </row>
    <row r="79" spans="1:22" ht="68.400000000000006" x14ac:dyDescent="0.25">
      <c r="A79" s="132">
        <v>23</v>
      </c>
      <c r="B79" s="133">
        <v>25</v>
      </c>
      <c r="C79" s="134" t="s">
        <v>93</v>
      </c>
      <c r="D79" s="135" t="s">
        <v>73</v>
      </c>
      <c r="E79" s="136">
        <v>2250.2399999999998</v>
      </c>
      <c r="F79" s="137" t="s">
        <v>95</v>
      </c>
      <c r="G79" s="136" t="s">
        <v>96</v>
      </c>
      <c r="H79" s="136" t="s">
        <v>110</v>
      </c>
      <c r="I79" s="136" t="s">
        <v>111</v>
      </c>
      <c r="J79" s="136"/>
      <c r="K79" s="136" t="s">
        <v>112</v>
      </c>
      <c r="L79" s="137" t="s">
        <v>113</v>
      </c>
      <c r="M79" s="137"/>
      <c r="N79" s="137" t="s">
        <v>79</v>
      </c>
      <c r="O79" s="137"/>
      <c r="P79" s="137"/>
      <c r="Q79" s="137"/>
      <c r="R79" s="137"/>
      <c r="S79" s="137"/>
      <c r="T79" s="137"/>
      <c r="U79" s="137"/>
      <c r="V79" s="137"/>
    </row>
    <row r="80" spans="1:22" ht="18.45" customHeight="1" x14ac:dyDescent="0.25">
      <c r="A80" s="130" t="s">
        <v>177</v>
      </c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</row>
    <row r="81" spans="1:22" ht="91.2" x14ac:dyDescent="0.25">
      <c r="A81" s="132">
        <v>24</v>
      </c>
      <c r="B81" s="133">
        <v>26</v>
      </c>
      <c r="C81" s="134" t="s">
        <v>178</v>
      </c>
      <c r="D81" s="135" t="s">
        <v>179</v>
      </c>
      <c r="E81" s="136">
        <v>24805.47</v>
      </c>
      <c r="F81" s="137" t="s">
        <v>180</v>
      </c>
      <c r="G81" s="136" t="s">
        <v>181</v>
      </c>
      <c r="H81" s="136" t="s">
        <v>182</v>
      </c>
      <c r="I81" s="136" t="s">
        <v>183</v>
      </c>
      <c r="J81" s="136">
        <v>4</v>
      </c>
      <c r="K81" s="136" t="s">
        <v>184</v>
      </c>
      <c r="L81" s="137" t="s">
        <v>185</v>
      </c>
      <c r="M81" s="137"/>
      <c r="N81" s="137" t="s">
        <v>79</v>
      </c>
      <c r="O81" s="137"/>
      <c r="P81" s="137"/>
      <c r="Q81" s="137"/>
      <c r="R81" s="137"/>
      <c r="S81" s="137"/>
      <c r="T81" s="137"/>
      <c r="U81" s="137"/>
      <c r="V81" s="137" t="s">
        <v>186</v>
      </c>
    </row>
    <row r="82" spans="1:22" ht="102.6" x14ac:dyDescent="0.25">
      <c r="A82" s="132">
        <v>25</v>
      </c>
      <c r="B82" s="133">
        <v>27</v>
      </c>
      <c r="C82" s="134" t="s">
        <v>187</v>
      </c>
      <c r="D82" s="135" t="s">
        <v>188</v>
      </c>
      <c r="E82" s="136">
        <v>3495.29</v>
      </c>
      <c r="F82" s="137" t="s">
        <v>189</v>
      </c>
      <c r="G82" s="136">
        <v>1.64</v>
      </c>
      <c r="H82" s="136" t="s">
        <v>190</v>
      </c>
      <c r="I82" s="136" t="s">
        <v>191</v>
      </c>
      <c r="J82" s="136">
        <v>2</v>
      </c>
      <c r="K82" s="136" t="s">
        <v>192</v>
      </c>
      <c r="L82" s="137" t="s">
        <v>193</v>
      </c>
      <c r="M82" s="137"/>
      <c r="N82" s="137" t="s">
        <v>79</v>
      </c>
      <c r="O82" s="137"/>
      <c r="P82" s="137"/>
      <c r="Q82" s="137"/>
      <c r="R82" s="137"/>
      <c r="S82" s="137"/>
      <c r="T82" s="137"/>
      <c r="U82" s="137"/>
      <c r="V82" s="137">
        <v>5</v>
      </c>
    </row>
    <row r="83" spans="1:22" ht="102.6" x14ac:dyDescent="0.25">
      <c r="A83" s="138">
        <v>26</v>
      </c>
      <c r="B83" s="139">
        <v>28</v>
      </c>
      <c r="C83" s="140" t="s">
        <v>194</v>
      </c>
      <c r="D83" s="141" t="s">
        <v>195</v>
      </c>
      <c r="E83" s="142">
        <v>3495.29</v>
      </c>
      <c r="F83" s="143" t="s">
        <v>189</v>
      </c>
      <c r="G83" s="142">
        <v>1.64</v>
      </c>
      <c r="H83" s="142" t="s">
        <v>196</v>
      </c>
      <c r="I83" s="142" t="s">
        <v>197</v>
      </c>
      <c r="J83" s="142"/>
      <c r="K83" s="142" t="s">
        <v>198</v>
      </c>
      <c r="L83" s="143" t="s">
        <v>199</v>
      </c>
      <c r="M83" s="143"/>
      <c r="N83" s="143" t="s">
        <v>79</v>
      </c>
      <c r="O83" s="143"/>
      <c r="P83" s="143"/>
      <c r="Q83" s="143"/>
      <c r="R83" s="143"/>
      <c r="S83" s="143"/>
      <c r="T83" s="143"/>
      <c r="U83" s="143"/>
      <c r="V83" s="143"/>
    </row>
    <row r="84" spans="1:22" ht="19.350000000000001" customHeight="1" x14ac:dyDescent="0.25">
      <c r="A84" s="128" t="s">
        <v>200</v>
      </c>
      <c r="B84" s="129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</row>
    <row r="85" spans="1:22" ht="18.45" customHeight="1" x14ac:dyDescent="0.25">
      <c r="A85" s="130" t="s">
        <v>141</v>
      </c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</row>
    <row r="86" spans="1:22" ht="68.400000000000006" x14ac:dyDescent="0.25">
      <c r="A86" s="132">
        <v>27</v>
      </c>
      <c r="B86" s="133">
        <v>29</v>
      </c>
      <c r="C86" s="134" t="s">
        <v>201</v>
      </c>
      <c r="D86" s="135" t="s">
        <v>202</v>
      </c>
      <c r="E86" s="136">
        <v>3.95</v>
      </c>
      <c r="F86" s="137">
        <v>3.95</v>
      </c>
      <c r="G86" s="136"/>
      <c r="H86" s="136" t="s">
        <v>203</v>
      </c>
      <c r="I86" s="136">
        <v>1</v>
      </c>
      <c r="J86" s="136"/>
      <c r="K86" s="136" t="s">
        <v>204</v>
      </c>
      <c r="L86" s="137">
        <v>7</v>
      </c>
      <c r="M86" s="137"/>
      <c r="N86" s="137" t="s">
        <v>79</v>
      </c>
      <c r="O86" s="137"/>
      <c r="P86" s="137"/>
      <c r="Q86" s="137"/>
      <c r="R86" s="137"/>
      <c r="S86" s="137"/>
      <c r="T86" s="137"/>
      <c r="U86" s="137"/>
      <c r="V86" s="137"/>
    </row>
    <row r="87" spans="1:22" ht="18.45" customHeight="1" x14ac:dyDescent="0.25">
      <c r="A87" s="130" t="s">
        <v>205</v>
      </c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</row>
    <row r="88" spans="1:22" ht="79.8" x14ac:dyDescent="0.25">
      <c r="A88" s="132">
        <v>28</v>
      </c>
      <c r="B88" s="133">
        <v>30</v>
      </c>
      <c r="C88" s="134" t="s">
        <v>102</v>
      </c>
      <c r="D88" s="135" t="s">
        <v>206</v>
      </c>
      <c r="E88" s="136">
        <v>2435.67</v>
      </c>
      <c r="F88" s="137" t="s">
        <v>104</v>
      </c>
      <c r="G88" s="136" t="s">
        <v>105</v>
      </c>
      <c r="H88" s="136" t="s">
        <v>207</v>
      </c>
      <c r="I88" s="136" t="s">
        <v>208</v>
      </c>
      <c r="J88" s="136">
        <v>2</v>
      </c>
      <c r="K88" s="136" t="s">
        <v>209</v>
      </c>
      <c r="L88" s="137" t="s">
        <v>210</v>
      </c>
      <c r="M88" s="137"/>
      <c r="N88" s="137" t="s">
        <v>79</v>
      </c>
      <c r="O88" s="137"/>
      <c r="P88" s="137"/>
      <c r="Q88" s="137"/>
      <c r="R88" s="137"/>
      <c r="S88" s="137"/>
      <c r="T88" s="137"/>
      <c r="U88" s="137"/>
      <c r="V88" s="137" t="s">
        <v>76</v>
      </c>
    </row>
    <row r="89" spans="1:22" ht="45.6" x14ac:dyDescent="0.25">
      <c r="A89" s="132">
        <v>29</v>
      </c>
      <c r="B89" s="133">
        <v>31</v>
      </c>
      <c r="C89" s="134" t="s">
        <v>211</v>
      </c>
      <c r="D89" s="135" t="s">
        <v>146</v>
      </c>
      <c r="E89" s="136">
        <v>18.600000000000001</v>
      </c>
      <c r="F89" s="137" t="s">
        <v>212</v>
      </c>
      <c r="G89" s="136"/>
      <c r="H89" s="136">
        <v>19</v>
      </c>
      <c r="I89" s="136" t="s">
        <v>213</v>
      </c>
      <c r="J89" s="136"/>
      <c r="K89" s="136">
        <v>42</v>
      </c>
      <c r="L89" s="137" t="s">
        <v>214</v>
      </c>
      <c r="M89" s="137"/>
      <c r="N89" s="137" t="s">
        <v>139</v>
      </c>
      <c r="O89" s="137"/>
      <c r="P89" s="137"/>
      <c r="Q89" s="137"/>
      <c r="R89" s="137"/>
      <c r="S89" s="137"/>
      <c r="T89" s="137"/>
      <c r="U89" s="137"/>
      <c r="V89" s="137"/>
    </row>
    <row r="90" spans="1:22" ht="18.45" customHeight="1" x14ac:dyDescent="0.25">
      <c r="A90" s="130" t="s">
        <v>215</v>
      </c>
      <c r="B90" s="131"/>
      <c r="C90" s="131"/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</row>
    <row r="91" spans="1:22" ht="102.6" x14ac:dyDescent="0.25">
      <c r="A91" s="132">
        <v>30</v>
      </c>
      <c r="B91" s="133">
        <v>32</v>
      </c>
      <c r="C91" s="134" t="s">
        <v>216</v>
      </c>
      <c r="D91" s="135" t="s">
        <v>217</v>
      </c>
      <c r="E91" s="136">
        <v>3495.29</v>
      </c>
      <c r="F91" s="137" t="s">
        <v>189</v>
      </c>
      <c r="G91" s="136">
        <v>1.64</v>
      </c>
      <c r="H91" s="136" t="s">
        <v>218</v>
      </c>
      <c r="I91" s="136" t="s">
        <v>219</v>
      </c>
      <c r="J91" s="136"/>
      <c r="K91" s="136" t="s">
        <v>220</v>
      </c>
      <c r="L91" s="137" t="s">
        <v>221</v>
      </c>
      <c r="M91" s="137"/>
      <c r="N91" s="137" t="s">
        <v>79</v>
      </c>
      <c r="O91" s="137"/>
      <c r="P91" s="137"/>
      <c r="Q91" s="137"/>
      <c r="R91" s="137"/>
      <c r="S91" s="137"/>
      <c r="T91" s="137"/>
      <c r="U91" s="137"/>
      <c r="V91" s="137"/>
    </row>
    <row r="92" spans="1:22" ht="68.400000000000006" x14ac:dyDescent="0.25">
      <c r="A92" s="132">
        <v>31</v>
      </c>
      <c r="B92" s="133">
        <v>33</v>
      </c>
      <c r="C92" s="134" t="s">
        <v>222</v>
      </c>
      <c r="D92" s="135" t="s">
        <v>223</v>
      </c>
      <c r="E92" s="136">
        <v>1965.31</v>
      </c>
      <c r="F92" s="137">
        <v>1965.31</v>
      </c>
      <c r="G92" s="136"/>
      <c r="H92" s="136" t="s">
        <v>224</v>
      </c>
      <c r="I92" s="136">
        <v>9</v>
      </c>
      <c r="J92" s="136"/>
      <c r="K92" s="136" t="s">
        <v>225</v>
      </c>
      <c r="L92" s="137">
        <v>103</v>
      </c>
      <c r="M92" s="137"/>
      <c r="N92" s="137" t="s">
        <v>79</v>
      </c>
      <c r="O92" s="137"/>
      <c r="P92" s="137"/>
      <c r="Q92" s="137"/>
      <c r="R92" s="137"/>
      <c r="S92" s="137"/>
      <c r="T92" s="137"/>
      <c r="U92" s="137"/>
      <c r="V92" s="137"/>
    </row>
    <row r="93" spans="1:22" ht="68.400000000000006" x14ac:dyDescent="0.25">
      <c r="A93" s="132">
        <v>32</v>
      </c>
      <c r="B93" s="133">
        <v>34</v>
      </c>
      <c r="C93" s="134" t="s">
        <v>226</v>
      </c>
      <c r="D93" s="135" t="s">
        <v>227</v>
      </c>
      <c r="E93" s="136">
        <v>3.3</v>
      </c>
      <c r="F93" s="137"/>
      <c r="G93" s="136">
        <v>3.3</v>
      </c>
      <c r="H93" s="136">
        <v>1</v>
      </c>
      <c r="I93" s="136"/>
      <c r="J93" s="136">
        <v>1</v>
      </c>
      <c r="K93" s="136">
        <v>12</v>
      </c>
      <c r="L93" s="137"/>
      <c r="M93" s="137"/>
      <c r="N93" s="137" t="s">
        <v>79</v>
      </c>
      <c r="O93" s="137"/>
      <c r="P93" s="137"/>
      <c r="Q93" s="137"/>
      <c r="R93" s="137"/>
      <c r="S93" s="137"/>
      <c r="T93" s="137"/>
      <c r="U93" s="137"/>
      <c r="V93" s="137">
        <v>12</v>
      </c>
    </row>
    <row r="94" spans="1:22" ht="79.8" x14ac:dyDescent="0.25">
      <c r="A94" s="132">
        <v>33</v>
      </c>
      <c r="B94" s="133">
        <v>35</v>
      </c>
      <c r="C94" s="134" t="s">
        <v>228</v>
      </c>
      <c r="D94" s="135" t="s">
        <v>229</v>
      </c>
      <c r="E94" s="136">
        <v>7.23</v>
      </c>
      <c r="F94" s="137"/>
      <c r="G94" s="136">
        <v>7.23</v>
      </c>
      <c r="H94" s="136">
        <v>3</v>
      </c>
      <c r="I94" s="136"/>
      <c r="J94" s="136">
        <v>3</v>
      </c>
      <c r="K94" s="136">
        <v>15</v>
      </c>
      <c r="L94" s="137"/>
      <c r="M94" s="137"/>
      <c r="N94" s="137" t="s">
        <v>79</v>
      </c>
      <c r="O94" s="137"/>
      <c r="P94" s="137"/>
      <c r="Q94" s="137"/>
      <c r="R94" s="137"/>
      <c r="S94" s="137"/>
      <c r="T94" s="137"/>
      <c r="U94" s="137"/>
      <c r="V94" s="137">
        <v>15</v>
      </c>
    </row>
    <row r="95" spans="1:22" ht="68.400000000000006" x14ac:dyDescent="0.25">
      <c r="A95" s="132">
        <v>34</v>
      </c>
      <c r="B95" s="133">
        <v>36</v>
      </c>
      <c r="C95" s="134" t="s">
        <v>230</v>
      </c>
      <c r="D95" s="135" t="s">
        <v>231</v>
      </c>
      <c r="E95" s="136">
        <v>105.37</v>
      </c>
      <c r="F95" s="137"/>
      <c r="G95" s="136" t="s">
        <v>232</v>
      </c>
      <c r="H95" s="136" t="s">
        <v>233</v>
      </c>
      <c r="I95" s="136"/>
      <c r="J95" s="136" t="s">
        <v>234</v>
      </c>
      <c r="K95" s="136">
        <v>684</v>
      </c>
      <c r="L95" s="137"/>
      <c r="M95" s="137"/>
      <c r="N95" s="137" t="s">
        <v>79</v>
      </c>
      <c r="O95" s="137"/>
      <c r="P95" s="137"/>
      <c r="Q95" s="137"/>
      <c r="R95" s="137"/>
      <c r="S95" s="137"/>
      <c r="T95" s="137"/>
      <c r="U95" s="137"/>
      <c r="V95" s="137">
        <v>684</v>
      </c>
    </row>
    <row r="96" spans="1:22" ht="18.45" customHeight="1" x14ac:dyDescent="0.25">
      <c r="A96" s="130" t="s">
        <v>235</v>
      </c>
      <c r="B96" s="131"/>
      <c r="C96" s="131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</row>
    <row r="97" spans="1:22" ht="79.8" x14ac:dyDescent="0.25">
      <c r="A97" s="132">
        <v>35</v>
      </c>
      <c r="B97" s="133">
        <v>37</v>
      </c>
      <c r="C97" s="134" t="s">
        <v>236</v>
      </c>
      <c r="D97" s="135" t="s">
        <v>237</v>
      </c>
      <c r="E97" s="136">
        <v>1324.08</v>
      </c>
      <c r="F97" s="137" t="s">
        <v>238</v>
      </c>
      <c r="G97" s="136" t="s">
        <v>239</v>
      </c>
      <c r="H97" s="136" t="s">
        <v>240</v>
      </c>
      <c r="I97" s="136" t="s">
        <v>241</v>
      </c>
      <c r="J97" s="136"/>
      <c r="K97" s="136" t="s">
        <v>242</v>
      </c>
      <c r="L97" s="137" t="s">
        <v>243</v>
      </c>
      <c r="M97" s="137"/>
      <c r="N97" s="137" t="s">
        <v>79</v>
      </c>
      <c r="O97" s="137"/>
      <c r="P97" s="137"/>
      <c r="Q97" s="137"/>
      <c r="R97" s="137"/>
      <c r="S97" s="137"/>
      <c r="T97" s="137"/>
      <c r="U97" s="137"/>
      <c r="V97" s="137"/>
    </row>
    <row r="98" spans="1:22" ht="34.200000000000003" x14ac:dyDescent="0.25">
      <c r="A98" s="138">
        <v>36</v>
      </c>
      <c r="B98" s="139">
        <v>38</v>
      </c>
      <c r="C98" s="140" t="s">
        <v>244</v>
      </c>
      <c r="D98" s="141" t="s">
        <v>146</v>
      </c>
      <c r="E98" s="142">
        <v>15.1</v>
      </c>
      <c r="F98" s="143" t="s">
        <v>245</v>
      </c>
      <c r="G98" s="142"/>
      <c r="H98" s="142">
        <v>15</v>
      </c>
      <c r="I98" s="142" t="s">
        <v>246</v>
      </c>
      <c r="J98" s="142"/>
      <c r="K98" s="142">
        <v>40</v>
      </c>
      <c r="L98" s="143" t="s">
        <v>247</v>
      </c>
      <c r="M98" s="143"/>
      <c r="N98" s="143" t="s">
        <v>139</v>
      </c>
      <c r="O98" s="143"/>
      <c r="P98" s="143"/>
      <c r="Q98" s="143"/>
      <c r="R98" s="143"/>
      <c r="S98" s="143"/>
      <c r="T98" s="143"/>
      <c r="U98" s="143"/>
      <c r="V98" s="143"/>
    </row>
    <row r="99" spans="1:22" ht="19.350000000000001" customHeight="1" x14ac:dyDescent="0.25">
      <c r="A99" s="128" t="s">
        <v>248</v>
      </c>
      <c r="B99" s="129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</row>
    <row r="100" spans="1:22" ht="18.45" customHeight="1" x14ac:dyDescent="0.25">
      <c r="A100" s="130" t="s">
        <v>249</v>
      </c>
      <c r="B100" s="131"/>
      <c r="C100" s="131"/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</row>
    <row r="101" spans="1:22" ht="68.400000000000006" x14ac:dyDescent="0.25">
      <c r="A101" s="132">
        <v>37</v>
      </c>
      <c r="B101" s="133">
        <v>39</v>
      </c>
      <c r="C101" s="134" t="s">
        <v>250</v>
      </c>
      <c r="D101" s="135" t="s">
        <v>152</v>
      </c>
      <c r="E101" s="136">
        <v>1327.37</v>
      </c>
      <c r="F101" s="137" t="s">
        <v>251</v>
      </c>
      <c r="G101" s="136">
        <v>12.38</v>
      </c>
      <c r="H101" s="136" t="s">
        <v>252</v>
      </c>
      <c r="I101" s="136" t="s">
        <v>253</v>
      </c>
      <c r="J101" s="136"/>
      <c r="K101" s="136" t="s">
        <v>254</v>
      </c>
      <c r="L101" s="137" t="s">
        <v>255</v>
      </c>
      <c r="M101" s="137"/>
      <c r="N101" s="137" t="s">
        <v>79</v>
      </c>
      <c r="O101" s="137"/>
      <c r="P101" s="137"/>
      <c r="Q101" s="137"/>
      <c r="R101" s="137"/>
      <c r="S101" s="137"/>
      <c r="T101" s="137"/>
      <c r="U101" s="137"/>
      <c r="V101" s="137">
        <v>1</v>
      </c>
    </row>
    <row r="102" spans="1:22" ht="79.8" x14ac:dyDescent="0.25">
      <c r="A102" s="132">
        <v>38</v>
      </c>
      <c r="B102" s="133">
        <v>40</v>
      </c>
      <c r="C102" s="134" t="s">
        <v>256</v>
      </c>
      <c r="D102" s="135" t="s">
        <v>257</v>
      </c>
      <c r="E102" s="136">
        <v>30.4</v>
      </c>
      <c r="F102" s="137" t="s">
        <v>258</v>
      </c>
      <c r="G102" s="136"/>
      <c r="H102" s="136">
        <v>61</v>
      </c>
      <c r="I102" s="136" t="s">
        <v>259</v>
      </c>
      <c r="J102" s="136"/>
      <c r="K102" s="136">
        <v>216</v>
      </c>
      <c r="L102" s="137" t="s">
        <v>260</v>
      </c>
      <c r="M102" s="137"/>
      <c r="N102" s="137" t="s">
        <v>139</v>
      </c>
      <c r="O102" s="137"/>
      <c r="P102" s="137"/>
      <c r="Q102" s="137"/>
      <c r="R102" s="137"/>
      <c r="S102" s="137"/>
      <c r="T102" s="137"/>
      <c r="U102" s="137"/>
      <c r="V102" s="137"/>
    </row>
    <row r="103" spans="1:22" ht="18.45" customHeight="1" x14ac:dyDescent="0.25">
      <c r="A103" s="130" t="s">
        <v>150</v>
      </c>
      <c r="B103" s="131"/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</row>
    <row r="104" spans="1:22" ht="79.8" x14ac:dyDescent="0.25">
      <c r="A104" s="138">
        <v>39</v>
      </c>
      <c r="B104" s="139">
        <v>41</v>
      </c>
      <c r="C104" s="140" t="s">
        <v>102</v>
      </c>
      <c r="D104" s="141" t="s">
        <v>94</v>
      </c>
      <c r="E104" s="142">
        <v>2435.67</v>
      </c>
      <c r="F104" s="143" t="s">
        <v>104</v>
      </c>
      <c r="G104" s="142" t="s">
        <v>105</v>
      </c>
      <c r="H104" s="142" t="s">
        <v>261</v>
      </c>
      <c r="I104" s="142" t="s">
        <v>262</v>
      </c>
      <c r="J104" s="142">
        <v>3</v>
      </c>
      <c r="K104" s="142" t="s">
        <v>263</v>
      </c>
      <c r="L104" s="143" t="s">
        <v>264</v>
      </c>
      <c r="M104" s="143"/>
      <c r="N104" s="143" t="s">
        <v>79</v>
      </c>
      <c r="O104" s="143"/>
      <c r="P104" s="143"/>
      <c r="Q104" s="143"/>
      <c r="R104" s="143"/>
      <c r="S104" s="143"/>
      <c r="T104" s="143"/>
      <c r="U104" s="143"/>
      <c r="V104" s="143" t="s">
        <v>265</v>
      </c>
    </row>
    <row r="105" spans="1:22" ht="19.350000000000001" customHeight="1" x14ac:dyDescent="0.25">
      <c r="A105" s="128" t="s">
        <v>266</v>
      </c>
      <c r="B105" s="129"/>
      <c r="C105" s="129"/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</row>
    <row r="106" spans="1:22" ht="18.45" customHeight="1" x14ac:dyDescent="0.25">
      <c r="A106" s="130" t="s">
        <v>267</v>
      </c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</row>
    <row r="107" spans="1:22" ht="91.2" x14ac:dyDescent="0.25">
      <c r="A107" s="132">
        <v>40</v>
      </c>
      <c r="B107" s="133">
        <v>42</v>
      </c>
      <c r="C107" s="134" t="s">
        <v>268</v>
      </c>
      <c r="D107" s="135" t="s">
        <v>269</v>
      </c>
      <c r="E107" s="136">
        <v>1267.6199999999999</v>
      </c>
      <c r="F107" s="137" t="s">
        <v>270</v>
      </c>
      <c r="G107" s="136" t="s">
        <v>239</v>
      </c>
      <c r="H107" s="136" t="s">
        <v>271</v>
      </c>
      <c r="I107" s="136" t="s">
        <v>272</v>
      </c>
      <c r="J107" s="136"/>
      <c r="K107" s="136" t="s">
        <v>273</v>
      </c>
      <c r="L107" s="137" t="s">
        <v>274</v>
      </c>
      <c r="M107" s="137"/>
      <c r="N107" s="137" t="s">
        <v>79</v>
      </c>
      <c r="O107" s="137"/>
      <c r="P107" s="137"/>
      <c r="Q107" s="137"/>
      <c r="R107" s="137"/>
      <c r="S107" s="137"/>
      <c r="T107" s="137"/>
      <c r="U107" s="137"/>
      <c r="V107" s="137"/>
    </row>
    <row r="108" spans="1:22" ht="45.6" x14ac:dyDescent="0.25">
      <c r="A108" s="132">
        <v>41</v>
      </c>
      <c r="B108" s="133">
        <v>43</v>
      </c>
      <c r="C108" s="134" t="s">
        <v>275</v>
      </c>
      <c r="D108" s="135" t="s">
        <v>146</v>
      </c>
      <c r="E108" s="136">
        <v>17.62</v>
      </c>
      <c r="F108" s="137" t="s">
        <v>276</v>
      </c>
      <c r="G108" s="136"/>
      <c r="H108" s="136">
        <v>18</v>
      </c>
      <c r="I108" s="136" t="s">
        <v>277</v>
      </c>
      <c r="J108" s="136"/>
      <c r="K108" s="136">
        <v>112</v>
      </c>
      <c r="L108" s="137" t="s">
        <v>278</v>
      </c>
      <c r="M108" s="137"/>
      <c r="N108" s="137" t="s">
        <v>139</v>
      </c>
      <c r="O108" s="137"/>
      <c r="P108" s="137"/>
      <c r="Q108" s="137"/>
      <c r="R108" s="137"/>
      <c r="S108" s="137"/>
      <c r="T108" s="137"/>
      <c r="U108" s="137"/>
      <c r="V108" s="137"/>
    </row>
    <row r="109" spans="1:22" ht="18.45" customHeight="1" x14ac:dyDescent="0.25">
      <c r="A109" s="130" t="s">
        <v>279</v>
      </c>
      <c r="B109" s="131"/>
      <c r="C109" s="131"/>
      <c r="D109" s="131"/>
      <c r="E109" s="131"/>
      <c r="F109" s="131"/>
      <c r="G109" s="131"/>
      <c r="H109" s="131"/>
      <c r="I109" s="131"/>
      <c r="J109" s="131"/>
      <c r="K109" s="131"/>
      <c r="L109" s="131"/>
      <c r="M109" s="131"/>
      <c r="N109" s="131"/>
      <c r="O109" s="131"/>
      <c r="P109" s="131"/>
      <c r="Q109" s="131"/>
      <c r="R109" s="131"/>
      <c r="S109" s="131"/>
      <c r="T109" s="131"/>
      <c r="U109" s="131"/>
      <c r="V109" s="131"/>
    </row>
    <row r="110" spans="1:22" ht="57" x14ac:dyDescent="0.25">
      <c r="A110" s="132">
        <v>42</v>
      </c>
      <c r="B110" s="133">
        <v>44</v>
      </c>
      <c r="C110" s="134" t="s">
        <v>161</v>
      </c>
      <c r="D110" s="135" t="s">
        <v>280</v>
      </c>
      <c r="E110" s="136">
        <v>508.07</v>
      </c>
      <c r="F110" s="137" t="s">
        <v>163</v>
      </c>
      <c r="G110" s="136">
        <v>1.03</v>
      </c>
      <c r="H110" s="136" t="s">
        <v>281</v>
      </c>
      <c r="I110" s="136" t="s">
        <v>282</v>
      </c>
      <c r="J110" s="136"/>
      <c r="K110" s="136" t="s">
        <v>283</v>
      </c>
      <c r="L110" s="137" t="s">
        <v>284</v>
      </c>
      <c r="M110" s="137"/>
      <c r="N110" s="137" t="s">
        <v>79</v>
      </c>
      <c r="O110" s="137"/>
      <c r="P110" s="137"/>
      <c r="Q110" s="137"/>
      <c r="R110" s="137"/>
      <c r="S110" s="137"/>
      <c r="T110" s="137"/>
      <c r="U110" s="137"/>
      <c r="V110" s="137"/>
    </row>
    <row r="111" spans="1:22" ht="18.45" customHeight="1" x14ac:dyDescent="0.25">
      <c r="A111" s="130" t="s">
        <v>285</v>
      </c>
      <c r="B111" s="131"/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</row>
    <row r="112" spans="1:22" ht="91.2" x14ac:dyDescent="0.25">
      <c r="A112" s="132">
        <v>43</v>
      </c>
      <c r="B112" s="133">
        <v>45</v>
      </c>
      <c r="C112" s="134" t="s">
        <v>286</v>
      </c>
      <c r="D112" s="135" t="s">
        <v>287</v>
      </c>
      <c r="E112" s="136">
        <v>1119.57</v>
      </c>
      <c r="F112" s="137" t="s">
        <v>288</v>
      </c>
      <c r="G112" s="136" t="s">
        <v>105</v>
      </c>
      <c r="H112" s="136" t="s">
        <v>289</v>
      </c>
      <c r="I112" s="136" t="s">
        <v>290</v>
      </c>
      <c r="J112" s="136">
        <v>4</v>
      </c>
      <c r="K112" s="136" t="s">
        <v>291</v>
      </c>
      <c r="L112" s="137" t="s">
        <v>292</v>
      </c>
      <c r="M112" s="137"/>
      <c r="N112" s="137" t="s">
        <v>79</v>
      </c>
      <c r="O112" s="137"/>
      <c r="P112" s="137"/>
      <c r="Q112" s="137"/>
      <c r="R112" s="137"/>
      <c r="S112" s="137"/>
      <c r="T112" s="137"/>
      <c r="U112" s="137"/>
      <c r="V112" s="137" t="s">
        <v>293</v>
      </c>
    </row>
    <row r="113" spans="1:22" ht="18.45" customHeight="1" x14ac:dyDescent="0.25">
      <c r="A113" s="130" t="s">
        <v>294</v>
      </c>
      <c r="B113" s="131"/>
      <c r="C113" s="131"/>
      <c r="D113" s="131"/>
      <c r="E113" s="131"/>
      <c r="F113" s="131"/>
      <c r="G113" s="131"/>
      <c r="H113" s="131"/>
      <c r="I113" s="131"/>
      <c r="J113" s="131"/>
      <c r="K113" s="131"/>
      <c r="L113" s="131"/>
      <c r="M113" s="131"/>
      <c r="N113" s="131"/>
      <c r="O113" s="131"/>
      <c r="P113" s="131"/>
      <c r="Q113" s="131"/>
      <c r="R113" s="131"/>
      <c r="S113" s="131"/>
      <c r="T113" s="131"/>
      <c r="U113" s="131"/>
      <c r="V113" s="131"/>
    </row>
    <row r="114" spans="1:22" ht="91.2" x14ac:dyDescent="0.25">
      <c r="A114" s="138">
        <v>44</v>
      </c>
      <c r="B114" s="139">
        <v>46</v>
      </c>
      <c r="C114" s="140" t="s">
        <v>286</v>
      </c>
      <c r="D114" s="141" t="s">
        <v>295</v>
      </c>
      <c r="E114" s="142">
        <v>1119.57</v>
      </c>
      <c r="F114" s="143" t="s">
        <v>288</v>
      </c>
      <c r="G114" s="142" t="s">
        <v>105</v>
      </c>
      <c r="H114" s="142" t="s">
        <v>296</v>
      </c>
      <c r="I114" s="142" t="s">
        <v>297</v>
      </c>
      <c r="J114" s="142">
        <v>2</v>
      </c>
      <c r="K114" s="142" t="s">
        <v>298</v>
      </c>
      <c r="L114" s="143" t="s">
        <v>299</v>
      </c>
      <c r="M114" s="143"/>
      <c r="N114" s="143" t="s">
        <v>79</v>
      </c>
      <c r="O114" s="143"/>
      <c r="P114" s="143"/>
      <c r="Q114" s="143"/>
      <c r="R114" s="143"/>
      <c r="S114" s="143"/>
      <c r="T114" s="143"/>
      <c r="U114" s="143"/>
      <c r="V114" s="143" t="s">
        <v>300</v>
      </c>
    </row>
    <row r="115" spans="1:22" ht="19.350000000000001" customHeight="1" x14ac:dyDescent="0.25">
      <c r="A115" s="128" t="s">
        <v>301</v>
      </c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129"/>
      <c r="S115" s="129"/>
      <c r="T115" s="129"/>
      <c r="U115" s="129"/>
      <c r="V115" s="129"/>
    </row>
    <row r="116" spans="1:22" ht="18.45" customHeight="1" x14ac:dyDescent="0.25">
      <c r="A116" s="130" t="s">
        <v>302</v>
      </c>
      <c r="B116" s="131"/>
      <c r="C116" s="131"/>
      <c r="D116" s="131"/>
      <c r="E116" s="131"/>
      <c r="F116" s="131"/>
      <c r="G116" s="131"/>
      <c r="H116" s="131"/>
      <c r="I116" s="131"/>
      <c r="J116" s="131"/>
      <c r="K116" s="131"/>
      <c r="L116" s="131"/>
      <c r="M116" s="131"/>
      <c r="N116" s="131"/>
      <c r="O116" s="131"/>
      <c r="P116" s="131"/>
      <c r="Q116" s="131"/>
      <c r="R116" s="131"/>
      <c r="S116" s="131"/>
      <c r="T116" s="131"/>
      <c r="U116" s="131"/>
      <c r="V116" s="131"/>
    </row>
    <row r="117" spans="1:22" ht="125.4" x14ac:dyDescent="0.25">
      <c r="A117" s="132">
        <v>45</v>
      </c>
      <c r="B117" s="133">
        <v>47</v>
      </c>
      <c r="C117" s="134" t="s">
        <v>303</v>
      </c>
      <c r="D117" s="135" t="s">
        <v>304</v>
      </c>
      <c r="E117" s="136">
        <v>51645.67</v>
      </c>
      <c r="F117" s="137" t="s">
        <v>305</v>
      </c>
      <c r="G117" s="136" t="s">
        <v>306</v>
      </c>
      <c r="H117" s="136" t="s">
        <v>307</v>
      </c>
      <c r="I117" s="136" t="s">
        <v>308</v>
      </c>
      <c r="J117" s="136">
        <v>45</v>
      </c>
      <c r="K117" s="136" t="s">
        <v>309</v>
      </c>
      <c r="L117" s="137" t="s">
        <v>310</v>
      </c>
      <c r="M117" s="137"/>
      <c r="N117" s="137" t="s">
        <v>79</v>
      </c>
      <c r="O117" s="137"/>
      <c r="P117" s="137"/>
      <c r="Q117" s="137"/>
      <c r="R117" s="137"/>
      <c r="S117" s="137"/>
      <c r="T117" s="137"/>
      <c r="U117" s="137"/>
      <c r="V117" s="137">
        <v>151</v>
      </c>
    </row>
    <row r="118" spans="1:22" ht="18.45" customHeight="1" x14ac:dyDescent="0.25">
      <c r="A118" s="130" t="s">
        <v>126</v>
      </c>
      <c r="B118" s="131"/>
      <c r="C118" s="131"/>
      <c r="D118" s="131"/>
      <c r="E118" s="131"/>
      <c r="F118" s="131"/>
      <c r="G118" s="131"/>
      <c r="H118" s="131"/>
      <c r="I118" s="131"/>
      <c r="J118" s="131"/>
      <c r="K118" s="131"/>
      <c r="L118" s="131"/>
      <c r="M118" s="131"/>
      <c r="N118" s="131"/>
      <c r="O118" s="131"/>
      <c r="P118" s="131"/>
      <c r="Q118" s="131"/>
      <c r="R118" s="131"/>
      <c r="S118" s="131"/>
      <c r="T118" s="131"/>
      <c r="U118" s="131"/>
      <c r="V118" s="131"/>
    </row>
    <row r="119" spans="1:22" ht="68.400000000000006" x14ac:dyDescent="0.25">
      <c r="A119" s="138">
        <v>46</v>
      </c>
      <c r="B119" s="139">
        <v>48</v>
      </c>
      <c r="C119" s="140" t="s">
        <v>311</v>
      </c>
      <c r="D119" s="141" t="s">
        <v>312</v>
      </c>
      <c r="E119" s="142">
        <v>1010.59</v>
      </c>
      <c r="F119" s="143" t="s">
        <v>74</v>
      </c>
      <c r="G119" s="142">
        <v>5.16</v>
      </c>
      <c r="H119" s="142" t="s">
        <v>313</v>
      </c>
      <c r="I119" s="142" t="s">
        <v>314</v>
      </c>
      <c r="J119" s="142"/>
      <c r="K119" s="142" t="s">
        <v>315</v>
      </c>
      <c r="L119" s="143" t="s">
        <v>316</v>
      </c>
      <c r="M119" s="143"/>
      <c r="N119" s="143" t="s">
        <v>79</v>
      </c>
      <c r="O119" s="143"/>
      <c r="P119" s="143"/>
      <c r="Q119" s="143"/>
      <c r="R119" s="143"/>
      <c r="S119" s="143"/>
      <c r="T119" s="143"/>
      <c r="U119" s="143"/>
      <c r="V119" s="143">
        <v>2</v>
      </c>
    </row>
    <row r="120" spans="1:22" ht="19.350000000000001" customHeight="1" x14ac:dyDescent="0.25">
      <c r="A120" s="128" t="s">
        <v>317</v>
      </c>
      <c r="B120" s="129"/>
      <c r="C120" s="129"/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  <c r="R120" s="129"/>
      <c r="S120" s="129"/>
      <c r="T120" s="129"/>
      <c r="U120" s="129"/>
      <c r="V120" s="129"/>
    </row>
    <row r="121" spans="1:22" ht="18.45" customHeight="1" x14ac:dyDescent="0.25">
      <c r="A121" s="130" t="s">
        <v>235</v>
      </c>
      <c r="B121" s="131"/>
      <c r="C121" s="131"/>
      <c r="D121" s="131"/>
      <c r="E121" s="131"/>
      <c r="F121" s="131"/>
      <c r="G121" s="131"/>
      <c r="H121" s="131"/>
      <c r="I121" s="131"/>
      <c r="J121" s="131"/>
      <c r="K121" s="131"/>
      <c r="L121" s="131"/>
      <c r="M121" s="131"/>
      <c r="N121" s="131"/>
      <c r="O121" s="131"/>
      <c r="P121" s="131"/>
      <c r="Q121" s="131"/>
      <c r="R121" s="131"/>
      <c r="S121" s="131"/>
      <c r="T121" s="131"/>
      <c r="U121" s="131"/>
      <c r="V121" s="131"/>
    </row>
    <row r="122" spans="1:22" ht="79.8" x14ac:dyDescent="0.25">
      <c r="A122" s="138">
        <v>47</v>
      </c>
      <c r="B122" s="139">
        <v>49</v>
      </c>
      <c r="C122" s="140" t="s">
        <v>318</v>
      </c>
      <c r="D122" s="141" t="s">
        <v>73</v>
      </c>
      <c r="E122" s="142">
        <v>390.24</v>
      </c>
      <c r="F122" s="143" t="s">
        <v>319</v>
      </c>
      <c r="G122" s="142" t="s">
        <v>96</v>
      </c>
      <c r="H122" s="142" t="s">
        <v>320</v>
      </c>
      <c r="I122" s="142" t="s">
        <v>321</v>
      </c>
      <c r="J122" s="142"/>
      <c r="K122" s="142" t="s">
        <v>322</v>
      </c>
      <c r="L122" s="143" t="s">
        <v>323</v>
      </c>
      <c r="M122" s="143"/>
      <c r="N122" s="143" t="s">
        <v>79</v>
      </c>
      <c r="O122" s="143"/>
      <c r="P122" s="143"/>
      <c r="Q122" s="143"/>
      <c r="R122" s="143"/>
      <c r="S122" s="143"/>
      <c r="T122" s="143"/>
      <c r="U122" s="143"/>
      <c r="V122" s="143"/>
    </row>
    <row r="123" spans="1:22" ht="34.200000000000003" x14ac:dyDescent="0.25">
      <c r="A123" s="144" t="s">
        <v>324</v>
      </c>
      <c r="B123" s="145"/>
      <c r="C123" s="145"/>
      <c r="D123" s="145"/>
      <c r="E123" s="145"/>
      <c r="F123" s="145"/>
      <c r="G123" s="145"/>
      <c r="H123" s="146">
        <v>7169</v>
      </c>
      <c r="I123" s="146" t="s">
        <v>325</v>
      </c>
      <c r="J123" s="146" t="s">
        <v>326</v>
      </c>
      <c r="K123" s="146">
        <v>61105</v>
      </c>
      <c r="L123" s="146" t="s">
        <v>327</v>
      </c>
      <c r="M123" s="146"/>
      <c r="N123" s="146"/>
      <c r="O123" s="146"/>
      <c r="P123" s="146"/>
      <c r="Q123" s="146"/>
      <c r="R123" s="146"/>
      <c r="S123" s="146"/>
      <c r="T123" s="146"/>
      <c r="U123" s="146"/>
      <c r="V123" s="146" t="s">
        <v>328</v>
      </c>
    </row>
    <row r="124" spans="1:22" x14ac:dyDescent="0.25">
      <c r="A124" s="144" t="s">
        <v>329</v>
      </c>
      <c r="B124" s="145"/>
      <c r="C124" s="145"/>
      <c r="D124" s="145"/>
      <c r="E124" s="145"/>
      <c r="F124" s="145"/>
      <c r="G124" s="145"/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  <c r="R124" s="146"/>
      <c r="S124" s="146"/>
      <c r="T124" s="146"/>
      <c r="U124" s="146"/>
      <c r="V124" s="146"/>
    </row>
    <row r="125" spans="1:22" x14ac:dyDescent="0.25">
      <c r="A125" s="144" t="s">
        <v>330</v>
      </c>
      <c r="B125" s="145"/>
      <c r="C125" s="145"/>
      <c r="D125" s="145"/>
      <c r="E125" s="145"/>
      <c r="F125" s="145"/>
      <c r="G125" s="145"/>
      <c r="H125" s="146">
        <v>3923</v>
      </c>
      <c r="I125" s="146"/>
      <c r="J125" s="146"/>
      <c r="K125" s="146">
        <v>46993</v>
      </c>
      <c r="L125" s="146"/>
      <c r="M125" s="146"/>
      <c r="N125" s="146"/>
      <c r="O125" s="146"/>
      <c r="P125" s="146"/>
      <c r="Q125" s="146"/>
      <c r="R125" s="146"/>
      <c r="S125" s="146"/>
      <c r="T125" s="146"/>
      <c r="U125" s="146"/>
      <c r="V125" s="146"/>
    </row>
    <row r="126" spans="1:22" x14ac:dyDescent="0.25">
      <c r="A126" s="144" t="s">
        <v>331</v>
      </c>
      <c r="B126" s="145"/>
      <c r="C126" s="145"/>
      <c r="D126" s="145"/>
      <c r="E126" s="145"/>
      <c r="F126" s="145"/>
      <c r="G126" s="145"/>
      <c r="H126" s="146">
        <v>2764</v>
      </c>
      <c r="I126" s="146"/>
      <c r="J126" s="146"/>
      <c r="K126" s="146">
        <v>11581</v>
      </c>
      <c r="L126" s="146"/>
      <c r="M126" s="146"/>
      <c r="N126" s="146"/>
      <c r="O126" s="146"/>
      <c r="P126" s="146"/>
      <c r="Q126" s="146"/>
      <c r="R126" s="146"/>
      <c r="S126" s="146"/>
      <c r="T126" s="146"/>
      <c r="U126" s="146"/>
      <c r="V126" s="146"/>
    </row>
    <row r="127" spans="1:22" x14ac:dyDescent="0.25">
      <c r="A127" s="144" t="s">
        <v>332</v>
      </c>
      <c r="B127" s="145"/>
      <c r="C127" s="145"/>
      <c r="D127" s="145"/>
      <c r="E127" s="145"/>
      <c r="F127" s="145"/>
      <c r="G127" s="145"/>
      <c r="H127" s="146">
        <v>509</v>
      </c>
      <c r="I127" s="146"/>
      <c r="J127" s="146"/>
      <c r="K127" s="146">
        <v>2706</v>
      </c>
      <c r="L127" s="146"/>
      <c r="M127" s="146"/>
      <c r="N127" s="146"/>
      <c r="O127" s="146"/>
      <c r="P127" s="146"/>
      <c r="Q127" s="146"/>
      <c r="R127" s="146"/>
      <c r="S127" s="146"/>
      <c r="T127" s="146"/>
      <c r="U127" s="146"/>
      <c r="V127" s="146"/>
    </row>
    <row r="128" spans="1:22" x14ac:dyDescent="0.25">
      <c r="A128" s="147" t="s">
        <v>333</v>
      </c>
      <c r="B128" s="148"/>
      <c r="C128" s="148"/>
      <c r="D128" s="148"/>
      <c r="E128" s="148"/>
      <c r="F128" s="148"/>
      <c r="G128" s="148"/>
      <c r="H128" s="149">
        <v>3315</v>
      </c>
      <c r="I128" s="149"/>
      <c r="J128" s="149"/>
      <c r="K128" s="149">
        <v>33746</v>
      </c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</row>
    <row r="129" spans="1:22" x14ac:dyDescent="0.25">
      <c r="A129" s="147" t="s">
        <v>334</v>
      </c>
      <c r="B129" s="148"/>
      <c r="C129" s="148"/>
      <c r="D129" s="148"/>
      <c r="E129" s="148"/>
      <c r="F129" s="148"/>
      <c r="G129" s="148"/>
      <c r="H129" s="149">
        <v>2091</v>
      </c>
      <c r="I129" s="149"/>
      <c r="J129" s="149"/>
      <c r="K129" s="149">
        <v>20034</v>
      </c>
      <c r="L129" s="149"/>
      <c r="M129" s="149"/>
      <c r="N129" s="149"/>
      <c r="O129" s="149"/>
      <c r="P129" s="149"/>
      <c r="Q129" s="149"/>
      <c r="R129" s="149"/>
      <c r="S129" s="149"/>
      <c r="T129" s="149"/>
      <c r="U129" s="149"/>
      <c r="V129" s="149"/>
    </row>
    <row r="130" spans="1:22" x14ac:dyDescent="0.25">
      <c r="A130" s="147" t="s">
        <v>335</v>
      </c>
      <c r="B130" s="148"/>
      <c r="C130" s="148"/>
      <c r="D130" s="148"/>
      <c r="E130" s="148"/>
      <c r="F130" s="148"/>
      <c r="G130" s="148"/>
      <c r="H130" s="149"/>
      <c r="I130" s="149"/>
      <c r="J130" s="149"/>
      <c r="K130" s="149"/>
      <c r="L130" s="149"/>
      <c r="M130" s="149"/>
      <c r="N130" s="149"/>
      <c r="O130" s="149"/>
      <c r="P130" s="149"/>
      <c r="Q130" s="149"/>
      <c r="R130" s="149"/>
      <c r="S130" s="149"/>
      <c r="T130" s="149"/>
      <c r="U130" s="149"/>
      <c r="V130" s="149"/>
    </row>
    <row r="131" spans="1:22" ht="30" hidden="1" customHeight="1" x14ac:dyDescent="0.25">
      <c r="A131" s="144" t="s">
        <v>336</v>
      </c>
      <c r="B131" s="145"/>
      <c r="C131" s="145"/>
      <c r="D131" s="145"/>
      <c r="E131" s="145"/>
      <c r="F131" s="145"/>
      <c r="G131" s="145"/>
      <c r="H131" s="146">
        <v>2920</v>
      </c>
      <c r="I131" s="146"/>
      <c r="J131" s="146"/>
      <c r="K131" s="146">
        <v>26968</v>
      </c>
      <c r="L131" s="146"/>
      <c r="M131" s="146"/>
      <c r="N131" s="146"/>
      <c r="O131" s="146"/>
      <c r="P131" s="146"/>
      <c r="Q131" s="146"/>
      <c r="R131" s="146"/>
      <c r="S131" s="146"/>
      <c r="T131" s="146"/>
      <c r="U131" s="146"/>
      <c r="V131" s="146"/>
    </row>
    <row r="132" spans="1:22" ht="30" hidden="1" customHeight="1" x14ac:dyDescent="0.25">
      <c r="A132" s="144" t="s">
        <v>337</v>
      </c>
      <c r="B132" s="145"/>
      <c r="C132" s="145"/>
      <c r="D132" s="145"/>
      <c r="E132" s="145"/>
      <c r="F132" s="145"/>
      <c r="G132" s="145"/>
      <c r="H132" s="146">
        <v>278</v>
      </c>
      <c r="I132" s="146"/>
      <c r="J132" s="146"/>
      <c r="K132" s="146">
        <v>3029</v>
      </c>
      <c r="L132" s="146"/>
      <c r="M132" s="146"/>
      <c r="N132" s="146"/>
      <c r="O132" s="146"/>
      <c r="P132" s="146"/>
      <c r="Q132" s="146"/>
      <c r="R132" s="146"/>
      <c r="S132" s="146"/>
      <c r="T132" s="146"/>
      <c r="U132" s="146"/>
      <c r="V132" s="146"/>
    </row>
    <row r="133" spans="1:22" ht="30" hidden="1" customHeight="1" x14ac:dyDescent="0.25">
      <c r="A133" s="144" t="s">
        <v>338</v>
      </c>
      <c r="B133" s="145"/>
      <c r="C133" s="145"/>
      <c r="D133" s="145"/>
      <c r="E133" s="145"/>
      <c r="F133" s="145"/>
      <c r="G133" s="145"/>
      <c r="H133" s="146">
        <v>968</v>
      </c>
      <c r="I133" s="146"/>
      <c r="J133" s="146"/>
      <c r="K133" s="146">
        <v>7467</v>
      </c>
      <c r="L133" s="146"/>
      <c r="M133" s="146"/>
      <c r="N133" s="146"/>
      <c r="O133" s="146"/>
      <c r="P133" s="146"/>
      <c r="Q133" s="146"/>
      <c r="R133" s="146"/>
      <c r="S133" s="146"/>
      <c r="T133" s="146"/>
      <c r="U133" s="146"/>
      <c r="V133" s="146"/>
    </row>
    <row r="134" spans="1:22" hidden="1" x14ac:dyDescent="0.25">
      <c r="A134" s="144" t="s">
        <v>339</v>
      </c>
      <c r="B134" s="145"/>
      <c r="C134" s="145"/>
      <c r="D134" s="145"/>
      <c r="E134" s="145"/>
      <c r="F134" s="145"/>
      <c r="G134" s="145"/>
      <c r="H134" s="146">
        <v>505</v>
      </c>
      <c r="I134" s="146"/>
      <c r="J134" s="146"/>
      <c r="K134" s="146">
        <v>4445</v>
      </c>
      <c r="L134" s="146"/>
      <c r="M134" s="146"/>
      <c r="N134" s="146"/>
      <c r="O134" s="146"/>
      <c r="P134" s="146"/>
      <c r="Q134" s="146"/>
      <c r="R134" s="146"/>
      <c r="S134" s="146"/>
      <c r="T134" s="146"/>
      <c r="U134" s="146"/>
      <c r="V134" s="146"/>
    </row>
    <row r="135" spans="1:22" hidden="1" x14ac:dyDescent="0.25">
      <c r="A135" s="144" t="s">
        <v>340</v>
      </c>
      <c r="B135" s="145"/>
      <c r="C135" s="145"/>
      <c r="D135" s="145"/>
      <c r="E135" s="145"/>
      <c r="F135" s="145"/>
      <c r="G135" s="145"/>
      <c r="H135" s="146">
        <v>7692</v>
      </c>
      <c r="I135" s="146"/>
      <c r="J135" s="146"/>
      <c r="K135" s="146">
        <v>71744</v>
      </c>
      <c r="L135" s="146"/>
      <c r="M135" s="146"/>
      <c r="N135" s="146"/>
      <c r="O135" s="146"/>
      <c r="P135" s="146"/>
      <c r="Q135" s="146"/>
      <c r="R135" s="146"/>
      <c r="S135" s="146"/>
      <c r="T135" s="146"/>
      <c r="U135" s="146"/>
      <c r="V135" s="146"/>
    </row>
    <row r="136" spans="1:22" hidden="1" x14ac:dyDescent="0.25">
      <c r="A136" s="144" t="s">
        <v>341</v>
      </c>
      <c r="B136" s="145"/>
      <c r="C136" s="145"/>
      <c r="D136" s="145"/>
      <c r="E136" s="145"/>
      <c r="F136" s="145"/>
      <c r="G136" s="145"/>
      <c r="H136" s="146">
        <v>21</v>
      </c>
      <c r="I136" s="146"/>
      <c r="J136" s="146"/>
      <c r="K136" s="146">
        <v>212</v>
      </c>
      <c r="L136" s="146"/>
      <c r="M136" s="146"/>
      <c r="N136" s="146"/>
      <c r="O136" s="146"/>
      <c r="P136" s="146"/>
      <c r="Q136" s="146"/>
      <c r="R136" s="146"/>
      <c r="S136" s="146"/>
      <c r="T136" s="146"/>
      <c r="U136" s="146"/>
      <c r="V136" s="146"/>
    </row>
    <row r="137" spans="1:22" hidden="1" x14ac:dyDescent="0.25">
      <c r="A137" s="144" t="s">
        <v>342</v>
      </c>
      <c r="B137" s="145"/>
      <c r="C137" s="145"/>
      <c r="D137" s="145"/>
      <c r="E137" s="145"/>
      <c r="F137" s="145"/>
      <c r="G137" s="145"/>
      <c r="H137" s="146">
        <v>128</v>
      </c>
      <c r="I137" s="146"/>
      <c r="J137" s="146"/>
      <c r="K137" s="146">
        <v>696</v>
      </c>
      <c r="L137" s="146"/>
      <c r="M137" s="146"/>
      <c r="N137" s="146"/>
      <c r="O137" s="146"/>
      <c r="P137" s="146"/>
      <c r="Q137" s="146"/>
      <c r="R137" s="146"/>
      <c r="S137" s="146"/>
      <c r="T137" s="146"/>
      <c r="U137" s="146"/>
      <c r="V137" s="146"/>
    </row>
    <row r="138" spans="1:22" hidden="1" x14ac:dyDescent="0.25">
      <c r="A138" s="144" t="s">
        <v>343</v>
      </c>
      <c r="B138" s="145"/>
      <c r="C138" s="145"/>
      <c r="D138" s="145"/>
      <c r="E138" s="145"/>
      <c r="F138" s="145"/>
      <c r="G138" s="145"/>
      <c r="H138" s="146">
        <v>3</v>
      </c>
      <c r="I138" s="146"/>
      <c r="J138" s="146"/>
      <c r="K138" s="146">
        <v>15</v>
      </c>
      <c r="L138" s="146"/>
      <c r="M138" s="146"/>
      <c r="N138" s="146"/>
      <c r="O138" s="146"/>
      <c r="P138" s="146"/>
      <c r="Q138" s="146"/>
      <c r="R138" s="146"/>
      <c r="S138" s="146"/>
      <c r="T138" s="146"/>
      <c r="U138" s="146"/>
      <c r="V138" s="146"/>
    </row>
    <row r="139" spans="1:22" ht="30" hidden="1" customHeight="1" x14ac:dyDescent="0.25">
      <c r="A139" s="144" t="s">
        <v>344</v>
      </c>
      <c r="B139" s="145"/>
      <c r="C139" s="145"/>
      <c r="D139" s="145"/>
      <c r="E139" s="145"/>
      <c r="F139" s="145"/>
      <c r="G139" s="145"/>
      <c r="H139" s="146">
        <v>60</v>
      </c>
      <c r="I139" s="146"/>
      <c r="J139" s="146"/>
      <c r="K139" s="146">
        <v>309</v>
      </c>
      <c r="L139" s="146"/>
      <c r="M139" s="146"/>
      <c r="N139" s="146"/>
      <c r="O139" s="146"/>
      <c r="P139" s="146"/>
      <c r="Q139" s="146"/>
      <c r="R139" s="146"/>
      <c r="S139" s="146"/>
      <c r="T139" s="146"/>
      <c r="U139" s="146"/>
      <c r="V139" s="146"/>
    </row>
    <row r="140" spans="1:22" x14ac:dyDescent="0.25">
      <c r="A140" s="144" t="s">
        <v>345</v>
      </c>
      <c r="B140" s="145"/>
      <c r="C140" s="145"/>
      <c r="D140" s="145"/>
      <c r="E140" s="145"/>
      <c r="F140" s="145"/>
      <c r="G140" s="145"/>
      <c r="H140" s="146">
        <v>12575</v>
      </c>
      <c r="I140" s="146"/>
      <c r="J140" s="146"/>
      <c r="K140" s="146">
        <v>114885</v>
      </c>
      <c r="L140" s="146"/>
      <c r="M140" s="146"/>
      <c r="N140" s="146"/>
      <c r="O140" s="146"/>
      <c r="P140" s="146"/>
      <c r="Q140" s="146"/>
      <c r="R140" s="146"/>
      <c r="S140" s="146"/>
      <c r="T140" s="146"/>
      <c r="U140" s="146"/>
      <c r="V140" s="146"/>
    </row>
    <row r="141" spans="1:22" ht="16.2" customHeight="1" x14ac:dyDescent="0.25">
      <c r="A141" s="144" t="s">
        <v>346</v>
      </c>
      <c r="B141" s="145"/>
      <c r="C141" s="145"/>
      <c r="D141" s="145"/>
      <c r="E141" s="145"/>
      <c r="F141" s="145"/>
      <c r="G141" s="145"/>
      <c r="H141" s="146">
        <v>742.89</v>
      </c>
      <c r="I141" s="146"/>
      <c r="J141" s="146"/>
      <c r="K141" s="146">
        <v>4120.99</v>
      </c>
      <c r="L141" s="146"/>
      <c r="M141" s="146"/>
      <c r="N141" s="146"/>
      <c r="O141" s="146"/>
      <c r="P141" s="146"/>
      <c r="Q141" s="146"/>
      <c r="R141" s="146"/>
      <c r="S141" s="146"/>
      <c r="T141" s="146"/>
      <c r="U141" s="146"/>
      <c r="V141" s="146"/>
    </row>
    <row r="142" spans="1:22" x14ac:dyDescent="0.25">
      <c r="A142" s="147" t="s">
        <v>347</v>
      </c>
      <c r="B142" s="148"/>
      <c r="C142" s="148"/>
      <c r="D142" s="148"/>
      <c r="E142" s="148"/>
      <c r="F142" s="148"/>
      <c r="G142" s="148"/>
      <c r="H142" s="149">
        <v>13317.89</v>
      </c>
      <c r="I142" s="149"/>
      <c r="J142" s="149"/>
      <c r="K142" s="149">
        <v>119005.99</v>
      </c>
      <c r="L142" s="149"/>
      <c r="M142" s="149"/>
      <c r="N142" s="149"/>
      <c r="O142" s="149"/>
      <c r="P142" s="149"/>
      <c r="Q142" s="149"/>
      <c r="R142" s="149"/>
      <c r="S142" s="149"/>
      <c r="T142" s="149"/>
      <c r="U142" s="149"/>
      <c r="V142" s="149"/>
    </row>
    <row r="143" spans="1:22" x14ac:dyDescent="0.25">
      <c r="A143" s="50"/>
      <c r="B143" s="39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</row>
    <row r="144" spans="1:22" x14ac:dyDescent="0.25">
      <c r="A144" s="50"/>
      <c r="B144" s="39"/>
      <c r="C144" s="73" t="s">
        <v>61</v>
      </c>
      <c r="D144" s="48"/>
      <c r="E144" s="48"/>
      <c r="F144" s="48"/>
      <c r="G144" s="48"/>
      <c r="H144" s="74">
        <f>IF(ISBLANK(Y30),"",ROUND(Z30/Y30,2)*100)</f>
        <v>85</v>
      </c>
      <c r="I144" s="48"/>
      <c r="J144" s="48"/>
      <c r="K144" s="74">
        <f>IF(ISBLANK(Y31),"",ROUND(Z31/Y31,2)*100)</f>
        <v>72</v>
      </c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</row>
    <row r="145" spans="1:22" x14ac:dyDescent="0.25">
      <c r="A145" s="50"/>
      <c r="B145" s="39"/>
      <c r="C145" s="73" t="s">
        <v>62</v>
      </c>
      <c r="D145" s="48"/>
      <c r="E145" s="48"/>
      <c r="F145" s="48"/>
      <c r="G145" s="48"/>
      <c r="H145" s="45">
        <f>IF(ISBLANK(Y30),"",ROUND(AA30/Y30,2)*100)</f>
        <v>53</v>
      </c>
      <c r="I145" s="48"/>
      <c r="J145" s="48"/>
      <c r="K145" s="45">
        <f>IF(ISBLANK(Y31),"",ROUND(AA31/Y31,2)*100)</f>
        <v>43</v>
      </c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</row>
    <row r="146" spans="1:22" x14ac:dyDescent="0.25">
      <c r="A146" s="28"/>
      <c r="B146" s="28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</row>
    <row r="147" spans="1:22" x14ac:dyDescent="0.25">
      <c r="B147" s="75" t="s">
        <v>68</v>
      </c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</row>
    <row r="148" spans="1:22" x14ac:dyDescent="0.25">
      <c r="B148" s="3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</row>
    <row r="149" spans="1:22" x14ac:dyDescent="0.25">
      <c r="B149" s="75" t="s">
        <v>69</v>
      </c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</row>
    <row r="150" spans="1:22" x14ac:dyDescent="0.25">
      <c r="B150" s="46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</row>
    <row r="152" spans="1:22" x14ac:dyDescent="0.25">
      <c r="C152" s="49"/>
      <c r="D152" s="49"/>
      <c r="E152" s="49"/>
      <c r="F152" s="49"/>
      <c r="G152" s="49"/>
    </row>
    <row r="153" spans="1:22" x14ac:dyDescent="0.25">
      <c r="C153" s="49"/>
      <c r="D153" s="49"/>
      <c r="E153" s="49"/>
      <c r="F153" s="49"/>
      <c r="G153" s="49"/>
    </row>
    <row r="154" spans="1:22" x14ac:dyDescent="0.25">
      <c r="C154" s="49"/>
      <c r="D154" s="49"/>
      <c r="E154" s="49"/>
      <c r="F154" s="49"/>
      <c r="G154" s="49"/>
    </row>
    <row r="155" spans="1:22" x14ac:dyDescent="0.25">
      <c r="C155" s="49"/>
      <c r="D155" s="49"/>
      <c r="E155" s="49"/>
      <c r="F155" s="49"/>
      <c r="G155" s="49"/>
    </row>
    <row r="156" spans="1:22" x14ac:dyDescent="0.25">
      <c r="C156" s="49"/>
      <c r="D156" s="49"/>
      <c r="E156" s="49"/>
      <c r="F156" s="49"/>
      <c r="G156" s="49"/>
    </row>
    <row r="157" spans="1:22" x14ac:dyDescent="0.25">
      <c r="C157" s="49"/>
      <c r="D157" s="49"/>
      <c r="E157" s="49"/>
      <c r="F157" s="49"/>
      <c r="G157" s="49"/>
    </row>
    <row r="158" spans="1:22" x14ac:dyDescent="0.25">
      <c r="C158" s="49"/>
      <c r="D158" s="49"/>
      <c r="E158" s="49"/>
      <c r="F158" s="49"/>
      <c r="G158" s="49"/>
    </row>
    <row r="159" spans="1:22" x14ac:dyDescent="0.25">
      <c r="C159" s="49"/>
      <c r="D159" s="49"/>
      <c r="E159" s="49"/>
      <c r="F159" s="49"/>
      <c r="G159" s="49"/>
    </row>
    <row r="160" spans="1:22" x14ac:dyDescent="0.25">
      <c r="C160" s="49"/>
      <c r="D160" s="49"/>
      <c r="E160" s="49"/>
      <c r="F160" s="49"/>
      <c r="G160" s="49"/>
    </row>
    <row r="161" spans="3:7" x14ac:dyDescent="0.25">
      <c r="C161" s="49"/>
      <c r="D161" s="49"/>
      <c r="E161" s="49"/>
      <c r="F161" s="49"/>
      <c r="G161" s="49"/>
    </row>
    <row r="162" spans="3:7" x14ac:dyDescent="0.25">
      <c r="C162" s="49"/>
      <c r="D162" s="49"/>
      <c r="E162" s="49"/>
      <c r="F162" s="49"/>
      <c r="G162" s="49"/>
    </row>
    <row r="163" spans="3:7" x14ac:dyDescent="0.25">
      <c r="C163" s="49"/>
      <c r="D163" s="49"/>
      <c r="E163" s="49"/>
      <c r="F163" s="49"/>
      <c r="G163" s="49"/>
    </row>
  </sheetData>
  <mergeCells count="88">
    <mergeCell ref="A141:G141"/>
    <mergeCell ref="A142:G142"/>
    <mergeCell ref="A135:G135"/>
    <mergeCell ref="A136:G136"/>
    <mergeCell ref="A137:G137"/>
    <mergeCell ref="A138:G138"/>
    <mergeCell ref="A139:G139"/>
    <mergeCell ref="A140:G140"/>
    <mergeCell ref="A129:G129"/>
    <mergeCell ref="A130:G130"/>
    <mergeCell ref="A131:G131"/>
    <mergeCell ref="A132:G132"/>
    <mergeCell ref="A133:G133"/>
    <mergeCell ref="A134:G134"/>
    <mergeCell ref="A123:G123"/>
    <mergeCell ref="A124:G124"/>
    <mergeCell ref="A125:G125"/>
    <mergeCell ref="A126:G126"/>
    <mergeCell ref="A127:G127"/>
    <mergeCell ref="A128:G128"/>
    <mergeCell ref="A113:V113"/>
    <mergeCell ref="A115:V115"/>
    <mergeCell ref="A116:V116"/>
    <mergeCell ref="A118:V118"/>
    <mergeCell ref="A120:V120"/>
    <mergeCell ref="A121:V121"/>
    <mergeCell ref="A100:V100"/>
    <mergeCell ref="A103:V103"/>
    <mergeCell ref="A105:V105"/>
    <mergeCell ref="A106:V106"/>
    <mergeCell ref="A109:V109"/>
    <mergeCell ref="A111:V111"/>
    <mergeCell ref="A84:V84"/>
    <mergeCell ref="A85:V85"/>
    <mergeCell ref="A87:V87"/>
    <mergeCell ref="A90:V90"/>
    <mergeCell ref="A96:V96"/>
    <mergeCell ref="A99:V99"/>
    <mergeCell ref="A68:V68"/>
    <mergeCell ref="A70:V70"/>
    <mergeCell ref="A72:V72"/>
    <mergeCell ref="A75:V75"/>
    <mergeCell ref="A76:V76"/>
    <mergeCell ref="A80:V80"/>
    <mergeCell ref="A55:V55"/>
    <mergeCell ref="A57:V57"/>
    <mergeCell ref="A60:V60"/>
    <mergeCell ref="A61:V61"/>
    <mergeCell ref="A63:V63"/>
    <mergeCell ref="A66:V66"/>
    <mergeCell ref="A40:V40"/>
    <mergeCell ref="A41:V41"/>
    <mergeCell ref="A43:V43"/>
    <mergeCell ref="A47:V47"/>
    <mergeCell ref="A51:V51"/>
    <mergeCell ref="A53:V53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12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348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13317.89/1000</f>
        <v>13.31789</v>
      </c>
      <c r="H11" s="85"/>
      <c r="I11" s="55" t="s">
        <v>5</v>
      </c>
      <c r="J11" s="86">
        <f>119005.99/1000</f>
        <v>119.00599000000001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0.35155000000000003</v>
      </c>
      <c r="H14" s="85"/>
      <c r="I14" s="55" t="s">
        <v>7</v>
      </c>
      <c r="J14" s="86">
        <f>(P14+P15)/1000</f>
        <v>0.35155000000000003</v>
      </c>
      <c r="K14" s="87"/>
      <c r="L14" s="58">
        <v>3938</v>
      </c>
      <c r="M14" s="35" t="s">
        <v>7</v>
      </c>
      <c r="N14" s="57"/>
      <c r="O14" s="26">
        <v>350.26</v>
      </c>
      <c r="P14" s="27">
        <v>350.26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3923/1000</f>
        <v>3.923</v>
      </c>
      <c r="H15" s="117"/>
      <c r="I15" s="55" t="s">
        <v>5</v>
      </c>
      <c r="J15" s="86">
        <f>46993/1000</f>
        <v>46.993000000000002</v>
      </c>
      <c r="K15" s="87"/>
      <c r="L15" s="59">
        <v>47314</v>
      </c>
      <c r="M15" s="35" t="s">
        <v>5</v>
      </c>
      <c r="N15" s="57"/>
      <c r="O15" s="26">
        <v>1.29</v>
      </c>
      <c r="P15" s="27">
        <v>1.29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27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175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349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350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351</v>
      </c>
      <c r="C26" s="134" t="s">
        <v>352</v>
      </c>
      <c r="D26" s="154" t="s">
        <v>353</v>
      </c>
      <c r="E26" s="155">
        <v>0.93</v>
      </c>
      <c r="F26" s="136" t="s">
        <v>354</v>
      </c>
      <c r="G26" s="136">
        <v>8.5299999999999994</v>
      </c>
      <c r="H26" s="156"/>
      <c r="I26" s="156"/>
      <c r="J26" s="136" t="s">
        <v>355</v>
      </c>
      <c r="K26" s="136">
        <v>102.34</v>
      </c>
      <c r="L26" s="157"/>
      <c r="M26" s="156">
        <f>IF(ISNUMBER(K26/G26),IF(NOT(K26/G26=0),K26/G26, " "), " ")</f>
        <v>11.99765533411489</v>
      </c>
      <c r="N26" s="154"/>
    </row>
    <row r="27" spans="1:23" s="29" customFormat="1" ht="22.8" x14ac:dyDescent="0.25">
      <c r="A27" s="152">
        <v>2</v>
      </c>
      <c r="B27" s="153" t="s">
        <v>356</v>
      </c>
      <c r="C27" s="134" t="s">
        <v>357</v>
      </c>
      <c r="D27" s="154" t="s">
        <v>353</v>
      </c>
      <c r="E27" s="155">
        <v>0.11</v>
      </c>
      <c r="F27" s="136" t="s">
        <v>358</v>
      </c>
      <c r="G27" s="136">
        <v>1.06</v>
      </c>
      <c r="H27" s="156"/>
      <c r="I27" s="156"/>
      <c r="J27" s="136" t="s">
        <v>359</v>
      </c>
      <c r="K27" s="136">
        <v>12.73</v>
      </c>
      <c r="L27" s="157"/>
      <c r="M27" s="156">
        <f>IF(ISNUMBER(K27/G27),IF(NOT(K27/G27=0),K27/G27, " "), " ")</f>
        <v>12.009433962264151</v>
      </c>
      <c r="N27" s="154"/>
    </row>
    <row r="28" spans="1:23" s="29" customFormat="1" ht="22.8" x14ac:dyDescent="0.25">
      <c r="A28" s="152">
        <v>3</v>
      </c>
      <c r="B28" s="153" t="s">
        <v>360</v>
      </c>
      <c r="C28" s="134" t="s">
        <v>361</v>
      </c>
      <c r="D28" s="154" t="s">
        <v>353</v>
      </c>
      <c r="E28" s="155">
        <v>20.52</v>
      </c>
      <c r="F28" s="136" t="s">
        <v>362</v>
      </c>
      <c r="G28" s="136">
        <v>211.96</v>
      </c>
      <c r="H28" s="156"/>
      <c r="I28" s="156"/>
      <c r="J28" s="136" t="s">
        <v>363</v>
      </c>
      <c r="K28" s="136">
        <v>2545.5</v>
      </c>
      <c r="L28" s="157"/>
      <c r="M28" s="156">
        <f>IF(ISNUMBER(K28/G28),IF(NOT(K28/G28=0),K28/G28, " "), " ")</f>
        <v>12.009341385167012</v>
      </c>
      <c r="N28" s="154"/>
    </row>
    <row r="29" spans="1:23" s="29" customFormat="1" ht="22.8" x14ac:dyDescent="0.25">
      <c r="A29" s="152">
        <v>4</v>
      </c>
      <c r="B29" s="153" t="s">
        <v>364</v>
      </c>
      <c r="C29" s="134" t="s">
        <v>365</v>
      </c>
      <c r="D29" s="154" t="s">
        <v>353</v>
      </c>
      <c r="E29" s="155">
        <v>31.43</v>
      </c>
      <c r="F29" s="136" t="s">
        <v>366</v>
      </c>
      <c r="G29" s="136">
        <v>338.81</v>
      </c>
      <c r="H29" s="156"/>
      <c r="I29" s="156"/>
      <c r="J29" s="136" t="s">
        <v>367</v>
      </c>
      <c r="K29" s="136">
        <v>4068.6</v>
      </c>
      <c r="L29" s="157"/>
      <c r="M29" s="156">
        <f>IF(ISNUMBER(K29/G29),IF(NOT(K29/G29=0),K29/G29, " "), " ")</f>
        <v>12.008500339423275</v>
      </c>
      <c r="N29" s="154"/>
    </row>
    <row r="30" spans="1:23" ht="22.8" x14ac:dyDescent="0.25">
      <c r="A30" s="152">
        <v>5</v>
      </c>
      <c r="B30" s="153" t="s">
        <v>368</v>
      </c>
      <c r="C30" s="134" t="s">
        <v>369</v>
      </c>
      <c r="D30" s="154" t="s">
        <v>353</v>
      </c>
      <c r="E30" s="155">
        <v>234.37</v>
      </c>
      <c r="F30" s="136" t="s">
        <v>370</v>
      </c>
      <c r="G30" s="136">
        <v>2589.79</v>
      </c>
      <c r="H30" s="156"/>
      <c r="I30" s="156"/>
      <c r="J30" s="136" t="s">
        <v>371</v>
      </c>
      <c r="K30" s="136">
        <v>31091.52</v>
      </c>
      <c r="L30" s="157"/>
      <c r="M30" s="156">
        <f>IF(ISNUMBER(K30/G30),IF(NOT(K30/G30=0),K30/G30, " "), " ")</f>
        <v>12.005421288984822</v>
      </c>
      <c r="N30" s="154"/>
    </row>
    <row r="31" spans="1:23" ht="22.8" x14ac:dyDescent="0.25">
      <c r="A31" s="152">
        <v>6</v>
      </c>
      <c r="B31" s="153" t="s">
        <v>372</v>
      </c>
      <c r="C31" s="134" t="s">
        <v>373</v>
      </c>
      <c r="D31" s="154" t="s">
        <v>353</v>
      </c>
      <c r="E31" s="155">
        <v>22.17</v>
      </c>
      <c r="F31" s="136" t="s">
        <v>374</v>
      </c>
      <c r="G31" s="136">
        <v>248.3</v>
      </c>
      <c r="H31" s="156"/>
      <c r="I31" s="156"/>
      <c r="J31" s="136" t="s">
        <v>375</v>
      </c>
      <c r="K31" s="136">
        <v>2979.88</v>
      </c>
      <c r="L31" s="157"/>
      <c r="M31" s="156">
        <f>IF(ISNUMBER(K31/G31),IF(NOT(K31/G31=0),K31/G31, " "), " ")</f>
        <v>12.001127668143376</v>
      </c>
      <c r="N31" s="154"/>
    </row>
    <row r="32" spans="1:23" ht="22.8" x14ac:dyDescent="0.25">
      <c r="A32" s="152">
        <v>7</v>
      </c>
      <c r="B32" s="153" t="s">
        <v>376</v>
      </c>
      <c r="C32" s="134" t="s">
        <v>377</v>
      </c>
      <c r="D32" s="154" t="s">
        <v>353</v>
      </c>
      <c r="E32" s="155">
        <v>11.78</v>
      </c>
      <c r="F32" s="136" t="s">
        <v>378</v>
      </c>
      <c r="G32" s="136">
        <v>135.12</v>
      </c>
      <c r="H32" s="156"/>
      <c r="I32" s="156"/>
      <c r="J32" s="136" t="s">
        <v>379</v>
      </c>
      <c r="K32" s="136">
        <v>1621.16</v>
      </c>
      <c r="L32" s="157"/>
      <c r="M32" s="156">
        <f>IF(ISNUMBER(K32/G32),IF(NOT(K32/G32=0),K32/G32, " "), " ")</f>
        <v>11.997927767910006</v>
      </c>
      <c r="N32" s="154"/>
    </row>
    <row r="33" spans="1:14" ht="22.8" x14ac:dyDescent="0.25">
      <c r="A33" s="152">
        <v>8</v>
      </c>
      <c r="B33" s="153" t="s">
        <v>380</v>
      </c>
      <c r="C33" s="134" t="s">
        <v>381</v>
      </c>
      <c r="D33" s="154" t="s">
        <v>353</v>
      </c>
      <c r="E33" s="155">
        <v>2.59</v>
      </c>
      <c r="F33" s="136" t="s">
        <v>382</v>
      </c>
      <c r="G33" s="136">
        <v>31.16</v>
      </c>
      <c r="H33" s="156"/>
      <c r="I33" s="156"/>
      <c r="J33" s="136" t="s">
        <v>383</v>
      </c>
      <c r="K33" s="136">
        <v>373.83</v>
      </c>
      <c r="L33" s="157"/>
      <c r="M33" s="156">
        <f>IF(ISNUMBER(K33/G33),IF(NOT(K33/G33=0),K33/G33, " "), " ")</f>
        <v>11.997111681643132</v>
      </c>
      <c r="N33" s="154"/>
    </row>
    <row r="34" spans="1:14" ht="22.8" x14ac:dyDescent="0.25">
      <c r="A34" s="152">
        <v>9</v>
      </c>
      <c r="B34" s="153" t="s">
        <v>384</v>
      </c>
      <c r="C34" s="134" t="s">
        <v>385</v>
      </c>
      <c r="D34" s="154" t="s">
        <v>353</v>
      </c>
      <c r="E34" s="155">
        <v>0.31</v>
      </c>
      <c r="F34" s="136" t="s">
        <v>386</v>
      </c>
      <c r="G34" s="136">
        <v>3.88</v>
      </c>
      <c r="H34" s="156"/>
      <c r="I34" s="156"/>
      <c r="J34" s="136" t="s">
        <v>387</v>
      </c>
      <c r="K34" s="136">
        <v>46.65</v>
      </c>
      <c r="L34" s="157"/>
      <c r="M34" s="156">
        <f>IF(ISNUMBER(K34/G34),IF(NOT(K34/G34=0),K34/G34, " "), " ")</f>
        <v>12.023195876288661</v>
      </c>
      <c r="N34" s="154"/>
    </row>
    <row r="35" spans="1:14" ht="22.8" x14ac:dyDescent="0.25">
      <c r="A35" s="152">
        <v>10</v>
      </c>
      <c r="B35" s="153" t="s">
        <v>388</v>
      </c>
      <c r="C35" s="134" t="s">
        <v>389</v>
      </c>
      <c r="D35" s="154" t="s">
        <v>353</v>
      </c>
      <c r="E35" s="155">
        <v>25.69</v>
      </c>
      <c r="F35" s="136" t="s">
        <v>390</v>
      </c>
      <c r="G35" s="136">
        <v>326.77</v>
      </c>
      <c r="H35" s="156"/>
      <c r="I35" s="156"/>
      <c r="J35" s="136" t="s">
        <v>391</v>
      </c>
      <c r="K35" s="136">
        <v>3921.58</v>
      </c>
      <c r="L35" s="157"/>
      <c r="M35" s="156">
        <f>IF(ISNUMBER(K35/G35),IF(NOT(K35/G35=0),K35/G35, " "), " ")</f>
        <v>12.001040487192828</v>
      </c>
      <c r="N35" s="154"/>
    </row>
    <row r="36" spans="1:14" ht="22.8" x14ac:dyDescent="0.25">
      <c r="A36" s="152">
        <v>11</v>
      </c>
      <c r="B36" s="153" t="s">
        <v>392</v>
      </c>
      <c r="C36" s="134" t="s">
        <v>393</v>
      </c>
      <c r="D36" s="154" t="s">
        <v>353</v>
      </c>
      <c r="E36" s="155">
        <v>0.36</v>
      </c>
      <c r="F36" s="136" t="s">
        <v>394</v>
      </c>
      <c r="G36" s="136">
        <v>5.13</v>
      </c>
      <c r="H36" s="156"/>
      <c r="I36" s="156"/>
      <c r="J36" s="136" t="s">
        <v>395</v>
      </c>
      <c r="K36" s="136">
        <v>61.57</v>
      </c>
      <c r="L36" s="157"/>
      <c r="M36" s="156">
        <f>IF(ISNUMBER(K36/G36),IF(NOT(K36/G36=0),K36/G36, " "), " ")</f>
        <v>12.001949317738791</v>
      </c>
      <c r="N36" s="154"/>
    </row>
    <row r="37" spans="1:14" ht="22.8" x14ac:dyDescent="0.25">
      <c r="A37" s="152">
        <v>12</v>
      </c>
      <c r="B37" s="153">
        <v>2</v>
      </c>
      <c r="C37" s="134" t="s">
        <v>396</v>
      </c>
      <c r="D37" s="154" t="s">
        <v>353</v>
      </c>
      <c r="E37" s="155">
        <v>1.29</v>
      </c>
      <c r="F37" s="136" t="s">
        <v>397</v>
      </c>
      <c r="G37" s="136"/>
      <c r="H37" s="156"/>
      <c r="I37" s="156"/>
      <c r="J37" s="136" t="s">
        <v>397</v>
      </c>
      <c r="K37" s="136"/>
      <c r="L37" s="157"/>
      <c r="M37" s="156" t="str">
        <f>IF(ISNUMBER(K37/G37),IF(NOT(K37/G37=0),K37/G37, " "), " ")</f>
        <v xml:space="preserve"> </v>
      </c>
      <c r="N37" s="154"/>
    </row>
    <row r="38" spans="1:14" ht="19.350000000000001" customHeight="1" x14ac:dyDescent="0.25">
      <c r="A38" s="128" t="s">
        <v>398</v>
      </c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</row>
    <row r="39" spans="1:14" ht="34.200000000000003" x14ac:dyDescent="0.25">
      <c r="A39" s="152">
        <v>13</v>
      </c>
      <c r="B39" s="153">
        <v>21141</v>
      </c>
      <c r="C39" s="134" t="s">
        <v>399</v>
      </c>
      <c r="D39" s="154" t="s">
        <v>400</v>
      </c>
      <c r="E39" s="155">
        <v>0.03</v>
      </c>
      <c r="F39" s="136" t="s">
        <v>401</v>
      </c>
      <c r="G39" s="136">
        <v>4.0199999999999996</v>
      </c>
      <c r="H39" s="156"/>
      <c r="I39" s="156"/>
      <c r="J39" s="136" t="s">
        <v>402</v>
      </c>
      <c r="K39" s="136">
        <v>21.81</v>
      </c>
      <c r="L39" s="157"/>
      <c r="M39" s="156">
        <f>IF(ISNUMBER(K39/G39),IF(NOT(K39/G39=0),K39/G39, " "), " ")</f>
        <v>5.4253731343283587</v>
      </c>
      <c r="N39" s="154" t="s">
        <v>403</v>
      </c>
    </row>
    <row r="40" spans="1:14" ht="22.8" x14ac:dyDescent="0.25">
      <c r="A40" s="152">
        <v>14</v>
      </c>
      <c r="B40" s="153">
        <v>30101</v>
      </c>
      <c r="C40" s="134" t="s">
        <v>404</v>
      </c>
      <c r="D40" s="154" t="s">
        <v>400</v>
      </c>
      <c r="E40" s="155">
        <v>1</v>
      </c>
      <c r="F40" s="136" t="s">
        <v>405</v>
      </c>
      <c r="G40" s="136">
        <v>111.55</v>
      </c>
      <c r="H40" s="156"/>
      <c r="I40" s="156"/>
      <c r="J40" s="136" t="s">
        <v>406</v>
      </c>
      <c r="K40" s="136">
        <v>467</v>
      </c>
      <c r="L40" s="157"/>
      <c r="M40" s="156">
        <f>IF(ISNUMBER(K40/G40),IF(NOT(K40/G40=0),K40/G40, " "), " ")</f>
        <v>4.1864634692962799</v>
      </c>
      <c r="N40" s="154" t="s">
        <v>403</v>
      </c>
    </row>
    <row r="41" spans="1:14" ht="22.8" x14ac:dyDescent="0.25">
      <c r="A41" s="152">
        <v>15</v>
      </c>
      <c r="B41" s="153">
        <v>30401</v>
      </c>
      <c r="C41" s="134" t="s">
        <v>407</v>
      </c>
      <c r="D41" s="154" t="s">
        <v>400</v>
      </c>
      <c r="E41" s="155">
        <v>1.88</v>
      </c>
      <c r="F41" s="136" t="s">
        <v>408</v>
      </c>
      <c r="G41" s="136">
        <v>4.34</v>
      </c>
      <c r="H41" s="156"/>
      <c r="I41" s="156"/>
      <c r="J41" s="136" t="s">
        <v>409</v>
      </c>
      <c r="K41" s="136">
        <v>13.16</v>
      </c>
      <c r="L41" s="157"/>
      <c r="M41" s="156">
        <f>IF(ISNUMBER(K41/G41),IF(NOT(K41/G41=0),K41/G41, " "), " ")</f>
        <v>3.032258064516129</v>
      </c>
      <c r="N41" s="154" t="s">
        <v>403</v>
      </c>
    </row>
    <row r="42" spans="1:14" ht="22.8" x14ac:dyDescent="0.25">
      <c r="A42" s="152">
        <v>16</v>
      </c>
      <c r="B42" s="153">
        <v>30954</v>
      </c>
      <c r="C42" s="134" t="s">
        <v>410</v>
      </c>
      <c r="D42" s="154" t="s">
        <v>400</v>
      </c>
      <c r="E42" s="155">
        <v>0.12</v>
      </c>
      <c r="F42" s="136" t="s">
        <v>411</v>
      </c>
      <c r="G42" s="136">
        <v>4.05</v>
      </c>
      <c r="H42" s="156"/>
      <c r="I42" s="156"/>
      <c r="J42" s="136" t="s">
        <v>412</v>
      </c>
      <c r="K42" s="136">
        <v>19.559999999999999</v>
      </c>
      <c r="L42" s="157"/>
      <c r="M42" s="156">
        <f>IF(ISNUMBER(K42/G42),IF(NOT(K42/G42=0),K42/G42, " "), " ")</f>
        <v>4.8296296296296299</v>
      </c>
      <c r="N42" s="154" t="s">
        <v>403</v>
      </c>
    </row>
    <row r="43" spans="1:14" ht="22.8" x14ac:dyDescent="0.25">
      <c r="A43" s="152">
        <v>17</v>
      </c>
      <c r="B43" s="153">
        <v>40502</v>
      </c>
      <c r="C43" s="134" t="s">
        <v>413</v>
      </c>
      <c r="D43" s="154" t="s">
        <v>400</v>
      </c>
      <c r="E43" s="155">
        <v>1.39</v>
      </c>
      <c r="F43" s="136" t="s">
        <v>414</v>
      </c>
      <c r="G43" s="136">
        <v>10.9</v>
      </c>
      <c r="H43" s="156"/>
      <c r="I43" s="156"/>
      <c r="J43" s="136" t="s">
        <v>415</v>
      </c>
      <c r="K43" s="136">
        <v>62.55</v>
      </c>
      <c r="L43" s="157"/>
      <c r="M43" s="156">
        <f>IF(ISNUMBER(K43/G43),IF(NOT(K43/G43=0),K43/G43, " "), " ")</f>
        <v>5.738532110091743</v>
      </c>
      <c r="N43" s="154" t="s">
        <v>403</v>
      </c>
    </row>
    <row r="44" spans="1:14" ht="22.8" x14ac:dyDescent="0.25">
      <c r="A44" s="152">
        <v>18</v>
      </c>
      <c r="B44" s="153">
        <v>40504</v>
      </c>
      <c r="C44" s="134" t="s">
        <v>416</v>
      </c>
      <c r="D44" s="154" t="s">
        <v>400</v>
      </c>
      <c r="E44" s="155">
        <v>1.04</v>
      </c>
      <c r="F44" s="136" t="s">
        <v>417</v>
      </c>
      <c r="G44" s="136">
        <v>1.34</v>
      </c>
      <c r="H44" s="156"/>
      <c r="I44" s="156"/>
      <c r="J44" s="136" t="s">
        <v>418</v>
      </c>
      <c r="K44" s="136">
        <v>3.12</v>
      </c>
      <c r="L44" s="157"/>
      <c r="M44" s="156">
        <f>IF(ISNUMBER(K44/G44),IF(NOT(K44/G44=0),K44/G44, " "), " ")</f>
        <v>2.3283582089552239</v>
      </c>
      <c r="N44" s="154" t="s">
        <v>403</v>
      </c>
    </row>
    <row r="45" spans="1:14" ht="22.8" x14ac:dyDescent="0.25">
      <c r="A45" s="152">
        <v>19</v>
      </c>
      <c r="B45" s="153">
        <v>400001</v>
      </c>
      <c r="C45" s="134" t="s">
        <v>419</v>
      </c>
      <c r="D45" s="154" t="s">
        <v>400</v>
      </c>
      <c r="E45" s="155">
        <v>2.12</v>
      </c>
      <c r="F45" s="136" t="s">
        <v>420</v>
      </c>
      <c r="G45" s="136">
        <v>218.78</v>
      </c>
      <c r="H45" s="156"/>
      <c r="I45" s="156"/>
      <c r="J45" s="136" t="s">
        <v>421</v>
      </c>
      <c r="K45" s="136">
        <v>1244.44</v>
      </c>
      <c r="L45" s="157"/>
      <c r="M45" s="156">
        <f>IF(ISNUMBER(K45/G45),IF(NOT(K45/G45=0),K45/G45, " "), " ")</f>
        <v>5.688088490721273</v>
      </c>
      <c r="N45" s="154" t="s">
        <v>403</v>
      </c>
    </row>
    <row r="46" spans="1:14" ht="22.8" x14ac:dyDescent="0.25">
      <c r="A46" s="152">
        <v>20</v>
      </c>
      <c r="B46" s="153">
        <v>400005</v>
      </c>
      <c r="C46" s="134" t="s">
        <v>422</v>
      </c>
      <c r="D46" s="154" t="s">
        <v>400</v>
      </c>
      <c r="E46" s="155">
        <v>0.03</v>
      </c>
      <c r="F46" s="136" t="s">
        <v>423</v>
      </c>
      <c r="G46" s="136">
        <v>7.69</v>
      </c>
      <c r="H46" s="156"/>
      <c r="I46" s="156"/>
      <c r="J46" s="136" t="s">
        <v>424</v>
      </c>
      <c r="K46" s="136">
        <v>22.87</v>
      </c>
      <c r="L46" s="157"/>
      <c r="M46" s="156">
        <f>IF(ISNUMBER(K46/G46),IF(NOT(K46/G46=0),K46/G46, " "), " ")</f>
        <v>2.9739921976592978</v>
      </c>
      <c r="N46" s="154" t="s">
        <v>425</v>
      </c>
    </row>
    <row r="47" spans="1:14" ht="22.8" x14ac:dyDescent="0.25">
      <c r="A47" s="152">
        <v>21</v>
      </c>
      <c r="B47" s="153">
        <v>400006</v>
      </c>
      <c r="C47" s="134" t="s">
        <v>426</v>
      </c>
      <c r="D47" s="154" t="s">
        <v>400</v>
      </c>
      <c r="E47" s="155">
        <v>0.08</v>
      </c>
      <c r="F47" s="136" t="s">
        <v>427</v>
      </c>
      <c r="G47" s="136">
        <v>28.16</v>
      </c>
      <c r="H47" s="156"/>
      <c r="I47" s="156"/>
      <c r="J47" s="136" t="s">
        <v>428</v>
      </c>
      <c r="K47" s="136">
        <v>71.209999999999994</v>
      </c>
      <c r="L47" s="157"/>
      <c r="M47" s="156">
        <f>IF(ISNUMBER(K47/G47),IF(NOT(K47/G47=0),K47/G47, " "), " ")</f>
        <v>2.5287642045454541</v>
      </c>
      <c r="N47" s="154" t="s">
        <v>425</v>
      </c>
    </row>
    <row r="48" spans="1:14" ht="22.8" x14ac:dyDescent="0.25">
      <c r="A48" s="152">
        <v>22</v>
      </c>
      <c r="B48" s="153">
        <v>400303</v>
      </c>
      <c r="C48" s="134" t="s">
        <v>429</v>
      </c>
      <c r="D48" s="154" t="s">
        <v>400</v>
      </c>
      <c r="E48" s="155">
        <v>0.08</v>
      </c>
      <c r="F48" s="136" t="s">
        <v>430</v>
      </c>
      <c r="G48" s="136">
        <v>10.7</v>
      </c>
      <c r="H48" s="156"/>
      <c r="I48" s="156"/>
      <c r="J48" s="136" t="s">
        <v>431</v>
      </c>
      <c r="K48" s="136">
        <v>60.48</v>
      </c>
      <c r="L48" s="157"/>
      <c r="M48" s="156">
        <f>IF(ISNUMBER(K48/G48),IF(NOT(K48/G48=0),K48/G48, " "), " ")</f>
        <v>5.6523364485981311</v>
      </c>
      <c r="N48" s="154" t="s">
        <v>403</v>
      </c>
    </row>
    <row r="49" spans="1:14" ht="22.8" x14ac:dyDescent="0.25">
      <c r="A49" s="152">
        <v>23</v>
      </c>
      <c r="B49" s="153" t="s">
        <v>432</v>
      </c>
      <c r="C49" s="134" t="s">
        <v>433</v>
      </c>
      <c r="D49" s="154" t="s">
        <v>434</v>
      </c>
      <c r="E49" s="155">
        <v>0.43559999999999999</v>
      </c>
      <c r="F49" s="136" t="s">
        <v>435</v>
      </c>
      <c r="G49" s="136">
        <v>1.44</v>
      </c>
      <c r="H49" s="156"/>
      <c r="I49" s="156"/>
      <c r="J49" s="136" t="s">
        <v>436</v>
      </c>
      <c r="K49" s="136">
        <v>12.47</v>
      </c>
      <c r="L49" s="157"/>
      <c r="M49" s="156">
        <f>IF(ISNUMBER(K49/G49),IF(NOT(K49/G49=0),K49/G49, " "), " ")</f>
        <v>8.6597222222222232</v>
      </c>
      <c r="N49" s="154"/>
    </row>
    <row r="50" spans="1:14" ht="34.200000000000003" x14ac:dyDescent="0.25">
      <c r="A50" s="152">
        <v>24</v>
      </c>
      <c r="B50" s="153" t="s">
        <v>437</v>
      </c>
      <c r="C50" s="134" t="s">
        <v>438</v>
      </c>
      <c r="D50" s="154" t="s">
        <v>434</v>
      </c>
      <c r="E50" s="155">
        <v>0.43559999999999999</v>
      </c>
      <c r="F50" s="136" t="s">
        <v>439</v>
      </c>
      <c r="G50" s="136">
        <v>3.15</v>
      </c>
      <c r="H50" s="156"/>
      <c r="I50" s="156"/>
      <c r="J50" s="136" t="s">
        <v>440</v>
      </c>
      <c r="K50" s="136">
        <v>15.44</v>
      </c>
      <c r="L50" s="157"/>
      <c r="M50" s="156">
        <f>IF(ISNUMBER(K50/G50),IF(NOT(K50/G50=0),K50/G50, " "), " ")</f>
        <v>4.9015873015873019</v>
      </c>
      <c r="N50" s="154"/>
    </row>
    <row r="51" spans="1:14" ht="22.8" x14ac:dyDescent="0.25">
      <c r="A51" s="152">
        <v>25</v>
      </c>
      <c r="B51" s="153" t="s">
        <v>441</v>
      </c>
      <c r="C51" s="134" t="s">
        <v>442</v>
      </c>
      <c r="D51" s="154" t="s">
        <v>400</v>
      </c>
      <c r="E51" s="155">
        <v>1</v>
      </c>
      <c r="F51" s="136" t="s">
        <v>443</v>
      </c>
      <c r="G51" s="136">
        <v>105.37</v>
      </c>
      <c r="H51" s="156"/>
      <c r="I51" s="156"/>
      <c r="J51" s="136" t="s">
        <v>444</v>
      </c>
      <c r="K51" s="136">
        <v>684</v>
      </c>
      <c r="L51" s="157"/>
      <c r="M51" s="156">
        <f>IF(ISNUMBER(K51/G51),IF(NOT(K51/G51=0),K51/G51, " "), " ")</f>
        <v>6.4914112176141217</v>
      </c>
      <c r="N51" s="154"/>
    </row>
    <row r="52" spans="1:14" ht="19.350000000000001" customHeight="1" x14ac:dyDescent="0.25">
      <c r="A52" s="128" t="s">
        <v>445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</row>
    <row r="53" spans="1:14" ht="34.200000000000003" x14ac:dyDescent="0.25">
      <c r="A53" s="152">
        <v>26</v>
      </c>
      <c r="B53" s="153" t="s">
        <v>446</v>
      </c>
      <c r="C53" s="134" t="s">
        <v>447</v>
      </c>
      <c r="D53" s="154" t="s">
        <v>434</v>
      </c>
      <c r="E53" s="155">
        <v>1E-3</v>
      </c>
      <c r="F53" s="136" t="s">
        <v>448</v>
      </c>
      <c r="G53" s="136">
        <v>26.83</v>
      </c>
      <c r="H53" s="156">
        <v>111078</v>
      </c>
      <c r="I53" s="156">
        <v>111.08</v>
      </c>
      <c r="J53" s="136" t="s">
        <v>449</v>
      </c>
      <c r="K53" s="136">
        <v>113.64</v>
      </c>
      <c r="L53" s="157"/>
      <c r="M53" s="156">
        <f>IF(ISNUMBER(K53/G53),IF(NOT(K53/G53=0),K53/G53, " "), " ")</f>
        <v>4.235557212076035</v>
      </c>
      <c r="N53" s="154" t="s">
        <v>450</v>
      </c>
    </row>
    <row r="54" spans="1:14" ht="22.8" x14ac:dyDescent="0.25">
      <c r="A54" s="152">
        <v>27</v>
      </c>
      <c r="B54" s="153" t="s">
        <v>451</v>
      </c>
      <c r="C54" s="134" t="s">
        <v>452</v>
      </c>
      <c r="D54" s="154" t="s">
        <v>453</v>
      </c>
      <c r="E54" s="155">
        <v>0.17630000000000001</v>
      </c>
      <c r="F54" s="136" t="s">
        <v>454</v>
      </c>
      <c r="G54" s="136">
        <v>1.1000000000000001</v>
      </c>
      <c r="H54" s="156">
        <v>42.66</v>
      </c>
      <c r="I54" s="156">
        <v>7.53</v>
      </c>
      <c r="J54" s="136" t="s">
        <v>455</v>
      </c>
      <c r="K54" s="136">
        <v>8.65</v>
      </c>
      <c r="L54" s="157"/>
      <c r="M54" s="156">
        <f>IF(ISNUMBER(K54/G54),IF(NOT(K54/G54=0),K54/G54, " "), " ")</f>
        <v>7.8636363636363633</v>
      </c>
      <c r="N54" s="154" t="s">
        <v>456</v>
      </c>
    </row>
    <row r="55" spans="1:14" ht="34.200000000000003" x14ac:dyDescent="0.25">
      <c r="A55" s="152">
        <v>28</v>
      </c>
      <c r="B55" s="153" t="s">
        <v>457</v>
      </c>
      <c r="C55" s="134" t="s">
        <v>458</v>
      </c>
      <c r="D55" s="154" t="s">
        <v>434</v>
      </c>
      <c r="E55" s="155">
        <v>2.0000000000000001E-4</v>
      </c>
      <c r="F55" s="136" t="s">
        <v>459</v>
      </c>
      <c r="G55" s="136">
        <v>3.66</v>
      </c>
      <c r="H55" s="156">
        <v>62800.15</v>
      </c>
      <c r="I55" s="156">
        <v>12.56</v>
      </c>
      <c r="J55" s="136" t="s">
        <v>460</v>
      </c>
      <c r="K55" s="136">
        <v>12.92</v>
      </c>
      <c r="L55" s="157"/>
      <c r="M55" s="156">
        <f>IF(ISNUMBER(K55/G55),IF(NOT(K55/G55=0),K55/G55, " "), " ")</f>
        <v>3.5300546448087431</v>
      </c>
      <c r="N55" s="154" t="s">
        <v>461</v>
      </c>
    </row>
    <row r="56" spans="1:14" ht="34.200000000000003" x14ac:dyDescent="0.25">
      <c r="A56" s="152">
        <v>29</v>
      </c>
      <c r="B56" s="153" t="s">
        <v>462</v>
      </c>
      <c r="C56" s="134" t="s">
        <v>463</v>
      </c>
      <c r="D56" s="154" t="s">
        <v>464</v>
      </c>
      <c r="E56" s="155">
        <v>2.9999999999999997E-4</v>
      </c>
      <c r="F56" s="136" t="s">
        <v>465</v>
      </c>
      <c r="G56" s="136">
        <v>0.99</v>
      </c>
      <c r="H56" s="156">
        <v>10170</v>
      </c>
      <c r="I56" s="156">
        <v>3.05</v>
      </c>
      <c r="J56" s="136" t="s">
        <v>466</v>
      </c>
      <c r="K56" s="136">
        <v>3.13</v>
      </c>
      <c r="L56" s="157"/>
      <c r="M56" s="156">
        <f>IF(ISNUMBER(K56/G56),IF(NOT(K56/G56=0),K56/G56, " "), " ")</f>
        <v>3.1616161616161613</v>
      </c>
      <c r="N56" s="154" t="s">
        <v>467</v>
      </c>
    </row>
    <row r="57" spans="1:14" ht="34.200000000000003" x14ac:dyDescent="0.25">
      <c r="A57" s="152">
        <v>30</v>
      </c>
      <c r="B57" s="153" t="s">
        <v>468</v>
      </c>
      <c r="C57" s="134" t="s">
        <v>469</v>
      </c>
      <c r="D57" s="154" t="s">
        <v>434</v>
      </c>
      <c r="E57" s="155">
        <v>2.0000000000000001E-4</v>
      </c>
      <c r="F57" s="136" t="s">
        <v>470</v>
      </c>
      <c r="G57" s="136">
        <v>6</v>
      </c>
      <c r="H57" s="156">
        <v>85289</v>
      </c>
      <c r="I57" s="156">
        <v>17.059999999999999</v>
      </c>
      <c r="J57" s="136" t="s">
        <v>471</v>
      </c>
      <c r="K57" s="136">
        <v>17.5</v>
      </c>
      <c r="L57" s="157"/>
      <c r="M57" s="156">
        <f>IF(ISNUMBER(K57/G57),IF(NOT(K57/G57=0),K57/G57, " "), " ")</f>
        <v>2.9166666666666665</v>
      </c>
      <c r="N57" s="154" t="s">
        <v>472</v>
      </c>
    </row>
    <row r="58" spans="1:14" ht="45.6" x14ac:dyDescent="0.25">
      <c r="A58" s="152">
        <v>31</v>
      </c>
      <c r="B58" s="153" t="s">
        <v>473</v>
      </c>
      <c r="C58" s="134" t="s">
        <v>474</v>
      </c>
      <c r="D58" s="154" t="s">
        <v>475</v>
      </c>
      <c r="E58" s="155">
        <v>1.6000000000000001E-3</v>
      </c>
      <c r="F58" s="136" t="s">
        <v>476</v>
      </c>
      <c r="G58" s="136">
        <v>0.02</v>
      </c>
      <c r="H58" s="156">
        <v>37.24</v>
      </c>
      <c r="I58" s="156">
        <v>0.06</v>
      </c>
      <c r="J58" s="136" t="s">
        <v>477</v>
      </c>
      <c r="K58" s="136">
        <v>0.06</v>
      </c>
      <c r="L58" s="157"/>
      <c r="M58" s="156">
        <f>IF(ISNUMBER(K58/G58),IF(NOT(K58/G58=0),K58/G58, " "), " ")</f>
        <v>3</v>
      </c>
      <c r="N58" s="154" t="s">
        <v>478</v>
      </c>
    </row>
    <row r="59" spans="1:14" ht="34.200000000000003" x14ac:dyDescent="0.25">
      <c r="A59" s="152">
        <v>32</v>
      </c>
      <c r="B59" s="153" t="s">
        <v>479</v>
      </c>
      <c r="C59" s="134" t="s">
        <v>480</v>
      </c>
      <c r="D59" s="154" t="s">
        <v>434</v>
      </c>
      <c r="E59" s="155">
        <v>6.9999999999999999E-4</v>
      </c>
      <c r="F59" s="136" t="s">
        <v>481</v>
      </c>
      <c r="G59" s="136">
        <v>0.49</v>
      </c>
      <c r="H59" s="156">
        <v>3199</v>
      </c>
      <c r="I59" s="156">
        <v>2.2400000000000002</v>
      </c>
      <c r="J59" s="136" t="s">
        <v>482</v>
      </c>
      <c r="K59" s="136">
        <v>2.4700000000000002</v>
      </c>
      <c r="L59" s="157"/>
      <c r="M59" s="156">
        <f>IF(ISNUMBER(K59/G59),IF(NOT(K59/G59=0),K59/G59, " "), " ")</f>
        <v>5.0408163265306127</v>
      </c>
      <c r="N59" s="154" t="s">
        <v>483</v>
      </c>
    </row>
    <row r="60" spans="1:14" ht="22.8" x14ac:dyDescent="0.25">
      <c r="A60" s="152">
        <v>33</v>
      </c>
      <c r="B60" s="153" t="s">
        <v>484</v>
      </c>
      <c r="C60" s="134" t="s">
        <v>485</v>
      </c>
      <c r="D60" s="154" t="s">
        <v>434</v>
      </c>
      <c r="E60" s="155">
        <v>5.9999999999999995E-4</v>
      </c>
      <c r="F60" s="136" t="s">
        <v>486</v>
      </c>
      <c r="G60" s="136">
        <v>6.42</v>
      </c>
      <c r="H60" s="156">
        <v>56684.17</v>
      </c>
      <c r="I60" s="156">
        <v>34.020000000000003</v>
      </c>
      <c r="J60" s="136" t="s">
        <v>487</v>
      </c>
      <c r="K60" s="136">
        <v>34.86</v>
      </c>
      <c r="L60" s="157"/>
      <c r="M60" s="156">
        <f>IF(ISNUMBER(K60/G60),IF(NOT(K60/G60=0),K60/G60, " "), " ")</f>
        <v>5.4299065420560746</v>
      </c>
      <c r="N60" s="154" t="s">
        <v>488</v>
      </c>
    </row>
    <row r="61" spans="1:14" ht="34.200000000000003" x14ac:dyDescent="0.25">
      <c r="A61" s="152">
        <v>34</v>
      </c>
      <c r="B61" s="153" t="s">
        <v>489</v>
      </c>
      <c r="C61" s="134" t="s">
        <v>490</v>
      </c>
      <c r="D61" s="154" t="s">
        <v>453</v>
      </c>
      <c r="E61" s="155">
        <v>8.0399999999999999E-2</v>
      </c>
      <c r="F61" s="136" t="s">
        <v>491</v>
      </c>
      <c r="G61" s="136">
        <v>8.1199999999999992</v>
      </c>
      <c r="H61" s="156">
        <v>418</v>
      </c>
      <c r="I61" s="156">
        <v>33.61</v>
      </c>
      <c r="J61" s="136" t="s">
        <v>492</v>
      </c>
      <c r="K61" s="136">
        <v>35.090000000000003</v>
      </c>
      <c r="L61" s="157"/>
      <c r="M61" s="156">
        <f>IF(ISNUMBER(K61/G61),IF(NOT(K61/G61=0),K61/G61, " "), " ")</f>
        <v>4.3214285714285721</v>
      </c>
      <c r="N61" s="154" t="s">
        <v>493</v>
      </c>
    </row>
    <row r="62" spans="1:14" ht="22.8" x14ac:dyDescent="0.25">
      <c r="A62" s="152">
        <v>35</v>
      </c>
      <c r="B62" s="153" t="s">
        <v>494</v>
      </c>
      <c r="C62" s="134" t="s">
        <v>495</v>
      </c>
      <c r="D62" s="154" t="s">
        <v>496</v>
      </c>
      <c r="E62" s="155">
        <v>0.13780000000000001</v>
      </c>
      <c r="F62" s="136" t="s">
        <v>497</v>
      </c>
      <c r="G62" s="136">
        <v>5.83</v>
      </c>
      <c r="H62" s="156">
        <v>228.81</v>
      </c>
      <c r="I62" s="156">
        <v>31.53</v>
      </c>
      <c r="J62" s="136" t="s">
        <v>498</v>
      </c>
      <c r="K62" s="136">
        <v>32.22</v>
      </c>
      <c r="L62" s="157"/>
      <c r="M62" s="156">
        <f>IF(ISNUMBER(K62/G62),IF(NOT(K62/G62=0),K62/G62, " "), " ")</f>
        <v>5.5265866209262429</v>
      </c>
      <c r="N62" s="154" t="s">
        <v>499</v>
      </c>
    </row>
    <row r="63" spans="1:14" ht="45.6" x14ac:dyDescent="0.25">
      <c r="A63" s="152">
        <v>36</v>
      </c>
      <c r="B63" s="153" t="s">
        <v>500</v>
      </c>
      <c r="C63" s="134" t="s">
        <v>501</v>
      </c>
      <c r="D63" s="154" t="s">
        <v>496</v>
      </c>
      <c r="E63" s="155">
        <v>0.72399999999999998</v>
      </c>
      <c r="F63" s="136" t="s">
        <v>502</v>
      </c>
      <c r="G63" s="136">
        <v>16.510000000000002</v>
      </c>
      <c r="H63" s="156">
        <v>119.32</v>
      </c>
      <c r="I63" s="156">
        <v>86.38</v>
      </c>
      <c r="J63" s="136" t="s">
        <v>503</v>
      </c>
      <c r="K63" s="136">
        <v>88.33</v>
      </c>
      <c r="L63" s="157"/>
      <c r="M63" s="156">
        <f>IF(ISNUMBER(K63/G63),IF(NOT(K63/G63=0),K63/G63, " "), " ")</f>
        <v>5.3500908540278616</v>
      </c>
      <c r="N63" s="154" t="s">
        <v>504</v>
      </c>
    </row>
    <row r="64" spans="1:14" ht="22.8" x14ac:dyDescent="0.25">
      <c r="A64" s="152">
        <v>37</v>
      </c>
      <c r="B64" s="153" t="s">
        <v>505</v>
      </c>
      <c r="C64" s="134" t="s">
        <v>506</v>
      </c>
      <c r="D64" s="154" t="s">
        <v>496</v>
      </c>
      <c r="E64" s="155">
        <v>4.0000000000000002E-4</v>
      </c>
      <c r="F64" s="136" t="s">
        <v>507</v>
      </c>
      <c r="G64" s="136"/>
      <c r="H64" s="156">
        <v>30.51</v>
      </c>
      <c r="I64" s="156">
        <v>0.01</v>
      </c>
      <c r="J64" s="136" t="s">
        <v>508</v>
      </c>
      <c r="K64" s="136">
        <v>0.01</v>
      </c>
      <c r="L64" s="157"/>
      <c r="M64" s="156" t="str">
        <f>IF(ISNUMBER(K64/G64),IF(NOT(K64/G64=0),K64/G64, " "), " ")</f>
        <v xml:space="preserve"> </v>
      </c>
      <c r="N64" s="154" t="s">
        <v>509</v>
      </c>
    </row>
    <row r="65" spans="1:14" ht="22.8" x14ac:dyDescent="0.25">
      <c r="A65" s="152">
        <v>38</v>
      </c>
      <c r="B65" s="153" t="s">
        <v>510</v>
      </c>
      <c r="C65" s="134" t="s">
        <v>511</v>
      </c>
      <c r="D65" s="154" t="s">
        <v>434</v>
      </c>
      <c r="E65" s="155">
        <v>2.5999999999999999E-3</v>
      </c>
      <c r="F65" s="136" t="s">
        <v>512</v>
      </c>
      <c r="G65" s="136">
        <v>6.12</v>
      </c>
      <c r="H65" s="156">
        <v>20877.97</v>
      </c>
      <c r="I65" s="156">
        <v>54.28</v>
      </c>
      <c r="J65" s="136" t="s">
        <v>513</v>
      </c>
      <c r="K65" s="136">
        <v>56.07</v>
      </c>
      <c r="L65" s="157"/>
      <c r="M65" s="156">
        <f>IF(ISNUMBER(K65/G65),IF(NOT(K65/G65=0),K65/G65, " "), " ")</f>
        <v>9.1617647058823533</v>
      </c>
      <c r="N65" s="154" t="s">
        <v>514</v>
      </c>
    </row>
    <row r="66" spans="1:14" ht="68.400000000000006" x14ac:dyDescent="0.25">
      <c r="A66" s="152">
        <v>39</v>
      </c>
      <c r="B66" s="153" t="s">
        <v>515</v>
      </c>
      <c r="C66" s="134" t="s">
        <v>516</v>
      </c>
      <c r="D66" s="154" t="s">
        <v>496</v>
      </c>
      <c r="E66" s="155">
        <v>0.02</v>
      </c>
      <c r="F66" s="136" t="s">
        <v>517</v>
      </c>
      <c r="G66" s="136">
        <v>2.3199999999999998</v>
      </c>
      <c r="H66" s="156">
        <v>417.58</v>
      </c>
      <c r="I66" s="156">
        <v>8.35</v>
      </c>
      <c r="J66" s="136" t="s">
        <v>518</v>
      </c>
      <c r="K66" s="136">
        <v>8.5299999999999994</v>
      </c>
      <c r="L66" s="157"/>
      <c r="M66" s="156">
        <f>IF(ISNUMBER(K66/G66),IF(NOT(K66/G66=0),K66/G66, " "), " ")</f>
        <v>3.6767241379310343</v>
      </c>
      <c r="N66" s="154" t="s">
        <v>519</v>
      </c>
    </row>
    <row r="67" spans="1:14" ht="34.200000000000003" x14ac:dyDescent="0.25">
      <c r="A67" s="152">
        <v>40</v>
      </c>
      <c r="B67" s="153" t="s">
        <v>520</v>
      </c>
      <c r="C67" s="134" t="s">
        <v>521</v>
      </c>
      <c r="D67" s="154" t="s">
        <v>434</v>
      </c>
      <c r="E67" s="155">
        <v>1.8E-3</v>
      </c>
      <c r="F67" s="136" t="s">
        <v>522</v>
      </c>
      <c r="G67" s="136">
        <v>37.65</v>
      </c>
      <c r="H67" s="156">
        <v>55802.95</v>
      </c>
      <c r="I67" s="156">
        <v>100.44</v>
      </c>
      <c r="J67" s="136" t="s">
        <v>523</v>
      </c>
      <c r="K67" s="136">
        <v>103.03</v>
      </c>
      <c r="L67" s="157"/>
      <c r="M67" s="156">
        <f>IF(ISNUMBER(K67/G67),IF(NOT(K67/G67=0),K67/G67, " "), " ")</f>
        <v>2.7365205843293494</v>
      </c>
      <c r="N67" s="154" t="s">
        <v>450</v>
      </c>
    </row>
    <row r="68" spans="1:14" ht="57" x14ac:dyDescent="0.25">
      <c r="A68" s="152">
        <v>41</v>
      </c>
      <c r="B68" s="153" t="s">
        <v>524</v>
      </c>
      <c r="C68" s="134" t="s">
        <v>525</v>
      </c>
      <c r="D68" s="154" t="s">
        <v>526</v>
      </c>
      <c r="E68" s="155">
        <v>10.164999999999999</v>
      </c>
      <c r="F68" s="136" t="s">
        <v>527</v>
      </c>
      <c r="G68" s="136">
        <v>125.03</v>
      </c>
      <c r="H68" s="156">
        <v>52.7</v>
      </c>
      <c r="I68" s="156">
        <v>535.69000000000005</v>
      </c>
      <c r="J68" s="136" t="s">
        <v>528</v>
      </c>
      <c r="K68" s="136">
        <v>550.94000000000005</v>
      </c>
      <c r="L68" s="157"/>
      <c r="M68" s="156">
        <f>IF(ISNUMBER(K68/G68),IF(NOT(K68/G68=0),K68/G68, " "), " ")</f>
        <v>4.4064624490122375</v>
      </c>
      <c r="N68" s="154" t="s">
        <v>529</v>
      </c>
    </row>
    <row r="69" spans="1:14" ht="57" x14ac:dyDescent="0.25">
      <c r="A69" s="152">
        <v>42</v>
      </c>
      <c r="B69" s="153" t="s">
        <v>530</v>
      </c>
      <c r="C69" s="134" t="s">
        <v>531</v>
      </c>
      <c r="D69" s="154" t="s">
        <v>526</v>
      </c>
      <c r="E69" s="155">
        <v>2.14</v>
      </c>
      <c r="F69" s="136" t="s">
        <v>532</v>
      </c>
      <c r="G69" s="136">
        <v>69.12</v>
      </c>
      <c r="H69" s="156">
        <v>139.05000000000001</v>
      </c>
      <c r="I69" s="156">
        <v>297.56</v>
      </c>
      <c r="J69" s="136" t="s">
        <v>533</v>
      </c>
      <c r="K69" s="136">
        <v>306.06</v>
      </c>
      <c r="L69" s="157"/>
      <c r="M69" s="156">
        <f>IF(ISNUMBER(K69/G69),IF(NOT(K69/G69=0),K69/G69, " "), " ")</f>
        <v>4.4279513888888884</v>
      </c>
      <c r="N69" s="154" t="s">
        <v>534</v>
      </c>
    </row>
    <row r="70" spans="1:14" ht="34.200000000000003" x14ac:dyDescent="0.25">
      <c r="A70" s="152">
        <v>43</v>
      </c>
      <c r="B70" s="153" t="s">
        <v>535</v>
      </c>
      <c r="C70" s="134" t="s">
        <v>536</v>
      </c>
      <c r="D70" s="154" t="s">
        <v>537</v>
      </c>
      <c r="E70" s="155">
        <v>1E-4</v>
      </c>
      <c r="F70" s="136" t="s">
        <v>538</v>
      </c>
      <c r="G70" s="136">
        <v>0.04</v>
      </c>
      <c r="H70" s="156">
        <v>918.23</v>
      </c>
      <c r="I70" s="156">
        <v>0.09</v>
      </c>
      <c r="J70" s="136" t="s">
        <v>539</v>
      </c>
      <c r="K70" s="136">
        <v>0.09</v>
      </c>
      <c r="L70" s="157"/>
      <c r="M70" s="156">
        <f>IF(ISNUMBER(K70/G70),IF(NOT(K70/G70=0),K70/G70, " "), " ")</f>
        <v>2.25</v>
      </c>
      <c r="N70" s="154" t="s">
        <v>450</v>
      </c>
    </row>
    <row r="71" spans="1:14" ht="22.8" x14ac:dyDescent="0.25">
      <c r="A71" s="152">
        <v>44</v>
      </c>
      <c r="B71" s="153" t="s">
        <v>540</v>
      </c>
      <c r="C71" s="134" t="s">
        <v>541</v>
      </c>
      <c r="D71" s="154" t="s">
        <v>537</v>
      </c>
      <c r="E71" s="155">
        <v>8</v>
      </c>
      <c r="F71" s="136" t="s">
        <v>542</v>
      </c>
      <c r="G71" s="136">
        <v>148.80000000000001</v>
      </c>
      <c r="H71" s="156">
        <v>40.729999999999997</v>
      </c>
      <c r="I71" s="156">
        <v>325.83999999999997</v>
      </c>
      <c r="J71" s="136" t="s">
        <v>543</v>
      </c>
      <c r="K71" s="136">
        <v>333.68</v>
      </c>
      <c r="L71" s="157"/>
      <c r="M71" s="156">
        <f>IF(ISNUMBER(K71/G71),IF(NOT(K71/G71=0),K71/G71, " "), " ")</f>
        <v>2.2424731182795696</v>
      </c>
      <c r="N71" s="154" t="s">
        <v>544</v>
      </c>
    </row>
    <row r="72" spans="1:14" ht="34.200000000000003" x14ac:dyDescent="0.25">
      <c r="A72" s="152">
        <v>45</v>
      </c>
      <c r="B72" s="153" t="s">
        <v>545</v>
      </c>
      <c r="C72" s="134" t="s">
        <v>546</v>
      </c>
      <c r="D72" s="154" t="s">
        <v>453</v>
      </c>
      <c r="E72" s="155">
        <v>8.4699999999999998E-2</v>
      </c>
      <c r="F72" s="136" t="s">
        <v>547</v>
      </c>
      <c r="G72" s="136">
        <v>58.7</v>
      </c>
      <c r="H72" s="156">
        <v>2375</v>
      </c>
      <c r="I72" s="156">
        <v>201.16</v>
      </c>
      <c r="J72" s="136" t="s">
        <v>548</v>
      </c>
      <c r="K72" s="136">
        <v>239.41</v>
      </c>
      <c r="L72" s="157"/>
      <c r="M72" s="156">
        <f>IF(ISNUMBER(K72/G72),IF(NOT(K72/G72=0),K72/G72, " "), " ")</f>
        <v>4.0785349233390118</v>
      </c>
      <c r="N72" s="154" t="s">
        <v>549</v>
      </c>
    </row>
    <row r="73" spans="1:14" ht="34.200000000000003" x14ac:dyDescent="0.25">
      <c r="A73" s="152">
        <v>46</v>
      </c>
      <c r="B73" s="153" t="s">
        <v>550</v>
      </c>
      <c r="C73" s="134" t="s">
        <v>551</v>
      </c>
      <c r="D73" s="154" t="s">
        <v>453</v>
      </c>
      <c r="E73" s="155">
        <v>2.7389999999999999</v>
      </c>
      <c r="F73" s="136" t="s">
        <v>552</v>
      </c>
      <c r="G73" s="136">
        <v>1758.44</v>
      </c>
      <c r="H73" s="156">
        <v>2241</v>
      </c>
      <c r="I73" s="156">
        <v>6138.1</v>
      </c>
      <c r="J73" s="136" t="s">
        <v>553</v>
      </c>
      <c r="K73" s="136">
        <v>7367.66</v>
      </c>
      <c r="L73" s="157"/>
      <c r="M73" s="156">
        <f>IF(ISNUMBER(K73/G73),IF(NOT(K73/G73=0),K73/G73, " "), " ")</f>
        <v>4.189884215554696</v>
      </c>
      <c r="N73" s="154" t="s">
        <v>554</v>
      </c>
    </row>
    <row r="74" spans="1:14" ht="34.200000000000003" x14ac:dyDescent="0.25">
      <c r="A74" s="152">
        <v>47</v>
      </c>
      <c r="B74" s="153" t="s">
        <v>555</v>
      </c>
      <c r="C74" s="134" t="s">
        <v>556</v>
      </c>
      <c r="D74" s="154" t="s">
        <v>464</v>
      </c>
      <c r="E74" s="155">
        <v>0.15079999999999999</v>
      </c>
      <c r="F74" s="136" t="s">
        <v>557</v>
      </c>
      <c r="G74" s="136">
        <v>207.95</v>
      </c>
      <c r="H74" s="156">
        <v>10275</v>
      </c>
      <c r="I74" s="156">
        <v>1549.47</v>
      </c>
      <c r="J74" s="136" t="s">
        <v>558</v>
      </c>
      <c r="K74" s="136">
        <v>1658.46</v>
      </c>
      <c r="L74" s="157"/>
      <c r="M74" s="156">
        <f>IF(ISNUMBER(K74/G74),IF(NOT(K74/G74=0),K74/G74, " "), " ")</f>
        <v>7.9752825198365001</v>
      </c>
      <c r="N74" s="154" t="s">
        <v>559</v>
      </c>
    </row>
    <row r="75" spans="1:14" ht="34.200000000000003" x14ac:dyDescent="0.25">
      <c r="A75" s="152">
        <v>48</v>
      </c>
      <c r="B75" s="153" t="s">
        <v>560</v>
      </c>
      <c r="C75" s="134" t="s">
        <v>561</v>
      </c>
      <c r="D75" s="154" t="s">
        <v>434</v>
      </c>
      <c r="E75" s="155">
        <v>6.9999999999999999E-4</v>
      </c>
      <c r="F75" s="136" t="s">
        <v>562</v>
      </c>
      <c r="G75" s="136">
        <v>0.18</v>
      </c>
      <c r="H75" s="156">
        <v>1905</v>
      </c>
      <c r="I75" s="156">
        <v>1.33</v>
      </c>
      <c r="J75" s="136" t="s">
        <v>563</v>
      </c>
      <c r="K75" s="136">
        <v>1.46</v>
      </c>
      <c r="L75" s="157"/>
      <c r="M75" s="156">
        <f>IF(ISNUMBER(K75/G75),IF(NOT(K75/G75=0),K75/G75, " "), " ")</f>
        <v>8.1111111111111107</v>
      </c>
      <c r="N75" s="154" t="s">
        <v>564</v>
      </c>
    </row>
    <row r="76" spans="1:14" ht="34.200000000000003" x14ac:dyDescent="0.25">
      <c r="A76" s="152">
        <v>49</v>
      </c>
      <c r="B76" s="153" t="s">
        <v>565</v>
      </c>
      <c r="C76" s="134" t="s">
        <v>566</v>
      </c>
      <c r="D76" s="154" t="s">
        <v>453</v>
      </c>
      <c r="E76" s="155">
        <v>3.2919</v>
      </c>
      <c r="F76" s="136" t="s">
        <v>567</v>
      </c>
      <c r="G76" s="136">
        <v>10.25</v>
      </c>
      <c r="H76" s="156">
        <v>22.32</v>
      </c>
      <c r="I76" s="156">
        <v>73.47</v>
      </c>
      <c r="J76" s="136" t="s">
        <v>568</v>
      </c>
      <c r="K76" s="136">
        <v>74.959999999999994</v>
      </c>
      <c r="L76" s="157"/>
      <c r="M76" s="156">
        <f>IF(ISNUMBER(K76/G76),IF(NOT(K76/G76=0),K76/G76, " "), " ")</f>
        <v>7.3131707317073165</v>
      </c>
      <c r="N76" s="154" t="s">
        <v>569</v>
      </c>
    </row>
    <row r="77" spans="1:14" ht="22.8" x14ac:dyDescent="0.25">
      <c r="A77" s="152">
        <v>50</v>
      </c>
      <c r="B77" s="153" t="s">
        <v>570</v>
      </c>
      <c r="C77" s="134" t="s">
        <v>571</v>
      </c>
      <c r="D77" s="154" t="s">
        <v>537</v>
      </c>
      <c r="E77" s="155">
        <v>1</v>
      </c>
      <c r="F77" s="136" t="s">
        <v>572</v>
      </c>
      <c r="G77" s="136">
        <v>15.1</v>
      </c>
      <c r="H77" s="156"/>
      <c r="I77" s="156"/>
      <c r="J77" s="136" t="s">
        <v>573</v>
      </c>
      <c r="K77" s="136">
        <v>39.75</v>
      </c>
      <c r="L77" s="157"/>
      <c r="M77" s="156">
        <f>IF(ISNUMBER(K77/G77),IF(NOT(K77/G77=0),K77/G77, " "), " ")</f>
        <v>2.632450331125828</v>
      </c>
      <c r="N77" s="154"/>
    </row>
    <row r="78" spans="1:14" ht="22.8" x14ac:dyDescent="0.25">
      <c r="A78" s="152">
        <v>51</v>
      </c>
      <c r="B78" s="153" t="s">
        <v>574</v>
      </c>
      <c r="C78" s="134" t="s">
        <v>575</v>
      </c>
      <c r="D78" s="154" t="s">
        <v>434</v>
      </c>
      <c r="E78" s="155">
        <v>0.01</v>
      </c>
      <c r="F78" s="136" t="s">
        <v>576</v>
      </c>
      <c r="G78" s="136">
        <v>110.11</v>
      </c>
      <c r="H78" s="156"/>
      <c r="I78" s="156"/>
      <c r="J78" s="136" t="s">
        <v>577</v>
      </c>
      <c r="K78" s="136">
        <v>30.11</v>
      </c>
      <c r="L78" s="157"/>
      <c r="M78" s="156">
        <f>IF(ISNUMBER(K78/G78),IF(NOT(K78/G78=0),K78/G78, " "), " ")</f>
        <v>0.27345381890836434</v>
      </c>
      <c r="N78" s="154"/>
    </row>
    <row r="79" spans="1:14" ht="22.8" x14ac:dyDescent="0.25">
      <c r="A79" s="152">
        <v>52</v>
      </c>
      <c r="B79" s="153" t="s">
        <v>578</v>
      </c>
      <c r="C79" s="134" t="s">
        <v>579</v>
      </c>
      <c r="D79" s="154" t="s">
        <v>537</v>
      </c>
      <c r="E79" s="155">
        <v>1</v>
      </c>
      <c r="F79" s="136" t="s">
        <v>580</v>
      </c>
      <c r="G79" s="136">
        <v>17.62</v>
      </c>
      <c r="H79" s="156"/>
      <c r="I79" s="156"/>
      <c r="J79" s="136" t="s">
        <v>581</v>
      </c>
      <c r="K79" s="136">
        <v>111.54</v>
      </c>
      <c r="L79" s="157"/>
      <c r="M79" s="156">
        <f>IF(ISNUMBER(K79/G79),IF(NOT(K79/G79=0),K79/G79, " "), " ")</f>
        <v>6.3303064699205445</v>
      </c>
      <c r="N79" s="154"/>
    </row>
    <row r="80" spans="1:14" ht="22.8" x14ac:dyDescent="0.25">
      <c r="A80" s="152">
        <v>53</v>
      </c>
      <c r="B80" s="153" t="s">
        <v>582</v>
      </c>
      <c r="C80" s="134" t="s">
        <v>541</v>
      </c>
      <c r="D80" s="154" t="s">
        <v>537</v>
      </c>
      <c r="E80" s="155">
        <v>1</v>
      </c>
      <c r="F80" s="136" t="s">
        <v>542</v>
      </c>
      <c r="G80" s="136">
        <v>18.600000000000001</v>
      </c>
      <c r="H80" s="156"/>
      <c r="I80" s="156"/>
      <c r="J80" s="136" t="s">
        <v>543</v>
      </c>
      <c r="K80" s="136">
        <v>41.71</v>
      </c>
      <c r="L80" s="157"/>
      <c r="M80" s="156">
        <f>IF(ISNUMBER(K80/G80),IF(NOT(K80/G80=0),K80/G80, " "), " ")</f>
        <v>2.2424731182795696</v>
      </c>
      <c r="N80" s="154"/>
    </row>
    <row r="81" spans="1:14" ht="22.8" x14ac:dyDescent="0.25">
      <c r="A81" s="152">
        <v>54</v>
      </c>
      <c r="B81" s="153" t="s">
        <v>583</v>
      </c>
      <c r="C81" s="134" t="s">
        <v>584</v>
      </c>
      <c r="D81" s="154" t="s">
        <v>537</v>
      </c>
      <c r="E81" s="155">
        <v>1</v>
      </c>
      <c r="F81" s="136" t="s">
        <v>585</v>
      </c>
      <c r="G81" s="136">
        <v>29.3</v>
      </c>
      <c r="H81" s="156"/>
      <c r="I81" s="156"/>
      <c r="J81" s="136" t="s">
        <v>586</v>
      </c>
      <c r="K81" s="136">
        <v>82.21</v>
      </c>
      <c r="L81" s="157"/>
      <c r="M81" s="156">
        <f>IF(ISNUMBER(K81/G81),IF(NOT(K81/G81=0),K81/G81, " "), " ")</f>
        <v>2.8058020477815697</v>
      </c>
      <c r="N81" s="154"/>
    </row>
    <row r="82" spans="1:14" ht="22.8" x14ac:dyDescent="0.25">
      <c r="A82" s="152">
        <v>55</v>
      </c>
      <c r="B82" s="153" t="s">
        <v>587</v>
      </c>
      <c r="C82" s="134" t="s">
        <v>588</v>
      </c>
      <c r="D82" s="154" t="s">
        <v>537</v>
      </c>
      <c r="E82" s="155">
        <v>2</v>
      </c>
      <c r="F82" s="136" t="s">
        <v>589</v>
      </c>
      <c r="G82" s="136">
        <v>121.6</v>
      </c>
      <c r="H82" s="156"/>
      <c r="I82" s="156"/>
      <c r="J82" s="136" t="s">
        <v>590</v>
      </c>
      <c r="K82" s="136">
        <v>431.46</v>
      </c>
      <c r="L82" s="157"/>
      <c r="M82" s="156">
        <f>IF(ISNUMBER(K82/G82),IF(NOT(K82/G82=0),K82/G82, " "), " ")</f>
        <v>3.5481907894736842</v>
      </c>
      <c r="N82" s="154"/>
    </row>
    <row r="83" spans="1:14" ht="19.350000000000001" customHeight="1" x14ac:dyDescent="0.25">
      <c r="A83" s="150" t="s">
        <v>591</v>
      </c>
      <c r="B83" s="151"/>
      <c r="C83" s="151"/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</row>
    <row r="84" spans="1:14" ht="19.350000000000001" customHeight="1" x14ac:dyDescent="0.25">
      <c r="A84" s="128" t="s">
        <v>445</v>
      </c>
      <c r="B84" s="129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</row>
    <row r="85" spans="1:14" ht="22.8" x14ac:dyDescent="0.25">
      <c r="A85" s="152">
        <v>56</v>
      </c>
      <c r="B85" s="153" t="s">
        <v>592</v>
      </c>
      <c r="C85" s="134" t="s">
        <v>593</v>
      </c>
      <c r="D85" s="154" t="s">
        <v>537</v>
      </c>
      <c r="E85" s="155">
        <v>14</v>
      </c>
      <c r="F85" s="136" t="s">
        <v>397</v>
      </c>
      <c r="G85" s="136"/>
      <c r="H85" s="156"/>
      <c r="I85" s="156"/>
      <c r="J85" s="136" t="s">
        <v>397</v>
      </c>
      <c r="K85" s="136"/>
      <c r="L85" s="157"/>
      <c r="M85" s="156" t="str">
        <f>IF(ISNUMBER(K85/G85),IF(NOT(K85/G85=0),K85/G85, " "), " ")</f>
        <v xml:space="preserve"> </v>
      </c>
      <c r="N85" s="154"/>
    </row>
    <row r="86" spans="1:14" ht="22.8" x14ac:dyDescent="0.25">
      <c r="A86" s="152">
        <v>57</v>
      </c>
      <c r="B86" s="153" t="s">
        <v>594</v>
      </c>
      <c r="C86" s="134" t="s">
        <v>595</v>
      </c>
      <c r="D86" s="154" t="s">
        <v>434</v>
      </c>
      <c r="E86" s="155">
        <v>0.1731</v>
      </c>
      <c r="F86" s="136" t="s">
        <v>397</v>
      </c>
      <c r="G86" s="136"/>
      <c r="H86" s="156"/>
      <c r="I86" s="156"/>
      <c r="J86" s="136" t="s">
        <v>397</v>
      </c>
      <c r="K86" s="136"/>
      <c r="L86" s="157"/>
      <c r="M86" s="156" t="str">
        <f>IF(ISNUMBER(K86/G86),IF(NOT(K86/G86=0),K86/G86, " "), " ")</f>
        <v xml:space="preserve"> </v>
      </c>
      <c r="N86" s="154"/>
    </row>
    <row r="87" spans="1:14" ht="22.8" x14ac:dyDescent="0.25">
      <c r="A87" s="158">
        <v>58</v>
      </c>
      <c r="B87" s="159" t="s">
        <v>596</v>
      </c>
      <c r="C87" s="140" t="s">
        <v>597</v>
      </c>
      <c r="D87" s="160" t="s">
        <v>434</v>
      </c>
      <c r="E87" s="161">
        <v>7.2108999999999996</v>
      </c>
      <c r="F87" s="142" t="s">
        <v>397</v>
      </c>
      <c r="G87" s="142"/>
      <c r="H87" s="162"/>
      <c r="I87" s="162"/>
      <c r="J87" s="142" t="s">
        <v>397</v>
      </c>
      <c r="K87" s="142"/>
      <c r="L87" s="163"/>
      <c r="M87" s="162" t="str">
        <f>IF(ISNUMBER(K87/G87),IF(NOT(K87/G87=0),K87/G87, " "), " ")</f>
        <v xml:space="preserve"> </v>
      </c>
      <c r="N87" s="160"/>
    </row>
    <row r="88" spans="1:14" x14ac:dyDescent="0.25">
      <c r="A88" s="144" t="s">
        <v>324</v>
      </c>
      <c r="B88" s="145"/>
      <c r="C88" s="145"/>
      <c r="D88" s="145"/>
      <c r="E88" s="145"/>
      <c r="F88" s="145"/>
      <c r="G88" s="164">
        <v>7169</v>
      </c>
      <c r="H88" s="165"/>
      <c r="I88" s="165"/>
      <c r="J88" s="165"/>
      <c r="K88" s="164">
        <v>61105</v>
      </c>
      <c r="L88" s="166"/>
      <c r="M88" s="164">
        <f ca="1">IF(ISNUMBER(INDIRECT("K" &amp; ROW())/INDIRECT("G" &amp; ROW())),INDIRECT("K" &amp; ROW())/INDIRECT("G" &amp; ROW()), " ")</f>
        <v>8.5235039754498541</v>
      </c>
      <c r="N88" s="146" t="s">
        <v>598</v>
      </c>
    </row>
    <row r="89" spans="1:14" x14ac:dyDescent="0.25">
      <c r="A89" s="144" t="s">
        <v>329</v>
      </c>
      <c r="B89" s="145"/>
      <c r="C89" s="145"/>
      <c r="D89" s="145"/>
      <c r="E89" s="145"/>
      <c r="F89" s="145"/>
      <c r="G89" s="164"/>
      <c r="H89" s="165"/>
      <c r="I89" s="165"/>
      <c r="J89" s="165"/>
      <c r="K89" s="164"/>
      <c r="L89" s="166"/>
      <c r="M89" s="164" t="str">
        <f ca="1">IF(ISNUMBER(INDIRECT("K" &amp; ROW())/INDIRECT("G" &amp; ROW())),INDIRECT("K" &amp; ROW())/INDIRECT("G" &amp; ROW()), " ")</f>
        <v xml:space="preserve"> </v>
      </c>
      <c r="N89" s="146" t="s">
        <v>598</v>
      </c>
    </row>
    <row r="90" spans="1:14" x14ac:dyDescent="0.25">
      <c r="A90" s="144" t="s">
        <v>330</v>
      </c>
      <c r="B90" s="145"/>
      <c r="C90" s="145"/>
      <c r="D90" s="145"/>
      <c r="E90" s="145"/>
      <c r="F90" s="145"/>
      <c r="G90" s="164">
        <v>3923</v>
      </c>
      <c r="H90" s="165"/>
      <c r="I90" s="165"/>
      <c r="J90" s="165"/>
      <c r="K90" s="164">
        <v>46993</v>
      </c>
      <c r="L90" s="166"/>
      <c r="M90" s="164">
        <f ca="1">IF(ISNUMBER(INDIRECT("K" &amp; ROW())/INDIRECT("G" &amp; ROW())),INDIRECT("K" &amp; ROW())/INDIRECT("G" &amp; ROW()), " ")</f>
        <v>11.978842722406322</v>
      </c>
      <c r="N90" s="146" t="s">
        <v>598</v>
      </c>
    </row>
    <row r="91" spans="1:14" x14ac:dyDescent="0.25">
      <c r="A91" s="144" t="s">
        <v>331</v>
      </c>
      <c r="B91" s="145"/>
      <c r="C91" s="145"/>
      <c r="D91" s="145"/>
      <c r="E91" s="145"/>
      <c r="F91" s="145"/>
      <c r="G91" s="164">
        <v>2764</v>
      </c>
      <c r="H91" s="165"/>
      <c r="I91" s="165"/>
      <c r="J91" s="165"/>
      <c r="K91" s="164">
        <v>11581</v>
      </c>
      <c r="L91" s="166"/>
      <c r="M91" s="164">
        <f ca="1">IF(ISNUMBER(INDIRECT("K" &amp; ROW())/INDIRECT("G" &amp; ROW())),INDIRECT("K" &amp; ROW())/INDIRECT("G" &amp; ROW()), " ")</f>
        <v>4.1899421128798844</v>
      </c>
      <c r="N91" s="146" t="s">
        <v>598</v>
      </c>
    </row>
    <row r="92" spans="1:14" x14ac:dyDescent="0.25">
      <c r="A92" s="144" t="s">
        <v>332</v>
      </c>
      <c r="B92" s="145"/>
      <c r="C92" s="145"/>
      <c r="D92" s="145"/>
      <c r="E92" s="145"/>
      <c r="F92" s="145"/>
      <c r="G92" s="164">
        <v>509</v>
      </c>
      <c r="H92" s="165"/>
      <c r="I92" s="165"/>
      <c r="J92" s="165"/>
      <c r="K92" s="164">
        <v>2706</v>
      </c>
      <c r="L92" s="166"/>
      <c r="M92" s="164">
        <f ca="1">IF(ISNUMBER(INDIRECT("K" &amp; ROW())/INDIRECT("G" &amp; ROW())),INDIRECT("K" &amp; ROW())/INDIRECT("G" &amp; ROW()), " ")</f>
        <v>5.3163064833005897</v>
      </c>
      <c r="N92" s="146" t="s">
        <v>598</v>
      </c>
    </row>
    <row r="93" spans="1:14" x14ac:dyDescent="0.25">
      <c r="A93" s="147" t="s">
        <v>333</v>
      </c>
      <c r="B93" s="148"/>
      <c r="C93" s="148"/>
      <c r="D93" s="148"/>
      <c r="E93" s="148"/>
      <c r="F93" s="148"/>
      <c r="G93" s="167">
        <v>3315</v>
      </c>
      <c r="H93" s="168"/>
      <c r="I93" s="168"/>
      <c r="J93" s="168"/>
      <c r="K93" s="167">
        <v>33746</v>
      </c>
      <c r="L93" s="169"/>
      <c r="M93" s="167">
        <f ca="1">IF(ISNUMBER(INDIRECT("K" &amp; ROW())/INDIRECT("G" &amp; ROW())),INDIRECT("K" &amp; ROW())/INDIRECT("G" &amp; ROW()), " ")</f>
        <v>10.179788838612367</v>
      </c>
      <c r="N93" s="149" t="s">
        <v>598</v>
      </c>
    </row>
    <row r="94" spans="1:14" x14ac:dyDescent="0.25">
      <c r="A94" s="147" t="s">
        <v>334</v>
      </c>
      <c r="B94" s="148"/>
      <c r="C94" s="148"/>
      <c r="D94" s="148"/>
      <c r="E94" s="148"/>
      <c r="F94" s="148"/>
      <c r="G94" s="167">
        <v>2091</v>
      </c>
      <c r="H94" s="168"/>
      <c r="I94" s="168"/>
      <c r="J94" s="168"/>
      <c r="K94" s="167">
        <v>20034</v>
      </c>
      <c r="L94" s="169"/>
      <c r="M94" s="167">
        <f ca="1">IF(ISNUMBER(INDIRECT("K" &amp; ROW())/INDIRECT("G" &amp; ROW())),INDIRECT("K" &amp; ROW())/INDIRECT("G" &amp; ROW()), " ")</f>
        <v>9.5810616929698718</v>
      </c>
      <c r="N94" s="149" t="s">
        <v>598</v>
      </c>
    </row>
    <row r="95" spans="1:14" x14ac:dyDescent="0.25">
      <c r="A95" s="147" t="s">
        <v>335</v>
      </c>
      <c r="B95" s="148"/>
      <c r="C95" s="148"/>
      <c r="D95" s="148"/>
      <c r="E95" s="148"/>
      <c r="F95" s="148"/>
      <c r="G95" s="167"/>
      <c r="H95" s="168"/>
      <c r="I95" s="168"/>
      <c r="J95" s="168"/>
      <c r="K95" s="167"/>
      <c r="L95" s="169"/>
      <c r="M95" s="167" t="str">
        <f ca="1">IF(ISNUMBER(INDIRECT("K" &amp; ROW())/INDIRECT("G" &amp; ROW())),INDIRECT("K" &amp; ROW())/INDIRECT("G" &amp; ROW()), " ")</f>
        <v xml:space="preserve"> </v>
      </c>
      <c r="N95" s="149" t="s">
        <v>598</v>
      </c>
    </row>
    <row r="96" spans="1:14" ht="30" customHeight="1" x14ac:dyDescent="0.25">
      <c r="A96" s="144" t="s">
        <v>336</v>
      </c>
      <c r="B96" s="145"/>
      <c r="C96" s="145"/>
      <c r="D96" s="145"/>
      <c r="E96" s="145"/>
      <c r="F96" s="145"/>
      <c r="G96" s="164">
        <v>2920</v>
      </c>
      <c r="H96" s="165"/>
      <c r="I96" s="165"/>
      <c r="J96" s="165"/>
      <c r="K96" s="164">
        <v>26968</v>
      </c>
      <c r="L96" s="166"/>
      <c r="M96" s="164">
        <f ca="1">IF(ISNUMBER(INDIRECT("K" &amp; ROW())/INDIRECT("G" &amp; ROW())),INDIRECT("K" &amp; ROW())/INDIRECT("G" &amp; ROW()), " ")</f>
        <v>9.2356164383561641</v>
      </c>
      <c r="N96" s="146" t="s">
        <v>598</v>
      </c>
    </row>
    <row r="97" spans="1:14" ht="30" customHeight="1" x14ac:dyDescent="0.25">
      <c r="A97" s="144" t="s">
        <v>337</v>
      </c>
      <c r="B97" s="145"/>
      <c r="C97" s="145"/>
      <c r="D97" s="145"/>
      <c r="E97" s="145"/>
      <c r="F97" s="145"/>
      <c r="G97" s="164">
        <v>278</v>
      </c>
      <c r="H97" s="165"/>
      <c r="I97" s="165"/>
      <c r="J97" s="165"/>
      <c r="K97" s="164">
        <v>3029</v>
      </c>
      <c r="L97" s="166"/>
      <c r="M97" s="164">
        <f ca="1">IF(ISNUMBER(INDIRECT("K" &amp; ROW())/INDIRECT("G" &amp; ROW())),INDIRECT("K" &amp; ROW())/INDIRECT("G" &amp; ROW()), " ")</f>
        <v>10.89568345323741</v>
      </c>
      <c r="N97" s="146" t="s">
        <v>598</v>
      </c>
    </row>
    <row r="98" spans="1:14" ht="30" customHeight="1" x14ac:dyDescent="0.25">
      <c r="A98" s="144" t="s">
        <v>338</v>
      </c>
      <c r="B98" s="145"/>
      <c r="C98" s="145"/>
      <c r="D98" s="145"/>
      <c r="E98" s="145"/>
      <c r="F98" s="145"/>
      <c r="G98" s="164">
        <v>968</v>
      </c>
      <c r="H98" s="165"/>
      <c r="I98" s="165"/>
      <c r="J98" s="165"/>
      <c r="K98" s="164">
        <v>7467</v>
      </c>
      <c r="L98" s="166"/>
      <c r="M98" s="164">
        <f ca="1">IF(ISNUMBER(INDIRECT("K" &amp; ROW())/INDIRECT("G" &amp; ROW())),INDIRECT("K" &amp; ROW())/INDIRECT("G" &amp; ROW()), " ")</f>
        <v>7.713842975206612</v>
      </c>
      <c r="N98" s="146" t="s">
        <v>598</v>
      </c>
    </row>
    <row r="99" spans="1:14" x14ac:dyDescent="0.25">
      <c r="A99" s="144" t="s">
        <v>339</v>
      </c>
      <c r="B99" s="145"/>
      <c r="C99" s="145"/>
      <c r="D99" s="145"/>
      <c r="E99" s="145"/>
      <c r="F99" s="145"/>
      <c r="G99" s="164">
        <v>505</v>
      </c>
      <c r="H99" s="165"/>
      <c r="I99" s="165"/>
      <c r="J99" s="165"/>
      <c r="K99" s="164">
        <v>4445</v>
      </c>
      <c r="L99" s="166"/>
      <c r="M99" s="164">
        <f ca="1">IF(ISNUMBER(INDIRECT("K" &amp; ROW())/INDIRECT("G" &amp; ROW())),INDIRECT("K" &amp; ROW())/INDIRECT("G" &amp; ROW()), " ")</f>
        <v>8.8019801980198018</v>
      </c>
      <c r="N99" s="146" t="s">
        <v>598</v>
      </c>
    </row>
    <row r="100" spans="1:14" x14ac:dyDescent="0.25">
      <c r="A100" s="144" t="s">
        <v>340</v>
      </c>
      <c r="B100" s="145"/>
      <c r="C100" s="145"/>
      <c r="D100" s="145"/>
      <c r="E100" s="145"/>
      <c r="F100" s="145"/>
      <c r="G100" s="164">
        <v>7692</v>
      </c>
      <c r="H100" s="165"/>
      <c r="I100" s="165"/>
      <c r="J100" s="165"/>
      <c r="K100" s="164">
        <v>71744</v>
      </c>
      <c r="L100" s="166"/>
      <c r="M100" s="164">
        <f ca="1">IF(ISNUMBER(INDIRECT("K" &amp; ROW())/INDIRECT("G" &amp; ROW())),INDIRECT("K" &amp; ROW())/INDIRECT("G" &amp; ROW()), " ")</f>
        <v>9.3270930837233497</v>
      </c>
      <c r="N100" s="146" t="s">
        <v>598</v>
      </c>
    </row>
    <row r="101" spans="1:14" x14ac:dyDescent="0.25">
      <c r="A101" s="144" t="s">
        <v>341</v>
      </c>
      <c r="B101" s="145"/>
      <c r="C101" s="145"/>
      <c r="D101" s="145"/>
      <c r="E101" s="145"/>
      <c r="F101" s="145"/>
      <c r="G101" s="164">
        <v>21</v>
      </c>
      <c r="H101" s="165"/>
      <c r="I101" s="165"/>
      <c r="J101" s="165"/>
      <c r="K101" s="164">
        <v>212</v>
      </c>
      <c r="L101" s="166"/>
      <c r="M101" s="164">
        <f ca="1">IF(ISNUMBER(INDIRECT("K" &amp; ROW())/INDIRECT("G" &amp; ROW())),INDIRECT("K" &amp; ROW())/INDIRECT("G" &amp; ROW()), " ")</f>
        <v>10.095238095238095</v>
      </c>
      <c r="N101" s="146" t="s">
        <v>598</v>
      </c>
    </row>
    <row r="102" spans="1:14" x14ac:dyDescent="0.25">
      <c r="A102" s="144" t="s">
        <v>342</v>
      </c>
      <c r="B102" s="145"/>
      <c r="C102" s="145"/>
      <c r="D102" s="145"/>
      <c r="E102" s="145"/>
      <c r="F102" s="145"/>
      <c r="G102" s="164">
        <v>128</v>
      </c>
      <c r="H102" s="165"/>
      <c r="I102" s="165"/>
      <c r="J102" s="165"/>
      <c r="K102" s="164">
        <v>696</v>
      </c>
      <c r="L102" s="166"/>
      <c r="M102" s="164">
        <f ca="1">IF(ISNUMBER(INDIRECT("K" &amp; ROW())/INDIRECT("G" &amp; ROW())),INDIRECT("K" &amp; ROW())/INDIRECT("G" &amp; ROW()), " ")</f>
        <v>5.4375</v>
      </c>
      <c r="N102" s="146" t="s">
        <v>598</v>
      </c>
    </row>
    <row r="103" spans="1:14" x14ac:dyDescent="0.25">
      <c r="A103" s="144" t="s">
        <v>343</v>
      </c>
      <c r="B103" s="145"/>
      <c r="C103" s="145"/>
      <c r="D103" s="145"/>
      <c r="E103" s="145"/>
      <c r="F103" s="145"/>
      <c r="G103" s="164">
        <v>3</v>
      </c>
      <c r="H103" s="165"/>
      <c r="I103" s="165"/>
      <c r="J103" s="165"/>
      <c r="K103" s="164">
        <v>15</v>
      </c>
      <c r="L103" s="166"/>
      <c r="M103" s="164">
        <f ca="1">IF(ISNUMBER(INDIRECT("K" &amp; ROW())/INDIRECT("G" &amp; ROW())),INDIRECT("K" &amp; ROW())/INDIRECT("G" &amp; ROW()), " ")</f>
        <v>5</v>
      </c>
      <c r="N103" s="146" t="s">
        <v>598</v>
      </c>
    </row>
    <row r="104" spans="1:14" ht="30" customHeight="1" x14ac:dyDescent="0.25">
      <c r="A104" s="144" t="s">
        <v>344</v>
      </c>
      <c r="B104" s="145"/>
      <c r="C104" s="145"/>
      <c r="D104" s="145"/>
      <c r="E104" s="145"/>
      <c r="F104" s="145"/>
      <c r="G104" s="164">
        <v>60</v>
      </c>
      <c r="H104" s="165"/>
      <c r="I104" s="165"/>
      <c r="J104" s="165"/>
      <c r="K104" s="164">
        <v>309</v>
      </c>
      <c r="L104" s="166"/>
      <c r="M104" s="164">
        <f ca="1">IF(ISNUMBER(INDIRECT("K" &amp; ROW())/INDIRECT("G" &amp; ROW())),INDIRECT("K" &amp; ROW())/INDIRECT("G" &amp; ROW()), " ")</f>
        <v>5.15</v>
      </c>
      <c r="N104" s="146" t="s">
        <v>598</v>
      </c>
    </row>
    <row r="105" spans="1:14" x14ac:dyDescent="0.25">
      <c r="A105" s="144" t="s">
        <v>345</v>
      </c>
      <c r="B105" s="145"/>
      <c r="C105" s="145"/>
      <c r="D105" s="145"/>
      <c r="E105" s="145"/>
      <c r="F105" s="145"/>
      <c r="G105" s="164">
        <v>12575</v>
      </c>
      <c r="H105" s="165"/>
      <c r="I105" s="165"/>
      <c r="J105" s="165"/>
      <c r="K105" s="164">
        <v>114885</v>
      </c>
      <c r="L105" s="166"/>
      <c r="M105" s="164">
        <f ca="1">IF(ISNUMBER(INDIRECT("K" &amp; ROW())/INDIRECT("G" &amp; ROW())),INDIRECT("K" &amp; ROW())/INDIRECT("G" &amp; ROW()), " ")</f>
        <v>9.1359840954274354</v>
      </c>
      <c r="N105" s="146" t="s">
        <v>598</v>
      </c>
    </row>
    <row r="106" spans="1:14" ht="30" customHeight="1" x14ac:dyDescent="0.25">
      <c r="A106" s="144" t="s">
        <v>346</v>
      </c>
      <c r="B106" s="145"/>
      <c r="C106" s="145"/>
      <c r="D106" s="145"/>
      <c r="E106" s="145"/>
      <c r="F106" s="145"/>
      <c r="G106" s="164">
        <v>742.89</v>
      </c>
      <c r="H106" s="165"/>
      <c r="I106" s="165"/>
      <c r="J106" s="165"/>
      <c r="K106" s="164">
        <v>4120.99</v>
      </c>
      <c r="L106" s="166"/>
      <c r="M106" s="164">
        <f ca="1">IF(ISNUMBER(INDIRECT("K" &amp; ROW())/INDIRECT("G" &amp; ROW())),INDIRECT("K" &amp; ROW())/INDIRECT("G" &amp; ROW()), " ")</f>
        <v>5.5472411797170507</v>
      </c>
      <c r="N106" s="146" t="s">
        <v>598</v>
      </c>
    </row>
    <row r="107" spans="1:14" x14ac:dyDescent="0.25">
      <c r="A107" s="147" t="s">
        <v>347</v>
      </c>
      <c r="B107" s="148"/>
      <c r="C107" s="148"/>
      <c r="D107" s="148"/>
      <c r="E107" s="148"/>
      <c r="F107" s="148"/>
      <c r="G107" s="167">
        <v>13317.89</v>
      </c>
      <c r="H107" s="168"/>
      <c r="I107" s="168"/>
      <c r="J107" s="168"/>
      <c r="K107" s="167">
        <v>119005.99</v>
      </c>
      <c r="L107" s="169"/>
      <c r="M107" s="167">
        <f ca="1">IF(ISNUMBER(INDIRECT("K" &amp; ROW())/INDIRECT("G" &amp; ROW())),INDIRECT("K" &amp; ROW())/INDIRECT("G" &amp; ROW()), " ")</f>
        <v>8.935799139353156</v>
      </c>
      <c r="N107" s="149" t="s">
        <v>598</v>
      </c>
    </row>
    <row r="108" spans="1:14" x14ac:dyDescent="0.25">
      <c r="A108" s="48"/>
      <c r="G108" s="67"/>
      <c r="H108" s="68"/>
      <c r="I108" s="68"/>
      <c r="J108" s="68"/>
      <c r="K108" s="67"/>
      <c r="L108" s="69"/>
      <c r="M108" s="67"/>
      <c r="N108" s="48"/>
    </row>
    <row r="109" spans="1:14" x14ac:dyDescent="0.25">
      <c r="A109" s="28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70"/>
      <c r="M109" s="29"/>
      <c r="N109" s="29"/>
    </row>
    <row r="110" spans="1:14" x14ac:dyDescent="0.25">
      <c r="A110" s="75" t="s">
        <v>68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70"/>
      <c r="M110" s="29"/>
      <c r="N110" s="29"/>
    </row>
    <row r="111" spans="1:14" x14ac:dyDescent="0.25">
      <c r="A111" s="3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70"/>
      <c r="M111" s="29"/>
      <c r="N111" s="29"/>
    </row>
    <row r="112" spans="1:14" x14ac:dyDescent="0.25">
      <c r="A112" s="75" t="s">
        <v>69</v>
      </c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70"/>
      <c r="M112" s="29"/>
      <c r="N112" s="29"/>
    </row>
  </sheetData>
  <mergeCells count="53">
    <mergeCell ref="A106:F106"/>
    <mergeCell ref="A107:F107"/>
    <mergeCell ref="A100:F100"/>
    <mergeCell ref="A101:F101"/>
    <mergeCell ref="A102:F102"/>
    <mergeCell ref="A103:F103"/>
    <mergeCell ref="A104:F104"/>
    <mergeCell ref="A105:F105"/>
    <mergeCell ref="A94:F94"/>
    <mergeCell ref="A95:F95"/>
    <mergeCell ref="A96:F96"/>
    <mergeCell ref="A97:F97"/>
    <mergeCell ref="A98:F98"/>
    <mergeCell ref="A99:F99"/>
    <mergeCell ref="A88:F88"/>
    <mergeCell ref="A89:F89"/>
    <mergeCell ref="A90:F90"/>
    <mergeCell ref="A91:F91"/>
    <mergeCell ref="A92:F92"/>
    <mergeCell ref="A93:F93"/>
    <mergeCell ref="A24:N24"/>
    <mergeCell ref="A25:N25"/>
    <mergeCell ref="A38:N38"/>
    <mergeCell ref="A52:N52"/>
    <mergeCell ref="A83:N83"/>
    <mergeCell ref="A84:N84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2015-12-03T08:04:43Z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