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2" i="16"/>
  <c r="M8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0" i="8"/>
  <c r="K129" i="8"/>
  <c r="H130" i="8"/>
  <c r="H129" i="8"/>
  <c r="J14" i="16"/>
  <c r="G14" i="16"/>
  <c r="K30" i="8"/>
  <c r="H30" i="8"/>
  <c r="A18" i="16"/>
  <c r="B34" i="8"/>
  <c r="M84" i="16"/>
  <c r="M88" i="16"/>
  <c r="M92" i="16"/>
  <c r="M96" i="16"/>
  <c r="M86" i="16"/>
  <c r="M94" i="16"/>
  <c r="M85" i="16"/>
  <c r="M89" i="16"/>
  <c r="M93" i="16"/>
  <c r="M97" i="16"/>
  <c r="M90" i="16"/>
  <c r="M87" i="16"/>
  <c r="M91" i="16"/>
  <c r="M9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3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<sst xmlns="http://schemas.openxmlformats.org/spreadsheetml/2006/main" count="838" uniqueCount="538">
  <si>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</si>
  <si>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</si>
  <si>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</si>
  <si>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</si>
  <si>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</si>
  <si>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</si>
  <si>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</si>
  <si>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</si>
  <si>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</si>
  <si>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</si>
  <si>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</si>
  <si>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</si>
  <si>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</si>
  <si>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</si>
  <si>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</si>
  <si>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</si>
  <si>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</si>
  <si>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</si>
  <si>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</si>
  <si>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</si>
  <si>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</si>
  <si>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</si>
  <si>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</si>
  <si>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</si>
  <si>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</si>
  <si>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</si>
  <si>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</si>
  <si>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</si>
  <si>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</si>
  <si>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</si>
  <si>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</si>
  <si>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</si>
  <si>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</si>
  <si>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</si>
  <si>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</si>
  <si>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</si>
  <si>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</si>
  <si>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</si>
  <si>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</si>
  <si>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</si>
  <si>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</si>
  <si>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</si>
  <si>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</si>
  <si>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</si>
  <si>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</si>
  <si>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</si>
  <si>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</si>
  <si>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</si>
  <si>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</si>
  <si>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</si>
  <si>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</si>
  <si>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</si>
  <si>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</si>
  <si>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</si>
  <si>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</si>
  <si>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</si>
  <si>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</si>
  <si>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</si>
  <si>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</si>
  <si>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</si>
  <si>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</si>
  <si>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</si>
  <si>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</si>
  <si>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</si>
  <si>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</si>
  <si>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09.12.2015</t>
  </si>
  <si>
    <t>01.09.2015</t>
  </si>
  <si>
    <t>30.09.2015</t>
  </si>
  <si>
    <t>О ПРИЕМКЕ ВЫПОЛНЕННЫХ РАБОТ за Сентябрь 2015</t>
  </si>
  <si>
    <t>на Мира,5</t>
  </si>
  <si>
    <t>Сдал:  _________________ //</t>
  </si>
  <si>
    <t>Принял:  _________________ //</t>
  </si>
  <si>
    <t>Раздел 1. ЯНВАРЬ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</si>
  <si>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</si>
  <si>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0,5
63
40</t>
  </si>
  <si>
    <t>2
1
1</t>
  </si>
  <si>
    <t>24
15
10</t>
  </si>
  <si>
    <t>Р</t>
  </si>
  <si>
    <t>Раздел 2. ФЕВРАЛЬ</t>
  </si>
  <si>
    <t>Подъезд</t>
  </si>
  <si>
    <t>ТЕРр65-10-1
Очистка канализационной сети: внутренней
100 м трубопровода
НР 88%=103%*0.85 от ФОТ
СП 48%=60%*0.8 от ФОТ</t>
  </si>
  <si>
    <t>0,15
88
48</t>
  </si>
  <si>
    <t>332,63
_____
174,41</t>
  </si>
  <si>
    <t>76
52
30</t>
  </si>
  <si>
    <t>50
_____
26</t>
  </si>
  <si>
    <t>706
527
288</t>
  </si>
  <si>
    <t>599
_____
106</t>
  </si>
  <si>
    <t>3 подъезд</t>
  </si>
  <si>
    <t>0,25
88
48</t>
  </si>
  <si>
    <t>127
85
50</t>
  </si>
  <si>
    <t>83
_____
44</t>
  </si>
  <si>
    <t>1177
879
480</t>
  </si>
  <si>
    <t>999
_____
177</t>
  </si>
  <si>
    <t>кв.15</t>
  </si>
  <si>
    <t>ТЕРр65-23-2
Слив и наполнение водой системы отопления: с осмотром системы
1000 м3 объема здания
НР 63%=74%*0.85 от ФОТ
СП 40%=50%*0.8 от ФОТ</t>
  </si>
  <si>
    <t>2
63
40</t>
  </si>
  <si>
    <t>27
20
14</t>
  </si>
  <si>
    <t>329
207
132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</si>
  <si>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</si>
  <si>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0,025
88
48</t>
  </si>
  <si>
    <t>1243,2
_____
3595,9</t>
  </si>
  <si>
    <t>174,53
_____
4,21</t>
  </si>
  <si>
    <t>125
32
19</t>
  </si>
  <si>
    <t>31
_____
90</t>
  </si>
  <si>
    <t>797
329
180</t>
  </si>
  <si>
    <t>373
_____
400</t>
  </si>
  <si>
    <t>24
_____
1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</si>
  <si>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</si>
  <si>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</si>
  <si>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</si>
  <si>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</si>
  <si>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</si>
  <si>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</si>
  <si>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169
73
40</t>
  </si>
  <si>
    <t>83
_____
86</t>
  </si>
  <si>
    <t>кв.16,20</t>
  </si>
  <si>
    <t>7
5
4</t>
  </si>
  <si>
    <t>82
52
33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</si>
  <si>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</si>
  <si>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</si>
  <si>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</si>
  <si>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</si>
  <si>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</si>
  <si>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1096
940
513</t>
  </si>
  <si>
    <t>1068
_____
11</t>
  </si>
  <si>
    <t>ТСЦ-507-3367
Труба из полипропилена PN 25/25
м</t>
  </si>
  <si>
    <t>4
88
48</t>
  </si>
  <si>
    <t xml:space="preserve">
_____
16,92</t>
  </si>
  <si>
    <t xml:space="preserve">
_____
68</t>
  </si>
  <si>
    <t xml:space="preserve">
_____
200</t>
  </si>
  <si>
    <t>М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</si>
  <si>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</si>
  <si>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</si>
  <si>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</si>
  <si>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</si>
  <si>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50</t>
  </si>
  <si>
    <t>ТСЦ-507-3174
Угольник 90 град. полипропиленовый диаметром 25 мм
шт.</t>
  </si>
  <si>
    <t xml:space="preserve">
_____
2,45</t>
  </si>
  <si>
    <t xml:space="preserve">
_____
10</t>
  </si>
  <si>
    <t xml:space="preserve">
_____
23</t>
  </si>
  <si>
    <t>чердак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</si>
  <si>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</si>
  <si>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</si>
  <si>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20
20
11</t>
  </si>
  <si>
    <t>19
_____
1</t>
  </si>
  <si>
    <t>230
196
107</t>
  </si>
  <si>
    <t>223
_____
6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</si>
  <si>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</si>
  <si>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</si>
  <si>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</si>
  <si>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</si>
  <si>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126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</si>
  <si>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</si>
  <si>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</si>
  <si>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</si>
  <si>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82</t>
  </si>
  <si>
    <t>подъезд</t>
  </si>
  <si>
    <t>ТЕРр65-18-1
Ремонт задвижек диаметром: до 100 мм без снятия с места
100 шт. арматуры
НР 88%=103%*0.85 от ФОТ
СП 48%=60%*0.8 от ФОТ</t>
  </si>
  <si>
    <t>3302,21
_____
801,06</t>
  </si>
  <si>
    <t>82
68
40</t>
  </si>
  <si>
    <t>66
_____
16</t>
  </si>
  <si>
    <t>874
698
381</t>
  </si>
  <si>
    <t>793
_____
81</t>
  </si>
  <si>
    <t>Рамка управления</t>
  </si>
  <si>
    <t>ТЕРр65-5-9
Смена задвижек диаметром: 100 мм
100 шт.
НР 88%=103%*0.85 от ФОТ
СП 48%=60%*0.8 от ФОТ</t>
  </si>
  <si>
    <t>0,01
88
48</t>
  </si>
  <si>
    <t>4840,34
_____
37524,8</t>
  </si>
  <si>
    <t>428
49
29</t>
  </si>
  <si>
    <t>48
_____
376</t>
  </si>
  <si>
    <t>2463
511
279</t>
  </si>
  <si>
    <t>581
_____
1857</t>
  </si>
  <si>
    <t>Раздел 3. АПРЕЛЬ</t>
  </si>
  <si>
    <t>кв.13</t>
  </si>
  <si>
    <t>0,06
88
48</t>
  </si>
  <si>
    <t>144
138
80</t>
  </si>
  <si>
    <t>134
_____
5</t>
  </si>
  <si>
    <t>1644
1410
769</t>
  </si>
  <si>
    <t>1602
_____
17</t>
  </si>
  <si>
    <t>6
88
48</t>
  </si>
  <si>
    <t xml:space="preserve">
_____
102</t>
  </si>
  <si>
    <t xml:space="preserve">
_____
301</t>
  </si>
  <si>
    <t>ТСЦ-507-5056
Муфта полипропиленовая переходная диаметром 25х20 мм
шт.</t>
  </si>
  <si>
    <t xml:space="preserve">
_____
0,97</t>
  </si>
  <si>
    <t xml:space="preserve">
_____
2</t>
  </si>
  <si>
    <t xml:space="preserve">
_____
7</t>
  </si>
  <si>
    <t>8
88
48</t>
  </si>
  <si>
    <t xml:space="preserve">
_____
20</t>
  </si>
  <si>
    <t xml:space="preserve">
_____
46</t>
  </si>
  <si>
    <t>кв.1,2,3</t>
  </si>
  <si>
    <t>0,2
88
48</t>
  </si>
  <si>
    <t>102
69
40</t>
  </si>
  <si>
    <t>67
_____
35</t>
  </si>
  <si>
    <t>942
703
384</t>
  </si>
  <si>
    <t>799
_____
142</t>
  </si>
  <si>
    <t>Раздел 4. ИЮНЬ</t>
  </si>
  <si>
    <t>кв.10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</si>
  <si>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</si>
  <si>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2225,28
_____
1760,16</t>
  </si>
  <si>
    <t>162
92
53</t>
  </si>
  <si>
    <t>89
_____
70</t>
  </si>
  <si>
    <t>1292
940
513</t>
  </si>
  <si>
    <t>1068
_____
207</t>
  </si>
  <si>
    <t xml:space="preserve">
_____
5</t>
  </si>
  <si>
    <t xml:space="preserve">
_____
11</t>
  </si>
  <si>
    <t>кв.14</t>
  </si>
  <si>
    <t xml:space="preserve">
_____
15</t>
  </si>
  <si>
    <t xml:space="preserve">
_____
34</t>
  </si>
  <si>
    <t>Раздел 5. АВГУСТ</t>
  </si>
  <si>
    <t>3 под.</t>
  </si>
  <si>
    <t>ТЕРр66-47-1
Обмазка труб канализации сетей методом нанесения цементно-песчаного раствора, диаметром: до 200 мм
100 м трубопровода
40 820,36 = 121 985,06 - 3,75 x 129,68 - 0,01 x 1,86 - 9,89 x 231,20 - 23,8 x 1 595,70 - 26,66 x 164,70 - 26,66 x 133,34 - 26,66 x 803,15 - 80,49 x 133,76 - 1,55 x 9,84 - 0,006 x 11 520,00 - 0,38 x 9,80 - 0,6 x 270,00 - 0,1 x 400,00
НР 92%=108%*0.85 от ФОТ
СП 54%=68%*0.8 от ФОТ</t>
  </si>
  <si>
    <t>0,002
92
54</t>
  </si>
  <si>
    <t>5122,02
_____
1624,2</t>
  </si>
  <si>
    <t>34074,14
_____
-0,32</t>
  </si>
  <si>
    <t>82
11
7</t>
  </si>
  <si>
    <t>10
_____
4</t>
  </si>
  <si>
    <t>317
113
66</t>
  </si>
  <si>
    <t>123
_____
14</t>
  </si>
  <si>
    <t>ТСЦ-101-2137
Резина техническая листовая прессованная
кг</t>
  </si>
  <si>
    <t>0,3
0
0</t>
  </si>
  <si>
    <t xml:space="preserve">
_____
26,3</t>
  </si>
  <si>
    <t xml:space="preserve">
_____
8</t>
  </si>
  <si>
    <t xml:space="preserve">
_____
37</t>
  </si>
  <si>
    <t>кв.12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</si>
  <si>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</si>
  <si>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</si>
  <si>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</si>
  <si>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</si>
  <si>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</si>
  <si>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184
106
58</t>
  </si>
  <si>
    <t>120
_____
61</t>
  </si>
  <si>
    <t>ТСЦ-302-1237
Сгоны стальные с муфтой и контргайкой, диаметром: 20 мм
шт.</t>
  </si>
  <si>
    <t xml:space="preserve">
_____
18,6</t>
  </si>
  <si>
    <t xml:space="preserve">
_____
83</t>
  </si>
  <si>
    <t>ТЕРр65-5-1
ПРИМ.Смена пробок радиатор. и клапанов обратных муфтовых диаметром: до 20 мм
100 шт.
НР 88%=103%*0.85 от ФОТ
СП 48%=60%*0.8 от ФОТ</t>
  </si>
  <si>
    <t>0,22
88
48</t>
  </si>
  <si>
    <t>222
210
122</t>
  </si>
  <si>
    <t>204
_____
17</t>
  </si>
  <si>
    <t>2528
2158
1177</t>
  </si>
  <si>
    <t>2452
_____
70</t>
  </si>
  <si>
    <t>ТСЦ-301-1308
Пробки радиаторные
шт.</t>
  </si>
  <si>
    <t>22
88
48</t>
  </si>
  <si>
    <t xml:space="preserve">
_____
15,7</t>
  </si>
  <si>
    <t xml:space="preserve">
_____
345</t>
  </si>
  <si>
    <t xml:space="preserve">
_____
516</t>
  </si>
  <si>
    <t>кв.5</t>
  </si>
  <si>
    <t>ТЕРр65-15-1
Смена отдельных участков трубопроводов с заготовкой труб в построечных условиях диаметром: до 20 мм
100 м трубопровода
2 129,65 = 2 435,67 + 107 x (9,44 - 12,30)
НР 88%=103%*0.85 от ФОТ
СП 48%=60%*0.8 от ФОТ</t>
  </si>
  <si>
    <t>0,0065
88
48</t>
  </si>
  <si>
    <t>1000,16
_____
1074,6</t>
  </si>
  <si>
    <t>14
7
4</t>
  </si>
  <si>
    <t>7
_____
7</t>
  </si>
  <si>
    <t>111
69
37</t>
  </si>
  <si>
    <t>78
_____
31</t>
  </si>
  <si>
    <t>ТСЦ-302-1474
Тройник размером: 1/2"
шт.</t>
  </si>
  <si>
    <t xml:space="preserve">
_____
47,3</t>
  </si>
  <si>
    <t xml:space="preserve">
_____
47</t>
  </si>
  <si>
    <t xml:space="preserve">
_____
125</t>
  </si>
  <si>
    <t>Раздел 6. СЕНТЯБРЬ</t>
  </si>
  <si>
    <t>13
8
5</t>
  </si>
  <si>
    <t>8
_____
5</t>
  </si>
  <si>
    <t>118
88
48</t>
  </si>
  <si>
    <t>100
_____
18</t>
  </si>
  <si>
    <t>0,022
88
48</t>
  </si>
  <si>
    <t>54
23
13</t>
  </si>
  <si>
    <t>22
_____
31</t>
  </si>
  <si>
    <t>405
232
127</t>
  </si>
  <si>
    <t>264
_____
135</t>
  </si>
  <si>
    <t xml:space="preserve">
_____
74</t>
  </si>
  <si>
    <t xml:space="preserve">
_____
167</t>
  </si>
  <si>
    <t>кв.16</t>
  </si>
  <si>
    <t>0,032
88
48</t>
  </si>
  <si>
    <t>78
33
19</t>
  </si>
  <si>
    <t>32
_____
44</t>
  </si>
  <si>
    <t>589
339
185</t>
  </si>
  <si>
    <t>384
_____
196</t>
  </si>
  <si>
    <t>9
_____
1</t>
  </si>
  <si>
    <t xml:space="preserve">
_____
149</t>
  </si>
  <si>
    <t xml:space="preserve">
_____
334</t>
  </si>
  <si>
    <t>0,048
88
48</t>
  </si>
  <si>
    <t>117
49
29</t>
  </si>
  <si>
    <t>48
_____
66</t>
  </si>
  <si>
    <t>884
508
277</t>
  </si>
  <si>
    <t>576
_____
294</t>
  </si>
  <si>
    <t>14
_____
1</t>
  </si>
  <si>
    <t xml:space="preserve">
_____
112</t>
  </si>
  <si>
    <t xml:space="preserve">
_____
250</t>
  </si>
  <si>
    <t>ТСЦ-302-3234
Контргайка
шт.</t>
  </si>
  <si>
    <t xml:space="preserve">
_____
2,41</t>
  </si>
  <si>
    <t xml:space="preserve">
_____
38</t>
  </si>
  <si>
    <t>Итого прямые затраты по акту</t>
  </si>
  <si>
    <t>1184
_____
2209</t>
  </si>
  <si>
    <t>14199
_____
6865</t>
  </si>
  <si>
    <t>349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</si>
  <si>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</si>
  <si>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</si>
  <si>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</si>
  <si>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</si>
  <si>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</si>
  <si>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</si>
  <si>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</si>
  <si>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</si>
  <si>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</si>
  <si>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Наружные инженерные сети: другие работы (ремонтно-строительные)</t>
  </si>
  <si>
    <t xml:space="preserve">    Материалы для строительных работ</t>
  </si>
  <si>
    <t xml:space="preserve">    Итого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</si>
  <si>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</si>
  <si>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</si>
  <si>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</si>
  <si>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</si>
  <si>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</si>
  <si>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</si>
  <si>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</si>
  <si>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</si>
  <si>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</si>
  <si>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</si>
  <si>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</si>
  <si>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</si>
  <si>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</si>
  <si>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</si>
  <si>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</si>
  <si>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</si>
  <si>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</si>
  <si>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</si>
  <si>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</si>
  <si>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</si>
  <si>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</si>
  <si>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</si>
  <si>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</si>
  <si>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</si>
  <si>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</si>
  <si>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</si>
  <si>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</si>
  <si>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</si>
  <si>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</si>
  <si>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</si>
  <si>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</si>
  <si>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</si>
  <si>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</si>
  <si>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</si>
  <si>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</si>
  <si>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</si>
  <si>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</si>
  <si>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1-5-1</t>
  </si>
  <si>
    <t>Затраты труда рабочих (ср 5,1)</t>
  </si>
  <si>
    <t xml:space="preserve">14,25
</t>
  </si>
  <si>
    <t xml:space="preserve">171,04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</si>
  <si>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</si>
  <si>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</si>
  <si>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</si>
  <si>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</si>
  <si>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</si>
  <si>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</si>
  <si>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</si>
  <si>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</si>
  <si>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</si>
  <si>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</si>
  <si>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</si>
  <si>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</si>
  <si>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</si>
  <si>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</si>
  <si>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</si>
  <si>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</si>
  <si>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</si>
  <si>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</si>
  <si>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</si>
  <si>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</si>
  <si>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>Автомобиль бортовой: ЗИЛ 433110 с генератором ELBE</t>
  </si>
  <si>
    <t xml:space="preserve">256,36
</t>
  </si>
  <si>
    <t xml:space="preserve">762,28
</t>
  </si>
  <si>
    <t>ЧелСЦена,май 2015 г., ч.2</t>
  </si>
  <si>
    <t>Автомобиль бортовой: ЗИЛ 433110 с краном - манипулятором БАКМ 890</t>
  </si>
  <si>
    <t xml:space="preserve">352,04
</t>
  </si>
  <si>
    <t xml:space="preserve">890,14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</si>
  <si>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</si>
  <si>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</si>
  <si>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</si>
  <si>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</si>
  <si>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</si>
  <si>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</si>
  <si>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</si>
  <si>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</si>
  <si>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</si>
  <si>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т
</t>
  </si>
  <si>
    <t xml:space="preserve">18320
</t>
  </si>
  <si>
    <t xml:space="preserve">64551,37
</t>
  </si>
  <si>
    <t>Среднее (14.01.051,14.01.826)</t>
  </si>
  <si>
    <t>101-0621</t>
  </si>
  <si>
    <t>Мешки бумажные марки НМ (непропитанные) открытые сшитые 3-слойные</t>
  </si>
  <si>
    <t xml:space="preserve">1000 шт.
</t>
  </si>
  <si>
    <t xml:space="preserve">3290
</t>
  </si>
  <si>
    <t xml:space="preserve">10434,4
</t>
  </si>
  <si>
    <t>26.04.998</t>
  </si>
  <si>
    <t>101-0628</t>
  </si>
  <si>
    <t>Олифа комбинированная, марки: К-3</t>
  </si>
  <si>
    <t xml:space="preserve">30040
</t>
  </si>
  <si>
    <t xml:space="preserve">87507,84
</t>
  </si>
  <si>
    <t>МТРиЭ ЧО, Пост.от 14.05.2015 г. №19/1, п.376</t>
  </si>
  <si>
    <t>101-0962</t>
  </si>
  <si>
    <t>Смазка солидол жировой марки «Ж»</t>
  </si>
  <si>
    <t xml:space="preserve">10350
</t>
  </si>
  <si>
    <t xml:space="preserve">40274,15
</t>
  </si>
  <si>
    <t>К=1,1 МТРиЭ ЧО, Пост.от 14.05.2015 г. №19/1</t>
  </si>
  <si>
    <t>101-1306</t>
  </si>
  <si>
    <t>Портландцемент общестроительного назначения бездобавочный, марки: 500</t>
  </si>
  <si>
    <t xml:space="preserve">703
</t>
  </si>
  <si>
    <t xml:space="preserve">3535,59
</t>
  </si>
  <si>
    <t>МТРиЭ ЧО, Пост.от 14.05.2015 г. №19/1, п.129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</si>
  <si>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</si>
  <si>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</si>
  <si>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</si>
  <si>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</si>
  <si>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</si>
  <si>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</si>
  <si>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</si>
  <si>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</si>
  <si>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</si>
  <si>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</si>
  <si>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</si>
  <si>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</si>
  <si>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</si>
  <si>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</si>
  <si>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</si>
  <si>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</si>
  <si>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</si>
  <si>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</si>
  <si>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</si>
  <si>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</si>
  <si>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</si>
  <si>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</si>
  <si>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</si>
  <si>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</si>
  <si>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</si>
  <si>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</si>
  <si>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</si>
  <si>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</si>
  <si>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48674,96
</t>
  </si>
  <si>
    <t>103-0013</t>
  </si>
  <si>
    <t>Трубы стальные сварные водогазопроводные с резьбой черные обыкновенные (неоцинкованные), диаметр условного прохода: 15 мм, толщина стенки 2,8 мм</t>
  </si>
  <si>
    <t xml:space="preserve">м
</t>
  </si>
  <si>
    <t xml:space="preserve">9,44
</t>
  </si>
  <si>
    <t xml:space="preserve">41,78
</t>
  </si>
  <si>
    <t>МТРиЭ ЧО, Пост.от 14.05.2015 г. №19/1, п.183*1.28/1000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</si>
  <si>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</si>
  <si>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</si>
  <si>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</si>
  <si>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54,2
</t>
  </si>
  <si>
    <t>МТРиЭ ЧО, Пост.от 14.05.2015 г. №19/1,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</si>
  <si>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</si>
  <si>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</si>
  <si>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</si>
  <si>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</si>
  <si>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</si>
  <si>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</si>
  <si>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</si>
  <si>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</si>
  <si>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</si>
  <si>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</si>
  <si>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</si>
  <si>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</si>
  <si>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шт.
</t>
  </si>
  <si>
    <t xml:space="preserve">327
</t>
  </si>
  <si>
    <t xml:space="preserve">1713,78
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</si>
  <si>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</si>
  <si>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</si>
  <si>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</si>
  <si>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</si>
  <si>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</si>
  <si>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408-0401</t>
  </si>
  <si>
    <t>Песок кварцевый, фракция 0-0,63 мм</t>
  </si>
  <si>
    <t xml:space="preserve">258,8
</t>
  </si>
  <si>
    <t xml:space="preserve">2088,3
</t>
  </si>
  <si>
    <t>МТРиЭ ЧО, Пост.от 14.05.2015 г. №19/1, п.098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</si>
  <si>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</si>
  <si>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</si>
  <si>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</si>
  <si>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</si>
  <si>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</si>
  <si>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</si>
  <si>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</si>
  <si>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</si>
  <si>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</si>
  <si>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</si>
  <si>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</si>
  <si>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</si>
  <si>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</si>
  <si>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509-0967</t>
  </si>
  <si>
    <t>Прокладки из паронита марки ПМБ, толщиной: 1 мм, диаметром 100 мм</t>
  </si>
  <si>
    <t xml:space="preserve">3250
</t>
  </si>
  <si>
    <t xml:space="preserve">20930,98
</t>
  </si>
  <si>
    <t>04.02.102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</si>
  <si>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</si>
  <si>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</si>
  <si>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</si>
  <si>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</si>
  <si>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</si>
  <si>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</si>
  <si>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</si>
  <si>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</si>
  <si>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</si>
  <si>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</si>
  <si>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</si>
  <si>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</si>
  <si>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</si>
  <si>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</si>
  <si>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ТСЦ-302-1474</t>
  </si>
  <si>
    <t>Тройник размером: 1/2"</t>
  </si>
  <si>
    <t xml:space="preserve">47,3
</t>
  </si>
  <si>
    <t xml:space="preserve">125,07
</t>
  </si>
  <si>
    <t>ТСЦ-302-1831</t>
  </si>
  <si>
    <t>Кран шаровой муфтовый 11Б27П1, диаметром: 15 мм</t>
  </si>
  <si>
    <t xml:space="preserve">29,3
</t>
  </si>
  <si>
    <t xml:space="preserve">82,21
</t>
  </si>
  <si>
    <t>ТСЦ-302-1832</t>
  </si>
  <si>
    <t>Кран шаровой муфтовый 11Б27П1, диаметром: 20 мм</t>
  </si>
  <si>
    <t xml:space="preserve">43,5
</t>
  </si>
  <si>
    <t xml:space="preserve">126,45
</t>
  </si>
  <si>
    <t>ТСЦ-302-3234</t>
  </si>
  <si>
    <t>Контргайка</t>
  </si>
  <si>
    <t xml:space="preserve">2,41
</t>
  </si>
  <si>
    <t xml:space="preserve">19,03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</si>
  <si>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</si>
  <si>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</si>
  <si>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</si>
  <si>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</si>
  <si>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ТСЦ-507-3367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</si>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</sst>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8"/>
  <sheetViews>
    <sheetView showGridLines="0" tabSelected="1" topLeftCell="A118" workbookViewId="0">
      <selection activeCell="A122" sqref="A122:IV1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103.95</v>
      </c>
      <c r="X14" s="27">
        <v>103.95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0.28999999999999998</v>
      </c>
      <c r="X15" s="27">
        <v>0.28999999999999998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5397/1000</f>
        <v>5.3970000000000002</v>
      </c>
      <c r="I27" s="85"/>
      <c r="J27" s="35" t="s">
        <v>5</v>
      </c>
      <c r="K27" s="86">
        <f>40488/1000</f>
        <v>40.488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0.10424000000000001</v>
      </c>
      <c r="I30" s="85"/>
      <c r="J30" s="35" t="s">
        <v>7</v>
      </c>
      <c r="K30" s="86">
        <f>(X14+X15)/1000</f>
        <v>0.10424000000000001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1184</v>
      </c>
      <c r="Z30" s="71">
        <v>1201</v>
      </c>
      <c r="AA30" s="71">
        <v>705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1184/1000</f>
        <v>1.1839999999999999</v>
      </c>
      <c r="I31" s="85"/>
      <c r="J31" s="35" t="s">
        <v>5</v>
      </c>
      <c r="K31" s="86">
        <f>14202/1000</f>
        <v>14.202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14202</v>
      </c>
      <c r="Z31" s="72">
        <v>12312</v>
      </c>
      <c r="AA31" s="72">
        <v>6763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6">
        <v>1</v>
      </c>
      <c r="B41" s="137">
        <v>1</v>
      </c>
      <c r="C41" s="138" t="s">
        <v>73</v>
      </c>
      <c r="D41" s="139" t="s">
        <v>74</v>
      </c>
      <c r="E41" s="140">
        <v>3.95</v>
      </c>
      <c r="F41" s="141">
        <v>3.95</v>
      </c>
      <c r="G41" s="140"/>
      <c r="H41" s="140" t="s">
        <v>75</v>
      </c>
      <c r="I41" s="140">
        <v>2</v>
      </c>
      <c r="J41" s="140"/>
      <c r="K41" s="140" t="s">
        <v>76</v>
      </c>
      <c r="L41" s="141">
        <v>24</v>
      </c>
      <c r="M41" s="141"/>
      <c r="N41" s="141" t="s">
        <v>77</v>
      </c>
      <c r="O41" s="141"/>
      <c r="P41" s="141"/>
      <c r="Q41" s="141"/>
      <c r="R41" s="141"/>
      <c r="S41" s="141"/>
      <c r="T41" s="141"/>
      <c r="U41" s="141"/>
      <c r="V41" s="141"/>
    </row>
    <row r="42" spans="1:22" ht="19.350000000000001" customHeight="1" x14ac:dyDescent="0.25">
      <c r="A42" s="128" t="s">
        <v>78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18.45" customHeight="1" x14ac:dyDescent="0.25">
      <c r="A43" s="142" t="s">
        <v>79</v>
      </c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</row>
    <row r="44" spans="1:22" ht="57" x14ac:dyDescent="0.25">
      <c r="A44" s="130">
        <v>2</v>
      </c>
      <c r="B44" s="131">
        <v>2</v>
      </c>
      <c r="C44" s="132" t="s">
        <v>80</v>
      </c>
      <c r="D44" s="133" t="s">
        <v>81</v>
      </c>
      <c r="E44" s="134">
        <v>508.07</v>
      </c>
      <c r="F44" s="135" t="s">
        <v>82</v>
      </c>
      <c r="G44" s="134">
        <v>1.03</v>
      </c>
      <c r="H44" s="134" t="s">
        <v>83</v>
      </c>
      <c r="I44" s="134" t="s">
        <v>84</v>
      </c>
      <c r="J44" s="134"/>
      <c r="K44" s="134" t="s">
        <v>85</v>
      </c>
      <c r="L44" s="135" t="s">
        <v>86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>
        <v>1</v>
      </c>
    </row>
    <row r="45" spans="1:22" ht="18.45" customHeight="1" x14ac:dyDescent="0.25">
      <c r="A45" s="142" t="s">
        <v>87</v>
      </c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</row>
    <row r="46" spans="1:22" ht="57" x14ac:dyDescent="0.25">
      <c r="A46" s="130">
        <v>3</v>
      </c>
      <c r="B46" s="131">
        <v>3</v>
      </c>
      <c r="C46" s="132" t="s">
        <v>80</v>
      </c>
      <c r="D46" s="133" t="s">
        <v>88</v>
      </c>
      <c r="E46" s="134">
        <v>508.07</v>
      </c>
      <c r="F46" s="135" t="s">
        <v>82</v>
      </c>
      <c r="G46" s="134">
        <v>1.03</v>
      </c>
      <c r="H46" s="134" t="s">
        <v>89</v>
      </c>
      <c r="I46" s="134" t="s">
        <v>90</v>
      </c>
      <c r="J46" s="134"/>
      <c r="K46" s="134" t="s">
        <v>91</v>
      </c>
      <c r="L46" s="135" t="s">
        <v>92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>
        <v>1</v>
      </c>
    </row>
    <row r="47" spans="1:22" ht="18.45" customHeight="1" x14ac:dyDescent="0.25">
      <c r="A47" s="142" t="s">
        <v>93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ht="68.400000000000006" x14ac:dyDescent="0.25">
      <c r="A48" s="130">
        <v>4</v>
      </c>
      <c r="B48" s="131">
        <v>4</v>
      </c>
      <c r="C48" s="132" t="s">
        <v>94</v>
      </c>
      <c r="D48" s="133" t="s">
        <v>95</v>
      </c>
      <c r="E48" s="134">
        <v>13.69</v>
      </c>
      <c r="F48" s="135">
        <v>13.69</v>
      </c>
      <c r="G48" s="134"/>
      <c r="H48" s="134" t="s">
        <v>96</v>
      </c>
      <c r="I48" s="134">
        <v>27</v>
      </c>
      <c r="J48" s="134"/>
      <c r="K48" s="134" t="s">
        <v>97</v>
      </c>
      <c r="L48" s="135">
        <v>329</v>
      </c>
      <c r="M48" s="135"/>
      <c r="N48" s="135" t="s">
        <v>77</v>
      </c>
      <c r="O48" s="135"/>
      <c r="P48" s="135"/>
      <c r="Q48" s="135"/>
      <c r="R48" s="135"/>
      <c r="S48" s="135"/>
      <c r="T48" s="135"/>
      <c r="U48" s="135"/>
      <c r="V48" s="135"/>
    </row>
    <row r="49" spans="1:22" ht="79.8" x14ac:dyDescent="0.25">
      <c r="A49" s="130">
        <v>5</v>
      </c>
      <c r="B49" s="131">
        <v>5</v>
      </c>
      <c r="C49" s="132" t="s">
        <v>98</v>
      </c>
      <c r="D49" s="133" t="s">
        <v>99</v>
      </c>
      <c r="E49" s="134">
        <v>5013.63</v>
      </c>
      <c r="F49" s="135" t="s">
        <v>100</v>
      </c>
      <c r="G49" s="134" t="s">
        <v>101</v>
      </c>
      <c r="H49" s="134" t="s">
        <v>102</v>
      </c>
      <c r="I49" s="134" t="s">
        <v>103</v>
      </c>
      <c r="J49" s="134">
        <v>4</v>
      </c>
      <c r="K49" s="134" t="s">
        <v>104</v>
      </c>
      <c r="L49" s="135" t="s">
        <v>105</v>
      </c>
      <c r="M49" s="135"/>
      <c r="N49" s="135" t="s">
        <v>77</v>
      </c>
      <c r="O49" s="135"/>
      <c r="P49" s="135"/>
      <c r="Q49" s="135"/>
      <c r="R49" s="135"/>
      <c r="S49" s="135"/>
      <c r="T49" s="135"/>
      <c r="U49" s="135"/>
      <c r="V49" s="135" t="s">
        <v>106</v>
      </c>
    </row>
    <row r="50" spans="1:22" ht="68.400000000000006" x14ac:dyDescent="0.25">
      <c r="A50" s="130">
        <v>6</v>
      </c>
      <c r="B50" s="131">
        <v>6</v>
      </c>
      <c r="C50" s="132" t="s">
        <v>107</v>
      </c>
      <c r="D50" s="133" t="s">
        <v>108</v>
      </c>
      <c r="E50" s="134">
        <v>2250.2399999999998</v>
      </c>
      <c r="F50" s="135" t="s">
        <v>109</v>
      </c>
      <c r="G50" s="134" t="s">
        <v>110</v>
      </c>
      <c r="H50" s="134" t="s">
        <v>111</v>
      </c>
      <c r="I50" s="134" t="s">
        <v>112</v>
      </c>
      <c r="J50" s="134"/>
      <c r="K50" s="134" t="s">
        <v>113</v>
      </c>
      <c r="L50" s="135" t="s">
        <v>114</v>
      </c>
      <c r="M50" s="135"/>
      <c r="N50" s="135" t="s">
        <v>77</v>
      </c>
      <c r="O50" s="135"/>
      <c r="P50" s="135"/>
      <c r="Q50" s="135"/>
      <c r="R50" s="135"/>
      <c r="S50" s="135"/>
      <c r="T50" s="135"/>
      <c r="U50" s="135"/>
      <c r="V50" s="135"/>
    </row>
    <row r="51" spans="1:22" ht="18.45" customHeight="1" x14ac:dyDescent="0.25">
      <c r="A51" s="142" t="s">
        <v>115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</row>
    <row r="52" spans="1:22" ht="68.400000000000006" x14ac:dyDescent="0.25">
      <c r="A52" s="130">
        <v>7</v>
      </c>
      <c r="B52" s="131">
        <v>7</v>
      </c>
      <c r="C52" s="132" t="s">
        <v>94</v>
      </c>
      <c r="D52" s="133" t="s">
        <v>74</v>
      </c>
      <c r="E52" s="134">
        <v>13.69</v>
      </c>
      <c r="F52" s="135">
        <v>13.69</v>
      </c>
      <c r="G52" s="134"/>
      <c r="H52" s="134" t="s">
        <v>116</v>
      </c>
      <c r="I52" s="134">
        <v>7</v>
      </c>
      <c r="J52" s="134"/>
      <c r="K52" s="134" t="s">
        <v>117</v>
      </c>
      <c r="L52" s="135">
        <v>82</v>
      </c>
      <c r="M52" s="135"/>
      <c r="N52" s="135" t="s">
        <v>77</v>
      </c>
      <c r="O52" s="135"/>
      <c r="P52" s="135"/>
      <c r="Q52" s="135"/>
      <c r="R52" s="135"/>
      <c r="S52" s="135"/>
      <c r="T52" s="135"/>
      <c r="U52" s="135"/>
      <c r="V52" s="135"/>
    </row>
    <row r="53" spans="1:22" ht="114" x14ac:dyDescent="0.25">
      <c r="A53" s="130">
        <v>8</v>
      </c>
      <c r="B53" s="131">
        <v>8</v>
      </c>
      <c r="C53" s="132" t="s">
        <v>118</v>
      </c>
      <c r="D53" s="133" t="s">
        <v>119</v>
      </c>
      <c r="E53" s="134">
        <v>2406.83</v>
      </c>
      <c r="F53" s="135" t="s">
        <v>120</v>
      </c>
      <c r="G53" s="134">
        <v>76.17</v>
      </c>
      <c r="H53" s="134" t="s">
        <v>121</v>
      </c>
      <c r="I53" s="134" t="s">
        <v>122</v>
      </c>
      <c r="J53" s="134">
        <v>3</v>
      </c>
      <c r="K53" s="134" t="s">
        <v>123</v>
      </c>
      <c r="L53" s="135" t="s">
        <v>124</v>
      </c>
      <c r="M53" s="135"/>
      <c r="N53" s="135" t="s">
        <v>77</v>
      </c>
      <c r="O53" s="135"/>
      <c r="P53" s="135"/>
      <c r="Q53" s="135"/>
      <c r="R53" s="135"/>
      <c r="S53" s="135"/>
      <c r="T53" s="135"/>
      <c r="U53" s="135"/>
      <c r="V53" s="135">
        <v>17</v>
      </c>
    </row>
    <row r="54" spans="1:22" ht="34.200000000000003" x14ac:dyDescent="0.25">
      <c r="A54" s="130">
        <v>9</v>
      </c>
      <c r="B54" s="131">
        <v>9</v>
      </c>
      <c r="C54" s="132" t="s">
        <v>125</v>
      </c>
      <c r="D54" s="133" t="s">
        <v>126</v>
      </c>
      <c r="E54" s="134">
        <v>16.920000000000002</v>
      </c>
      <c r="F54" s="135" t="s">
        <v>127</v>
      </c>
      <c r="G54" s="134"/>
      <c r="H54" s="134">
        <v>68</v>
      </c>
      <c r="I54" s="134" t="s">
        <v>128</v>
      </c>
      <c r="J54" s="134"/>
      <c r="K54" s="134">
        <v>200</v>
      </c>
      <c r="L54" s="135" t="s">
        <v>129</v>
      </c>
      <c r="M54" s="135"/>
      <c r="N54" s="135" t="s">
        <v>130</v>
      </c>
      <c r="O54" s="135"/>
      <c r="P54" s="135"/>
      <c r="Q54" s="135"/>
      <c r="R54" s="135"/>
      <c r="S54" s="135"/>
      <c r="T54" s="135"/>
      <c r="U54" s="135"/>
      <c r="V54" s="135"/>
    </row>
    <row r="55" spans="1:22" ht="57" x14ac:dyDescent="0.25">
      <c r="A55" s="130">
        <v>10</v>
      </c>
      <c r="B55" s="131">
        <v>10</v>
      </c>
      <c r="C55" s="132" t="s">
        <v>131</v>
      </c>
      <c r="D55" s="133" t="s">
        <v>132</v>
      </c>
      <c r="E55" s="134">
        <v>12.46</v>
      </c>
      <c r="F55" s="135" t="s">
        <v>133</v>
      </c>
      <c r="G55" s="134"/>
      <c r="H55" s="134">
        <v>25</v>
      </c>
      <c r="I55" s="134" t="s">
        <v>134</v>
      </c>
      <c r="J55" s="134"/>
      <c r="K55" s="134">
        <v>50</v>
      </c>
      <c r="L55" s="135" t="s">
        <v>135</v>
      </c>
      <c r="M55" s="135"/>
      <c r="N55" s="135" t="s">
        <v>130</v>
      </c>
      <c r="O55" s="135"/>
      <c r="P55" s="135"/>
      <c r="Q55" s="135"/>
      <c r="R55" s="135"/>
      <c r="S55" s="135"/>
      <c r="T55" s="135"/>
      <c r="U55" s="135"/>
      <c r="V55" s="135"/>
    </row>
    <row r="56" spans="1:22" ht="45.6" x14ac:dyDescent="0.25">
      <c r="A56" s="130">
        <v>11</v>
      </c>
      <c r="B56" s="131">
        <v>11</v>
      </c>
      <c r="C56" s="132" t="s">
        <v>136</v>
      </c>
      <c r="D56" s="133" t="s">
        <v>126</v>
      </c>
      <c r="E56" s="134">
        <v>2.4500000000000002</v>
      </c>
      <c r="F56" s="135" t="s">
        <v>137</v>
      </c>
      <c r="G56" s="134"/>
      <c r="H56" s="134">
        <v>10</v>
      </c>
      <c r="I56" s="134" t="s">
        <v>138</v>
      </c>
      <c r="J56" s="134"/>
      <c r="K56" s="134">
        <v>23</v>
      </c>
      <c r="L56" s="135" t="s">
        <v>139</v>
      </c>
      <c r="M56" s="135"/>
      <c r="N56" s="135" t="s">
        <v>130</v>
      </c>
      <c r="O56" s="135"/>
      <c r="P56" s="135"/>
      <c r="Q56" s="135"/>
      <c r="R56" s="135"/>
      <c r="S56" s="135"/>
      <c r="T56" s="135"/>
      <c r="U56" s="135"/>
      <c r="V56" s="135"/>
    </row>
    <row r="57" spans="1:22" ht="18.45" customHeight="1" x14ac:dyDescent="0.25">
      <c r="A57" s="142" t="s">
        <v>140</v>
      </c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</row>
    <row r="58" spans="1:22" ht="68.400000000000006" x14ac:dyDescent="0.25">
      <c r="A58" s="130">
        <v>12</v>
      </c>
      <c r="B58" s="131">
        <v>12</v>
      </c>
      <c r="C58" s="132" t="s">
        <v>94</v>
      </c>
      <c r="D58" s="133" t="s">
        <v>74</v>
      </c>
      <c r="E58" s="134">
        <v>13.69</v>
      </c>
      <c r="F58" s="135">
        <v>13.69</v>
      </c>
      <c r="G58" s="134"/>
      <c r="H58" s="134" t="s">
        <v>116</v>
      </c>
      <c r="I58" s="134">
        <v>7</v>
      </c>
      <c r="J58" s="134"/>
      <c r="K58" s="134" t="s">
        <v>117</v>
      </c>
      <c r="L58" s="135">
        <v>82</v>
      </c>
      <c r="M58" s="135"/>
      <c r="N58" s="135" t="s">
        <v>77</v>
      </c>
      <c r="O58" s="135"/>
      <c r="P58" s="135"/>
      <c r="Q58" s="135"/>
      <c r="R58" s="135"/>
      <c r="S58" s="135"/>
      <c r="T58" s="135"/>
      <c r="U58" s="135"/>
      <c r="V58" s="135"/>
    </row>
    <row r="59" spans="1:22" ht="68.400000000000006" x14ac:dyDescent="0.25">
      <c r="A59" s="130">
        <v>13</v>
      </c>
      <c r="B59" s="131">
        <v>13</v>
      </c>
      <c r="C59" s="132" t="s">
        <v>107</v>
      </c>
      <c r="D59" s="133" t="s">
        <v>108</v>
      </c>
      <c r="E59" s="134">
        <v>2250.2399999999998</v>
      </c>
      <c r="F59" s="135" t="s">
        <v>109</v>
      </c>
      <c r="G59" s="134" t="s">
        <v>110</v>
      </c>
      <c r="H59" s="134" t="s">
        <v>111</v>
      </c>
      <c r="I59" s="134" t="s">
        <v>112</v>
      </c>
      <c r="J59" s="134"/>
      <c r="K59" s="134" t="s">
        <v>113</v>
      </c>
      <c r="L59" s="135" t="s">
        <v>114</v>
      </c>
      <c r="M59" s="135"/>
      <c r="N59" s="135" t="s">
        <v>77</v>
      </c>
      <c r="O59" s="135"/>
      <c r="P59" s="135"/>
      <c r="Q59" s="135"/>
      <c r="R59" s="135"/>
      <c r="S59" s="135"/>
      <c r="T59" s="135"/>
      <c r="U59" s="135"/>
      <c r="V59" s="135"/>
    </row>
    <row r="60" spans="1:22" ht="68.400000000000006" x14ac:dyDescent="0.25">
      <c r="A60" s="130">
        <v>14</v>
      </c>
      <c r="B60" s="131">
        <v>14</v>
      </c>
      <c r="C60" s="132" t="s">
        <v>141</v>
      </c>
      <c r="D60" s="133" t="s">
        <v>108</v>
      </c>
      <c r="E60" s="134">
        <v>1010.59</v>
      </c>
      <c r="F60" s="135" t="s">
        <v>142</v>
      </c>
      <c r="G60" s="134">
        <v>5.16</v>
      </c>
      <c r="H60" s="134" t="s">
        <v>143</v>
      </c>
      <c r="I60" s="134" t="s">
        <v>144</v>
      </c>
      <c r="J60" s="134"/>
      <c r="K60" s="134" t="s">
        <v>145</v>
      </c>
      <c r="L60" s="135" t="s">
        <v>146</v>
      </c>
      <c r="M60" s="135"/>
      <c r="N60" s="135" t="s">
        <v>77</v>
      </c>
      <c r="O60" s="135"/>
      <c r="P60" s="135"/>
      <c r="Q60" s="135"/>
      <c r="R60" s="135"/>
      <c r="S60" s="135"/>
      <c r="T60" s="135"/>
      <c r="U60" s="135"/>
      <c r="V60" s="135">
        <v>1</v>
      </c>
    </row>
    <row r="61" spans="1:22" ht="45.6" x14ac:dyDescent="0.25">
      <c r="A61" s="130">
        <v>15</v>
      </c>
      <c r="B61" s="131">
        <v>15</v>
      </c>
      <c r="C61" s="132" t="s">
        <v>147</v>
      </c>
      <c r="D61" s="133" t="s">
        <v>148</v>
      </c>
      <c r="E61" s="134">
        <v>43.5</v>
      </c>
      <c r="F61" s="135" t="s">
        <v>149</v>
      </c>
      <c r="G61" s="134"/>
      <c r="H61" s="134">
        <v>44</v>
      </c>
      <c r="I61" s="134" t="s">
        <v>150</v>
      </c>
      <c r="J61" s="134"/>
      <c r="K61" s="134">
        <v>126</v>
      </c>
      <c r="L61" s="135" t="s">
        <v>151</v>
      </c>
      <c r="M61" s="135"/>
      <c r="N61" s="135" t="s">
        <v>130</v>
      </c>
      <c r="O61" s="135"/>
      <c r="P61" s="135"/>
      <c r="Q61" s="135"/>
      <c r="R61" s="135"/>
      <c r="S61" s="135"/>
      <c r="T61" s="135"/>
      <c r="U61" s="135"/>
      <c r="V61" s="135"/>
    </row>
    <row r="62" spans="1:22" ht="45.6" x14ac:dyDescent="0.25">
      <c r="A62" s="130">
        <v>16</v>
      </c>
      <c r="B62" s="131">
        <v>16</v>
      </c>
      <c r="C62" s="132" t="s">
        <v>152</v>
      </c>
      <c r="D62" s="133" t="s">
        <v>148</v>
      </c>
      <c r="E62" s="134">
        <v>29.3</v>
      </c>
      <c r="F62" s="135" t="s">
        <v>153</v>
      </c>
      <c r="G62" s="134"/>
      <c r="H62" s="134">
        <v>29</v>
      </c>
      <c r="I62" s="134" t="s">
        <v>154</v>
      </c>
      <c r="J62" s="134"/>
      <c r="K62" s="134">
        <v>82</v>
      </c>
      <c r="L62" s="135" t="s">
        <v>155</v>
      </c>
      <c r="M62" s="135"/>
      <c r="N62" s="135" t="s">
        <v>130</v>
      </c>
      <c r="O62" s="135"/>
      <c r="P62" s="135"/>
      <c r="Q62" s="135"/>
      <c r="R62" s="135"/>
      <c r="S62" s="135"/>
      <c r="T62" s="135"/>
      <c r="U62" s="135"/>
      <c r="V62" s="135"/>
    </row>
    <row r="63" spans="1:22" ht="18.45" customHeight="1" x14ac:dyDescent="0.25">
      <c r="A63" s="142" t="s">
        <v>156</v>
      </c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</row>
    <row r="64" spans="1:22" ht="68.400000000000006" x14ac:dyDescent="0.25">
      <c r="A64" s="130">
        <v>17</v>
      </c>
      <c r="B64" s="131">
        <v>17</v>
      </c>
      <c r="C64" s="132" t="s">
        <v>94</v>
      </c>
      <c r="D64" s="133" t="s">
        <v>74</v>
      </c>
      <c r="E64" s="134">
        <v>13.69</v>
      </c>
      <c r="F64" s="135">
        <v>13.69</v>
      </c>
      <c r="G64" s="134"/>
      <c r="H64" s="134" t="s">
        <v>116</v>
      </c>
      <c r="I64" s="134">
        <v>7</v>
      </c>
      <c r="J64" s="134"/>
      <c r="K64" s="134" t="s">
        <v>117</v>
      </c>
      <c r="L64" s="135">
        <v>82</v>
      </c>
      <c r="M64" s="135"/>
      <c r="N64" s="135" t="s">
        <v>77</v>
      </c>
      <c r="O64" s="135"/>
      <c r="P64" s="135"/>
      <c r="Q64" s="135"/>
      <c r="R64" s="135"/>
      <c r="S64" s="135"/>
      <c r="T64" s="135"/>
      <c r="U64" s="135"/>
      <c r="V64" s="135"/>
    </row>
    <row r="65" spans="1:22" ht="68.400000000000006" x14ac:dyDescent="0.25">
      <c r="A65" s="130">
        <v>18</v>
      </c>
      <c r="B65" s="131">
        <v>18</v>
      </c>
      <c r="C65" s="132" t="s">
        <v>157</v>
      </c>
      <c r="D65" s="133" t="s">
        <v>108</v>
      </c>
      <c r="E65" s="134">
        <v>4104.3</v>
      </c>
      <c r="F65" s="135" t="s">
        <v>158</v>
      </c>
      <c r="G65" s="134">
        <v>1.03</v>
      </c>
      <c r="H65" s="134" t="s">
        <v>159</v>
      </c>
      <c r="I65" s="134" t="s">
        <v>160</v>
      </c>
      <c r="J65" s="134"/>
      <c r="K65" s="134" t="s">
        <v>161</v>
      </c>
      <c r="L65" s="135" t="s">
        <v>162</v>
      </c>
      <c r="M65" s="135"/>
      <c r="N65" s="135" t="s">
        <v>77</v>
      </c>
      <c r="O65" s="135"/>
      <c r="P65" s="135"/>
      <c r="Q65" s="135"/>
      <c r="R65" s="135"/>
      <c r="S65" s="135"/>
      <c r="T65" s="135"/>
      <c r="U65" s="135"/>
      <c r="V65" s="135"/>
    </row>
    <row r="66" spans="1:22" ht="18.45" customHeight="1" x14ac:dyDescent="0.25">
      <c r="A66" s="142" t="s">
        <v>163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</row>
    <row r="67" spans="1:22" ht="68.400000000000006" x14ac:dyDescent="0.25">
      <c r="A67" s="130">
        <v>19</v>
      </c>
      <c r="B67" s="131">
        <v>19</v>
      </c>
      <c r="C67" s="132" t="s">
        <v>94</v>
      </c>
      <c r="D67" s="133" t="s">
        <v>74</v>
      </c>
      <c r="E67" s="134">
        <v>13.69</v>
      </c>
      <c r="F67" s="135">
        <v>13.69</v>
      </c>
      <c r="G67" s="134"/>
      <c r="H67" s="134" t="s">
        <v>116</v>
      </c>
      <c r="I67" s="134">
        <v>7</v>
      </c>
      <c r="J67" s="134"/>
      <c r="K67" s="134" t="s">
        <v>117</v>
      </c>
      <c r="L67" s="135">
        <v>82</v>
      </c>
      <c r="M67" s="135"/>
      <c r="N67" s="135" t="s">
        <v>77</v>
      </c>
      <c r="O67" s="135"/>
      <c r="P67" s="135"/>
      <c r="Q67" s="135"/>
      <c r="R67" s="135"/>
      <c r="S67" s="135"/>
      <c r="T67" s="135"/>
      <c r="U67" s="135"/>
      <c r="V67" s="135"/>
    </row>
    <row r="68" spans="1:22" ht="57" x14ac:dyDescent="0.25">
      <c r="A68" s="136">
        <v>20</v>
      </c>
      <c r="B68" s="137">
        <v>20</v>
      </c>
      <c r="C68" s="138" t="s">
        <v>164</v>
      </c>
      <c r="D68" s="139" t="s">
        <v>165</v>
      </c>
      <c r="E68" s="140">
        <v>42798.58</v>
      </c>
      <c r="F68" s="141" t="s">
        <v>166</v>
      </c>
      <c r="G68" s="140">
        <v>433.44</v>
      </c>
      <c r="H68" s="140" t="s">
        <v>167</v>
      </c>
      <c r="I68" s="140" t="s">
        <v>168</v>
      </c>
      <c r="J68" s="140">
        <v>4</v>
      </c>
      <c r="K68" s="140" t="s">
        <v>169</v>
      </c>
      <c r="L68" s="141" t="s">
        <v>170</v>
      </c>
      <c r="M68" s="141"/>
      <c r="N68" s="141" t="s">
        <v>77</v>
      </c>
      <c r="O68" s="141"/>
      <c r="P68" s="141"/>
      <c r="Q68" s="141"/>
      <c r="R68" s="141"/>
      <c r="S68" s="141"/>
      <c r="T68" s="141"/>
      <c r="U68" s="141"/>
      <c r="V68" s="141">
        <v>25</v>
      </c>
    </row>
    <row r="69" spans="1:22" ht="19.350000000000001" customHeight="1" x14ac:dyDescent="0.25">
      <c r="A69" s="128" t="s">
        <v>171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42" t="s">
        <v>172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</row>
    <row r="71" spans="1:22" ht="68.400000000000006" x14ac:dyDescent="0.25">
      <c r="A71" s="130">
        <v>21</v>
      </c>
      <c r="B71" s="131">
        <v>21</v>
      </c>
      <c r="C71" s="132" t="s">
        <v>94</v>
      </c>
      <c r="D71" s="133" t="s">
        <v>74</v>
      </c>
      <c r="E71" s="134">
        <v>13.69</v>
      </c>
      <c r="F71" s="135">
        <v>13.69</v>
      </c>
      <c r="G71" s="134"/>
      <c r="H71" s="134" t="s">
        <v>116</v>
      </c>
      <c r="I71" s="134">
        <v>7</v>
      </c>
      <c r="J71" s="134"/>
      <c r="K71" s="134" t="s">
        <v>117</v>
      </c>
      <c r="L71" s="135">
        <v>82</v>
      </c>
      <c r="M71" s="135"/>
      <c r="N71" s="135" t="s">
        <v>77</v>
      </c>
      <c r="O71" s="135"/>
      <c r="P71" s="135"/>
      <c r="Q71" s="135"/>
      <c r="R71" s="135"/>
      <c r="S71" s="135"/>
      <c r="T71" s="135"/>
      <c r="U71" s="135"/>
      <c r="V71" s="135"/>
    </row>
    <row r="72" spans="1:22" ht="114" x14ac:dyDescent="0.25">
      <c r="A72" s="130">
        <v>22</v>
      </c>
      <c r="B72" s="131">
        <v>22</v>
      </c>
      <c r="C72" s="132" t="s">
        <v>118</v>
      </c>
      <c r="D72" s="133" t="s">
        <v>173</v>
      </c>
      <c r="E72" s="134">
        <v>2406.83</v>
      </c>
      <c r="F72" s="135" t="s">
        <v>120</v>
      </c>
      <c r="G72" s="134">
        <v>76.17</v>
      </c>
      <c r="H72" s="134" t="s">
        <v>174</v>
      </c>
      <c r="I72" s="134" t="s">
        <v>175</v>
      </c>
      <c r="J72" s="134">
        <v>5</v>
      </c>
      <c r="K72" s="134" t="s">
        <v>176</v>
      </c>
      <c r="L72" s="135" t="s">
        <v>177</v>
      </c>
      <c r="M72" s="135"/>
      <c r="N72" s="135" t="s">
        <v>77</v>
      </c>
      <c r="O72" s="135"/>
      <c r="P72" s="135"/>
      <c r="Q72" s="135"/>
      <c r="R72" s="135"/>
      <c r="S72" s="135"/>
      <c r="T72" s="135"/>
      <c r="U72" s="135"/>
      <c r="V72" s="135">
        <v>25</v>
      </c>
    </row>
    <row r="73" spans="1:22" ht="34.200000000000003" x14ac:dyDescent="0.25">
      <c r="A73" s="130">
        <v>23</v>
      </c>
      <c r="B73" s="131">
        <v>23</v>
      </c>
      <c r="C73" s="132" t="s">
        <v>125</v>
      </c>
      <c r="D73" s="133" t="s">
        <v>178</v>
      </c>
      <c r="E73" s="134">
        <v>16.920000000000002</v>
      </c>
      <c r="F73" s="135" t="s">
        <v>127</v>
      </c>
      <c r="G73" s="134"/>
      <c r="H73" s="134">
        <v>102</v>
      </c>
      <c r="I73" s="134" t="s">
        <v>179</v>
      </c>
      <c r="J73" s="134"/>
      <c r="K73" s="134">
        <v>301</v>
      </c>
      <c r="L73" s="135" t="s">
        <v>180</v>
      </c>
      <c r="M73" s="135"/>
      <c r="N73" s="135" t="s">
        <v>130</v>
      </c>
      <c r="O73" s="135"/>
      <c r="P73" s="135"/>
      <c r="Q73" s="135"/>
      <c r="R73" s="135"/>
      <c r="S73" s="135"/>
      <c r="T73" s="135"/>
      <c r="U73" s="135"/>
      <c r="V73" s="135"/>
    </row>
    <row r="74" spans="1:22" ht="57" x14ac:dyDescent="0.25">
      <c r="A74" s="130">
        <v>24</v>
      </c>
      <c r="B74" s="131">
        <v>24</v>
      </c>
      <c r="C74" s="132" t="s">
        <v>131</v>
      </c>
      <c r="D74" s="133" t="s">
        <v>132</v>
      </c>
      <c r="E74" s="134">
        <v>12.46</v>
      </c>
      <c r="F74" s="135" t="s">
        <v>133</v>
      </c>
      <c r="G74" s="134"/>
      <c r="H74" s="134">
        <v>25</v>
      </c>
      <c r="I74" s="134" t="s">
        <v>134</v>
      </c>
      <c r="J74" s="134"/>
      <c r="K74" s="134">
        <v>50</v>
      </c>
      <c r="L74" s="135" t="s">
        <v>135</v>
      </c>
      <c r="M74" s="135"/>
      <c r="N74" s="135" t="s">
        <v>130</v>
      </c>
      <c r="O74" s="135"/>
      <c r="P74" s="135"/>
      <c r="Q74" s="135"/>
      <c r="R74" s="135"/>
      <c r="S74" s="135"/>
      <c r="T74" s="135"/>
      <c r="U74" s="135"/>
      <c r="V74" s="135"/>
    </row>
    <row r="75" spans="1:22" ht="45.6" x14ac:dyDescent="0.25">
      <c r="A75" s="130">
        <v>25</v>
      </c>
      <c r="B75" s="131">
        <v>25</v>
      </c>
      <c r="C75" s="132" t="s">
        <v>181</v>
      </c>
      <c r="D75" s="133" t="s">
        <v>132</v>
      </c>
      <c r="E75" s="134">
        <v>0.97</v>
      </c>
      <c r="F75" s="135" t="s">
        <v>182</v>
      </c>
      <c r="G75" s="134"/>
      <c r="H75" s="134">
        <v>2</v>
      </c>
      <c r="I75" s="134" t="s">
        <v>183</v>
      </c>
      <c r="J75" s="134"/>
      <c r="K75" s="134">
        <v>7</v>
      </c>
      <c r="L75" s="135" t="s">
        <v>184</v>
      </c>
      <c r="M75" s="135"/>
      <c r="N75" s="135" t="s">
        <v>130</v>
      </c>
      <c r="O75" s="135"/>
      <c r="P75" s="135"/>
      <c r="Q75" s="135"/>
      <c r="R75" s="135"/>
      <c r="S75" s="135"/>
      <c r="T75" s="135"/>
      <c r="U75" s="135"/>
      <c r="V75" s="135"/>
    </row>
    <row r="76" spans="1:22" ht="45.6" x14ac:dyDescent="0.25">
      <c r="A76" s="130">
        <v>26</v>
      </c>
      <c r="B76" s="131">
        <v>26</v>
      </c>
      <c r="C76" s="132" t="s">
        <v>136</v>
      </c>
      <c r="D76" s="133" t="s">
        <v>185</v>
      </c>
      <c r="E76" s="134">
        <v>2.4500000000000002</v>
      </c>
      <c r="F76" s="135" t="s">
        <v>137</v>
      </c>
      <c r="G76" s="134"/>
      <c r="H76" s="134">
        <v>20</v>
      </c>
      <c r="I76" s="134" t="s">
        <v>186</v>
      </c>
      <c r="J76" s="134"/>
      <c r="K76" s="134">
        <v>46</v>
      </c>
      <c r="L76" s="135" t="s">
        <v>187</v>
      </c>
      <c r="M76" s="135"/>
      <c r="N76" s="135" t="s">
        <v>130</v>
      </c>
      <c r="O76" s="135"/>
      <c r="P76" s="135"/>
      <c r="Q76" s="135"/>
      <c r="R76" s="135"/>
      <c r="S76" s="135"/>
      <c r="T76" s="135"/>
      <c r="U76" s="135"/>
      <c r="V76" s="135"/>
    </row>
    <row r="77" spans="1:22" ht="18.45" customHeight="1" x14ac:dyDescent="0.25">
      <c r="A77" s="142" t="s">
        <v>188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57" x14ac:dyDescent="0.25">
      <c r="A78" s="136">
        <v>27</v>
      </c>
      <c r="B78" s="137">
        <v>27</v>
      </c>
      <c r="C78" s="138" t="s">
        <v>80</v>
      </c>
      <c r="D78" s="139" t="s">
        <v>189</v>
      </c>
      <c r="E78" s="140">
        <v>508.07</v>
      </c>
      <c r="F78" s="141" t="s">
        <v>82</v>
      </c>
      <c r="G78" s="140">
        <v>1.03</v>
      </c>
      <c r="H78" s="140" t="s">
        <v>190</v>
      </c>
      <c r="I78" s="140" t="s">
        <v>191</v>
      </c>
      <c r="J78" s="140"/>
      <c r="K78" s="140" t="s">
        <v>192</v>
      </c>
      <c r="L78" s="141" t="s">
        <v>193</v>
      </c>
      <c r="M78" s="141"/>
      <c r="N78" s="141" t="s">
        <v>77</v>
      </c>
      <c r="O78" s="141"/>
      <c r="P78" s="141"/>
      <c r="Q78" s="141"/>
      <c r="R78" s="141"/>
      <c r="S78" s="141"/>
      <c r="T78" s="141"/>
      <c r="U78" s="141"/>
      <c r="V78" s="141">
        <v>1</v>
      </c>
    </row>
    <row r="79" spans="1:22" ht="19.350000000000001" customHeight="1" x14ac:dyDescent="0.25">
      <c r="A79" s="128" t="s">
        <v>194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</row>
    <row r="80" spans="1:22" ht="18.45" customHeight="1" x14ac:dyDescent="0.25">
      <c r="A80" s="142" t="s">
        <v>195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</row>
    <row r="81" spans="1:22" ht="114" x14ac:dyDescent="0.25">
      <c r="A81" s="130">
        <v>28</v>
      </c>
      <c r="B81" s="131">
        <v>28</v>
      </c>
      <c r="C81" s="132" t="s">
        <v>196</v>
      </c>
      <c r="D81" s="133" t="s">
        <v>119</v>
      </c>
      <c r="E81" s="134">
        <v>4061.61</v>
      </c>
      <c r="F81" s="135" t="s">
        <v>197</v>
      </c>
      <c r="G81" s="134">
        <v>76.17</v>
      </c>
      <c r="H81" s="134" t="s">
        <v>198</v>
      </c>
      <c r="I81" s="134" t="s">
        <v>199</v>
      </c>
      <c r="J81" s="134">
        <v>3</v>
      </c>
      <c r="K81" s="134" t="s">
        <v>200</v>
      </c>
      <c r="L81" s="135" t="s">
        <v>201</v>
      </c>
      <c r="M81" s="135"/>
      <c r="N81" s="135" t="s">
        <v>77</v>
      </c>
      <c r="O81" s="135"/>
      <c r="P81" s="135"/>
      <c r="Q81" s="135"/>
      <c r="R81" s="135"/>
      <c r="S81" s="135"/>
      <c r="T81" s="135"/>
      <c r="U81" s="135"/>
      <c r="V81" s="135">
        <v>17</v>
      </c>
    </row>
    <row r="82" spans="1:22" ht="45.6" x14ac:dyDescent="0.25">
      <c r="A82" s="130">
        <v>29</v>
      </c>
      <c r="B82" s="131">
        <v>29</v>
      </c>
      <c r="C82" s="132" t="s">
        <v>136</v>
      </c>
      <c r="D82" s="133" t="s">
        <v>132</v>
      </c>
      <c r="E82" s="134">
        <v>2.4500000000000002</v>
      </c>
      <c r="F82" s="135" t="s">
        <v>137</v>
      </c>
      <c r="G82" s="134"/>
      <c r="H82" s="134">
        <v>5</v>
      </c>
      <c r="I82" s="134" t="s">
        <v>202</v>
      </c>
      <c r="J82" s="134"/>
      <c r="K82" s="134">
        <v>11</v>
      </c>
      <c r="L82" s="135" t="s">
        <v>203</v>
      </c>
      <c r="M82" s="135"/>
      <c r="N82" s="135" t="s">
        <v>130</v>
      </c>
      <c r="O82" s="135"/>
      <c r="P82" s="135"/>
      <c r="Q82" s="135"/>
      <c r="R82" s="135"/>
      <c r="S82" s="135"/>
      <c r="T82" s="135"/>
      <c r="U82" s="135"/>
      <c r="V82" s="135"/>
    </row>
    <row r="83" spans="1:22" ht="57" x14ac:dyDescent="0.25">
      <c r="A83" s="130">
        <v>30</v>
      </c>
      <c r="B83" s="131">
        <v>30</v>
      </c>
      <c r="C83" s="132" t="s">
        <v>131</v>
      </c>
      <c r="D83" s="133" t="s">
        <v>132</v>
      </c>
      <c r="E83" s="134">
        <v>12.46</v>
      </c>
      <c r="F83" s="135" t="s">
        <v>133</v>
      </c>
      <c r="G83" s="134"/>
      <c r="H83" s="134">
        <v>25</v>
      </c>
      <c r="I83" s="134" t="s">
        <v>134</v>
      </c>
      <c r="J83" s="134"/>
      <c r="K83" s="134">
        <v>50</v>
      </c>
      <c r="L83" s="135" t="s">
        <v>135</v>
      </c>
      <c r="M83" s="135"/>
      <c r="N83" s="135" t="s">
        <v>130</v>
      </c>
      <c r="O83" s="135"/>
      <c r="P83" s="135"/>
      <c r="Q83" s="135"/>
      <c r="R83" s="135"/>
      <c r="S83" s="135"/>
      <c r="T83" s="135"/>
      <c r="U83" s="135"/>
      <c r="V83" s="135"/>
    </row>
    <row r="84" spans="1:22" ht="18.45" customHeight="1" x14ac:dyDescent="0.25">
      <c r="A84" s="142" t="s">
        <v>204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</row>
    <row r="85" spans="1:22" ht="114" x14ac:dyDescent="0.25">
      <c r="A85" s="130">
        <v>31</v>
      </c>
      <c r="B85" s="131">
        <v>31</v>
      </c>
      <c r="C85" s="132" t="s">
        <v>196</v>
      </c>
      <c r="D85" s="133" t="s">
        <v>119</v>
      </c>
      <c r="E85" s="134">
        <v>4061.61</v>
      </c>
      <c r="F85" s="135" t="s">
        <v>197</v>
      </c>
      <c r="G85" s="134">
        <v>76.17</v>
      </c>
      <c r="H85" s="134" t="s">
        <v>198</v>
      </c>
      <c r="I85" s="134" t="s">
        <v>199</v>
      </c>
      <c r="J85" s="134">
        <v>3</v>
      </c>
      <c r="K85" s="134" t="s">
        <v>200</v>
      </c>
      <c r="L85" s="135" t="s">
        <v>201</v>
      </c>
      <c r="M85" s="135"/>
      <c r="N85" s="135" t="s">
        <v>77</v>
      </c>
      <c r="O85" s="135"/>
      <c r="P85" s="135"/>
      <c r="Q85" s="135"/>
      <c r="R85" s="135"/>
      <c r="S85" s="135"/>
      <c r="T85" s="135"/>
      <c r="U85" s="135"/>
      <c r="V85" s="135">
        <v>17</v>
      </c>
    </row>
    <row r="86" spans="1:22" ht="45.6" x14ac:dyDescent="0.25">
      <c r="A86" s="130">
        <v>32</v>
      </c>
      <c r="B86" s="131">
        <v>32</v>
      </c>
      <c r="C86" s="132" t="s">
        <v>136</v>
      </c>
      <c r="D86" s="133" t="s">
        <v>178</v>
      </c>
      <c r="E86" s="134">
        <v>2.4500000000000002</v>
      </c>
      <c r="F86" s="135" t="s">
        <v>137</v>
      </c>
      <c r="G86" s="134"/>
      <c r="H86" s="134">
        <v>15</v>
      </c>
      <c r="I86" s="134" t="s">
        <v>205</v>
      </c>
      <c r="J86" s="134"/>
      <c r="K86" s="134">
        <v>34</v>
      </c>
      <c r="L86" s="135" t="s">
        <v>206</v>
      </c>
      <c r="M86" s="135"/>
      <c r="N86" s="135" t="s">
        <v>130</v>
      </c>
      <c r="O86" s="135"/>
      <c r="P86" s="135"/>
      <c r="Q86" s="135"/>
      <c r="R86" s="135"/>
      <c r="S86" s="135"/>
      <c r="T86" s="135"/>
      <c r="U86" s="135"/>
      <c r="V86" s="135"/>
    </row>
    <row r="87" spans="1:22" ht="57" x14ac:dyDescent="0.25">
      <c r="A87" s="136">
        <v>33</v>
      </c>
      <c r="B87" s="137">
        <v>33</v>
      </c>
      <c r="C87" s="138" t="s">
        <v>131</v>
      </c>
      <c r="D87" s="139" t="s">
        <v>132</v>
      </c>
      <c r="E87" s="140">
        <v>12.46</v>
      </c>
      <c r="F87" s="141" t="s">
        <v>133</v>
      </c>
      <c r="G87" s="140"/>
      <c r="H87" s="140">
        <v>25</v>
      </c>
      <c r="I87" s="140" t="s">
        <v>134</v>
      </c>
      <c r="J87" s="140"/>
      <c r="K87" s="140">
        <v>50</v>
      </c>
      <c r="L87" s="141" t="s">
        <v>135</v>
      </c>
      <c r="M87" s="141"/>
      <c r="N87" s="141" t="s">
        <v>130</v>
      </c>
      <c r="O87" s="141"/>
      <c r="P87" s="141"/>
      <c r="Q87" s="141"/>
      <c r="R87" s="141"/>
      <c r="S87" s="141"/>
      <c r="T87" s="141"/>
      <c r="U87" s="141"/>
      <c r="V87" s="141"/>
    </row>
    <row r="88" spans="1:22" ht="19.350000000000001" customHeight="1" x14ac:dyDescent="0.25">
      <c r="A88" s="128" t="s">
        <v>207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42" t="s">
        <v>208</v>
      </c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</row>
    <row r="90" spans="1:22" ht="136.80000000000001" x14ac:dyDescent="0.25">
      <c r="A90" s="130">
        <v>34</v>
      </c>
      <c r="B90" s="131">
        <v>34</v>
      </c>
      <c r="C90" s="132" t="s">
        <v>209</v>
      </c>
      <c r="D90" s="133" t="s">
        <v>210</v>
      </c>
      <c r="E90" s="134">
        <v>40820.36</v>
      </c>
      <c r="F90" s="135" t="s">
        <v>211</v>
      </c>
      <c r="G90" s="134" t="s">
        <v>212</v>
      </c>
      <c r="H90" s="134" t="s">
        <v>213</v>
      </c>
      <c r="I90" s="134" t="s">
        <v>214</v>
      </c>
      <c r="J90" s="134">
        <v>68</v>
      </c>
      <c r="K90" s="134" t="s">
        <v>215</v>
      </c>
      <c r="L90" s="135" t="s">
        <v>216</v>
      </c>
      <c r="M90" s="135"/>
      <c r="N90" s="135" t="s">
        <v>77</v>
      </c>
      <c r="O90" s="135"/>
      <c r="P90" s="135"/>
      <c r="Q90" s="135"/>
      <c r="R90" s="135"/>
      <c r="S90" s="135"/>
      <c r="T90" s="135"/>
      <c r="U90" s="135"/>
      <c r="V90" s="135">
        <v>180</v>
      </c>
    </row>
    <row r="91" spans="1:22" ht="34.200000000000003" x14ac:dyDescent="0.25">
      <c r="A91" s="130">
        <v>35</v>
      </c>
      <c r="B91" s="131">
        <v>35</v>
      </c>
      <c r="C91" s="132" t="s">
        <v>217</v>
      </c>
      <c r="D91" s="133" t="s">
        <v>218</v>
      </c>
      <c r="E91" s="134">
        <v>26.3</v>
      </c>
      <c r="F91" s="135" t="s">
        <v>219</v>
      </c>
      <c r="G91" s="134"/>
      <c r="H91" s="134">
        <v>8</v>
      </c>
      <c r="I91" s="134" t="s">
        <v>220</v>
      </c>
      <c r="J91" s="134"/>
      <c r="K91" s="134">
        <v>37</v>
      </c>
      <c r="L91" s="135" t="s">
        <v>221</v>
      </c>
      <c r="M91" s="135"/>
      <c r="N91" s="135" t="s">
        <v>130</v>
      </c>
      <c r="O91" s="135"/>
      <c r="P91" s="135"/>
      <c r="Q91" s="135"/>
      <c r="R91" s="135"/>
      <c r="S91" s="135"/>
      <c r="T91" s="135"/>
      <c r="U91" s="135"/>
      <c r="V91" s="135"/>
    </row>
    <row r="92" spans="1:22" ht="18.45" customHeight="1" x14ac:dyDescent="0.25">
      <c r="A92" s="142" t="s">
        <v>222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</row>
    <row r="93" spans="1:22" ht="79.8" x14ac:dyDescent="0.25">
      <c r="A93" s="130">
        <v>36</v>
      </c>
      <c r="B93" s="131">
        <v>36</v>
      </c>
      <c r="C93" s="132" t="s">
        <v>223</v>
      </c>
      <c r="D93" s="133" t="s">
        <v>165</v>
      </c>
      <c r="E93" s="134">
        <v>2435.67</v>
      </c>
      <c r="F93" s="135" t="s">
        <v>224</v>
      </c>
      <c r="G93" s="134" t="s">
        <v>225</v>
      </c>
      <c r="H93" s="134" t="s">
        <v>226</v>
      </c>
      <c r="I93" s="134" t="s">
        <v>227</v>
      </c>
      <c r="J93" s="134">
        <v>1</v>
      </c>
      <c r="K93" s="134" t="s">
        <v>228</v>
      </c>
      <c r="L93" s="135" t="s">
        <v>229</v>
      </c>
      <c r="M93" s="135"/>
      <c r="N93" s="135" t="s">
        <v>77</v>
      </c>
      <c r="O93" s="135"/>
      <c r="P93" s="135"/>
      <c r="Q93" s="135"/>
      <c r="R93" s="135"/>
      <c r="S93" s="135"/>
      <c r="T93" s="135"/>
      <c r="U93" s="135"/>
      <c r="V93" s="135">
        <v>3</v>
      </c>
    </row>
    <row r="94" spans="1:22" ht="45.6" x14ac:dyDescent="0.25">
      <c r="A94" s="130">
        <v>37</v>
      </c>
      <c r="B94" s="131">
        <v>37</v>
      </c>
      <c r="C94" s="132" t="s">
        <v>230</v>
      </c>
      <c r="D94" s="133" t="s">
        <v>132</v>
      </c>
      <c r="E94" s="134">
        <v>18.600000000000001</v>
      </c>
      <c r="F94" s="135" t="s">
        <v>231</v>
      </c>
      <c r="G94" s="134"/>
      <c r="H94" s="134">
        <v>37</v>
      </c>
      <c r="I94" s="134" t="s">
        <v>221</v>
      </c>
      <c r="J94" s="134"/>
      <c r="K94" s="134">
        <v>83</v>
      </c>
      <c r="L94" s="135" t="s">
        <v>232</v>
      </c>
      <c r="M94" s="135"/>
      <c r="N94" s="135" t="s">
        <v>130</v>
      </c>
      <c r="O94" s="135"/>
      <c r="P94" s="135"/>
      <c r="Q94" s="135"/>
      <c r="R94" s="135"/>
      <c r="S94" s="135"/>
      <c r="T94" s="135"/>
      <c r="U94" s="135"/>
      <c r="V94" s="135"/>
    </row>
    <row r="95" spans="1:22" ht="68.400000000000006" x14ac:dyDescent="0.25">
      <c r="A95" s="130">
        <v>38</v>
      </c>
      <c r="B95" s="131">
        <v>38</v>
      </c>
      <c r="C95" s="132" t="s">
        <v>233</v>
      </c>
      <c r="D95" s="133" t="s">
        <v>234</v>
      </c>
      <c r="E95" s="134">
        <v>1010.59</v>
      </c>
      <c r="F95" s="135" t="s">
        <v>142</v>
      </c>
      <c r="G95" s="134">
        <v>5.16</v>
      </c>
      <c r="H95" s="134" t="s">
        <v>235</v>
      </c>
      <c r="I95" s="134" t="s">
        <v>236</v>
      </c>
      <c r="J95" s="134">
        <v>1</v>
      </c>
      <c r="K95" s="134" t="s">
        <v>237</v>
      </c>
      <c r="L95" s="135" t="s">
        <v>238</v>
      </c>
      <c r="M95" s="135"/>
      <c r="N95" s="135" t="s">
        <v>77</v>
      </c>
      <c r="O95" s="135"/>
      <c r="P95" s="135"/>
      <c r="Q95" s="135"/>
      <c r="R95" s="135"/>
      <c r="S95" s="135"/>
      <c r="T95" s="135"/>
      <c r="U95" s="135"/>
      <c r="V95" s="135">
        <v>6</v>
      </c>
    </row>
    <row r="96" spans="1:22" ht="34.200000000000003" x14ac:dyDescent="0.25">
      <c r="A96" s="130">
        <v>39</v>
      </c>
      <c r="B96" s="131">
        <v>39</v>
      </c>
      <c r="C96" s="132" t="s">
        <v>239</v>
      </c>
      <c r="D96" s="133" t="s">
        <v>240</v>
      </c>
      <c r="E96" s="134">
        <v>15.7</v>
      </c>
      <c r="F96" s="135" t="s">
        <v>241</v>
      </c>
      <c r="G96" s="134"/>
      <c r="H96" s="134">
        <v>345</v>
      </c>
      <c r="I96" s="134" t="s">
        <v>242</v>
      </c>
      <c r="J96" s="134"/>
      <c r="K96" s="134">
        <v>516</v>
      </c>
      <c r="L96" s="135" t="s">
        <v>243</v>
      </c>
      <c r="M96" s="135"/>
      <c r="N96" s="135" t="s">
        <v>130</v>
      </c>
      <c r="O96" s="135"/>
      <c r="P96" s="135"/>
      <c r="Q96" s="135"/>
      <c r="R96" s="135"/>
      <c r="S96" s="135"/>
      <c r="T96" s="135"/>
      <c r="U96" s="135"/>
      <c r="V96" s="135"/>
    </row>
    <row r="97" spans="1:22" ht="18.45" customHeight="1" x14ac:dyDescent="0.25">
      <c r="A97" s="142" t="s">
        <v>244</v>
      </c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</row>
    <row r="98" spans="1:22" ht="91.2" x14ac:dyDescent="0.25">
      <c r="A98" s="130">
        <v>40</v>
      </c>
      <c r="B98" s="131">
        <v>40</v>
      </c>
      <c r="C98" s="132" t="s">
        <v>245</v>
      </c>
      <c r="D98" s="133" t="s">
        <v>246</v>
      </c>
      <c r="E98" s="134">
        <v>2129.65</v>
      </c>
      <c r="F98" s="135" t="s">
        <v>247</v>
      </c>
      <c r="G98" s="134" t="s">
        <v>225</v>
      </c>
      <c r="H98" s="134" t="s">
        <v>248</v>
      </c>
      <c r="I98" s="134" t="s">
        <v>249</v>
      </c>
      <c r="J98" s="134"/>
      <c r="K98" s="134" t="s">
        <v>250</v>
      </c>
      <c r="L98" s="135" t="s">
        <v>251</v>
      </c>
      <c r="M98" s="135"/>
      <c r="N98" s="135" t="s">
        <v>77</v>
      </c>
      <c r="O98" s="135"/>
      <c r="P98" s="135"/>
      <c r="Q98" s="135"/>
      <c r="R98" s="135"/>
      <c r="S98" s="135"/>
      <c r="T98" s="135"/>
      <c r="U98" s="135"/>
      <c r="V98" s="135">
        <v>2</v>
      </c>
    </row>
    <row r="99" spans="1:22" ht="45.6" x14ac:dyDescent="0.25">
      <c r="A99" s="130">
        <v>41</v>
      </c>
      <c r="B99" s="131">
        <v>41</v>
      </c>
      <c r="C99" s="132" t="s">
        <v>230</v>
      </c>
      <c r="D99" s="133" t="s">
        <v>132</v>
      </c>
      <c r="E99" s="134">
        <v>18.600000000000001</v>
      </c>
      <c r="F99" s="135" t="s">
        <v>231</v>
      </c>
      <c r="G99" s="134"/>
      <c r="H99" s="134">
        <v>37</v>
      </c>
      <c r="I99" s="134" t="s">
        <v>221</v>
      </c>
      <c r="J99" s="134"/>
      <c r="K99" s="134">
        <v>83</v>
      </c>
      <c r="L99" s="135" t="s">
        <v>232</v>
      </c>
      <c r="M99" s="135"/>
      <c r="N99" s="135" t="s">
        <v>130</v>
      </c>
      <c r="O99" s="135"/>
      <c r="P99" s="135"/>
      <c r="Q99" s="135"/>
      <c r="R99" s="135"/>
      <c r="S99" s="135"/>
      <c r="T99" s="135"/>
      <c r="U99" s="135"/>
      <c r="V99" s="135"/>
    </row>
    <row r="100" spans="1:22" ht="34.200000000000003" x14ac:dyDescent="0.25">
      <c r="A100" s="136">
        <v>42</v>
      </c>
      <c r="B100" s="137">
        <v>42</v>
      </c>
      <c r="C100" s="138" t="s">
        <v>252</v>
      </c>
      <c r="D100" s="139" t="s">
        <v>148</v>
      </c>
      <c r="E100" s="140">
        <v>47.3</v>
      </c>
      <c r="F100" s="141" t="s">
        <v>253</v>
      </c>
      <c r="G100" s="140"/>
      <c r="H100" s="140">
        <v>47</v>
      </c>
      <c r="I100" s="140" t="s">
        <v>254</v>
      </c>
      <c r="J100" s="140"/>
      <c r="K100" s="140">
        <v>125</v>
      </c>
      <c r="L100" s="141" t="s">
        <v>255</v>
      </c>
      <c r="M100" s="141"/>
      <c r="N100" s="141" t="s">
        <v>130</v>
      </c>
      <c r="O100" s="141"/>
      <c r="P100" s="141"/>
      <c r="Q100" s="141"/>
      <c r="R100" s="141"/>
      <c r="S100" s="141"/>
      <c r="T100" s="141"/>
      <c r="U100" s="141"/>
      <c r="V100" s="141"/>
    </row>
    <row r="101" spans="1:22" ht="19.350000000000001" customHeight="1" x14ac:dyDescent="0.25">
      <c r="A101" s="128" t="s">
        <v>256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195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57" x14ac:dyDescent="0.25">
      <c r="A103" s="130">
        <v>43</v>
      </c>
      <c r="B103" s="131">
        <v>43</v>
      </c>
      <c r="C103" s="132" t="s">
        <v>80</v>
      </c>
      <c r="D103" s="133" t="s">
        <v>99</v>
      </c>
      <c r="E103" s="134">
        <v>508.07</v>
      </c>
      <c r="F103" s="135" t="s">
        <v>82</v>
      </c>
      <c r="G103" s="134">
        <v>1.03</v>
      </c>
      <c r="H103" s="134" t="s">
        <v>257</v>
      </c>
      <c r="I103" s="134" t="s">
        <v>258</v>
      </c>
      <c r="J103" s="134"/>
      <c r="K103" s="134" t="s">
        <v>259</v>
      </c>
      <c r="L103" s="135" t="s">
        <v>260</v>
      </c>
      <c r="M103" s="135"/>
      <c r="N103" s="135" t="s">
        <v>77</v>
      </c>
      <c r="O103" s="135"/>
      <c r="P103" s="135"/>
      <c r="Q103" s="135"/>
      <c r="R103" s="135"/>
      <c r="S103" s="135"/>
      <c r="T103" s="135"/>
      <c r="U103" s="135"/>
      <c r="V103" s="135"/>
    </row>
    <row r="104" spans="1:22" ht="18.45" customHeight="1" x14ac:dyDescent="0.25">
      <c r="A104" s="142" t="s">
        <v>172</v>
      </c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</row>
    <row r="105" spans="1:22" ht="79.8" x14ac:dyDescent="0.25">
      <c r="A105" s="130">
        <v>44</v>
      </c>
      <c r="B105" s="131">
        <v>44</v>
      </c>
      <c r="C105" s="132" t="s">
        <v>223</v>
      </c>
      <c r="D105" s="133" t="s">
        <v>261</v>
      </c>
      <c r="E105" s="134">
        <v>2435.67</v>
      </c>
      <c r="F105" s="135" t="s">
        <v>224</v>
      </c>
      <c r="G105" s="134" t="s">
        <v>225</v>
      </c>
      <c r="H105" s="134" t="s">
        <v>262</v>
      </c>
      <c r="I105" s="134" t="s">
        <v>263</v>
      </c>
      <c r="J105" s="134">
        <v>1</v>
      </c>
      <c r="K105" s="134" t="s">
        <v>264</v>
      </c>
      <c r="L105" s="135" t="s">
        <v>265</v>
      </c>
      <c r="M105" s="135"/>
      <c r="N105" s="135" t="s">
        <v>77</v>
      </c>
      <c r="O105" s="135"/>
      <c r="P105" s="135"/>
      <c r="Q105" s="135"/>
      <c r="R105" s="135"/>
      <c r="S105" s="135"/>
      <c r="T105" s="135"/>
      <c r="U105" s="135"/>
      <c r="V105" s="135">
        <v>6</v>
      </c>
    </row>
    <row r="106" spans="1:22" ht="45.6" x14ac:dyDescent="0.25">
      <c r="A106" s="130">
        <v>45</v>
      </c>
      <c r="B106" s="131">
        <v>45</v>
      </c>
      <c r="C106" s="132" t="s">
        <v>230</v>
      </c>
      <c r="D106" s="133" t="s">
        <v>126</v>
      </c>
      <c r="E106" s="134">
        <v>18.600000000000001</v>
      </c>
      <c r="F106" s="135" t="s">
        <v>231</v>
      </c>
      <c r="G106" s="134"/>
      <c r="H106" s="134">
        <v>74</v>
      </c>
      <c r="I106" s="134" t="s">
        <v>266</v>
      </c>
      <c r="J106" s="134"/>
      <c r="K106" s="134">
        <v>167</v>
      </c>
      <c r="L106" s="135" t="s">
        <v>267</v>
      </c>
      <c r="M106" s="135"/>
      <c r="N106" s="135" t="s">
        <v>130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8.45" customHeight="1" x14ac:dyDescent="0.25">
      <c r="A107" s="142" t="s">
        <v>268</v>
      </c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</row>
    <row r="108" spans="1:22" ht="79.8" x14ac:dyDescent="0.25">
      <c r="A108" s="130">
        <v>46</v>
      </c>
      <c r="B108" s="131">
        <v>46</v>
      </c>
      <c r="C108" s="132" t="s">
        <v>223</v>
      </c>
      <c r="D108" s="133" t="s">
        <v>269</v>
      </c>
      <c r="E108" s="134">
        <v>2435.67</v>
      </c>
      <c r="F108" s="135" t="s">
        <v>224</v>
      </c>
      <c r="G108" s="134" t="s">
        <v>225</v>
      </c>
      <c r="H108" s="134" t="s">
        <v>270</v>
      </c>
      <c r="I108" s="134" t="s">
        <v>271</v>
      </c>
      <c r="J108" s="134">
        <v>2</v>
      </c>
      <c r="K108" s="134" t="s">
        <v>272</v>
      </c>
      <c r="L108" s="135" t="s">
        <v>273</v>
      </c>
      <c r="M108" s="135"/>
      <c r="N108" s="135" t="s">
        <v>77</v>
      </c>
      <c r="O108" s="135"/>
      <c r="P108" s="135"/>
      <c r="Q108" s="135"/>
      <c r="R108" s="135"/>
      <c r="S108" s="135"/>
      <c r="T108" s="135"/>
      <c r="U108" s="135"/>
      <c r="V108" s="135" t="s">
        <v>274</v>
      </c>
    </row>
    <row r="109" spans="1:22" ht="45.6" x14ac:dyDescent="0.25">
      <c r="A109" s="130">
        <v>47</v>
      </c>
      <c r="B109" s="131">
        <v>47</v>
      </c>
      <c r="C109" s="132" t="s">
        <v>230</v>
      </c>
      <c r="D109" s="133" t="s">
        <v>185</v>
      </c>
      <c r="E109" s="134">
        <v>18.600000000000001</v>
      </c>
      <c r="F109" s="135" t="s">
        <v>231</v>
      </c>
      <c r="G109" s="134"/>
      <c r="H109" s="134">
        <v>149</v>
      </c>
      <c r="I109" s="134" t="s">
        <v>275</v>
      </c>
      <c r="J109" s="134"/>
      <c r="K109" s="134">
        <v>334</v>
      </c>
      <c r="L109" s="135" t="s">
        <v>276</v>
      </c>
      <c r="M109" s="135"/>
      <c r="N109" s="135" t="s">
        <v>130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244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79.8" x14ac:dyDescent="0.25">
      <c r="A111" s="130">
        <v>48</v>
      </c>
      <c r="B111" s="131">
        <v>48</v>
      </c>
      <c r="C111" s="132" t="s">
        <v>223</v>
      </c>
      <c r="D111" s="133" t="s">
        <v>277</v>
      </c>
      <c r="E111" s="134">
        <v>2435.67</v>
      </c>
      <c r="F111" s="135" t="s">
        <v>224</v>
      </c>
      <c r="G111" s="134" t="s">
        <v>225</v>
      </c>
      <c r="H111" s="134" t="s">
        <v>278</v>
      </c>
      <c r="I111" s="134" t="s">
        <v>279</v>
      </c>
      <c r="J111" s="134">
        <v>3</v>
      </c>
      <c r="K111" s="134" t="s">
        <v>280</v>
      </c>
      <c r="L111" s="135" t="s">
        <v>281</v>
      </c>
      <c r="M111" s="135"/>
      <c r="N111" s="135" t="s">
        <v>77</v>
      </c>
      <c r="O111" s="135"/>
      <c r="P111" s="135"/>
      <c r="Q111" s="135"/>
      <c r="R111" s="135"/>
      <c r="S111" s="135"/>
      <c r="T111" s="135"/>
      <c r="U111" s="135"/>
      <c r="V111" s="135" t="s">
        <v>282</v>
      </c>
    </row>
    <row r="112" spans="1:22" ht="45.6" x14ac:dyDescent="0.25">
      <c r="A112" s="130">
        <v>49</v>
      </c>
      <c r="B112" s="131">
        <v>49</v>
      </c>
      <c r="C112" s="132" t="s">
        <v>230</v>
      </c>
      <c r="D112" s="133" t="s">
        <v>178</v>
      </c>
      <c r="E112" s="134">
        <v>18.600000000000001</v>
      </c>
      <c r="F112" s="135" t="s">
        <v>231</v>
      </c>
      <c r="G112" s="134"/>
      <c r="H112" s="134">
        <v>112</v>
      </c>
      <c r="I112" s="134" t="s">
        <v>283</v>
      </c>
      <c r="J112" s="134"/>
      <c r="K112" s="134">
        <v>250</v>
      </c>
      <c r="L112" s="135" t="s">
        <v>284</v>
      </c>
      <c r="M112" s="135"/>
      <c r="N112" s="135" t="s">
        <v>130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34.200000000000003" x14ac:dyDescent="0.25">
      <c r="A113" s="136">
        <v>50</v>
      </c>
      <c r="B113" s="137">
        <v>50</v>
      </c>
      <c r="C113" s="138" t="s">
        <v>285</v>
      </c>
      <c r="D113" s="139" t="s">
        <v>132</v>
      </c>
      <c r="E113" s="140">
        <v>2.41</v>
      </c>
      <c r="F113" s="141" t="s">
        <v>286</v>
      </c>
      <c r="G113" s="140"/>
      <c r="H113" s="140">
        <v>5</v>
      </c>
      <c r="I113" s="140" t="s">
        <v>202</v>
      </c>
      <c r="J113" s="140"/>
      <c r="K113" s="140">
        <v>38</v>
      </c>
      <c r="L113" s="141" t="s">
        <v>287</v>
      </c>
      <c r="M113" s="141"/>
      <c r="N113" s="141" t="s">
        <v>130</v>
      </c>
      <c r="O113" s="141"/>
      <c r="P113" s="141"/>
      <c r="Q113" s="141"/>
      <c r="R113" s="141"/>
      <c r="S113" s="141"/>
      <c r="T113" s="141"/>
      <c r="U113" s="141"/>
      <c r="V113" s="141"/>
    </row>
    <row r="114" spans="1:22" ht="34.200000000000003" x14ac:dyDescent="0.25">
      <c r="A114" s="144" t="s">
        <v>288</v>
      </c>
      <c r="B114" s="145"/>
      <c r="C114" s="145"/>
      <c r="D114" s="145"/>
      <c r="E114" s="145"/>
      <c r="F114" s="145"/>
      <c r="G114" s="145"/>
      <c r="H114" s="146">
        <v>3491</v>
      </c>
      <c r="I114" s="146" t="s">
        <v>289</v>
      </c>
      <c r="J114" s="146">
        <v>98</v>
      </c>
      <c r="K114" s="146">
        <v>21413</v>
      </c>
      <c r="L114" s="146" t="s">
        <v>290</v>
      </c>
      <c r="M114" s="146"/>
      <c r="N114" s="146"/>
      <c r="O114" s="146"/>
      <c r="P114" s="146"/>
      <c r="Q114" s="146"/>
      <c r="R114" s="146"/>
      <c r="S114" s="146"/>
      <c r="T114" s="146"/>
      <c r="U114" s="146"/>
      <c r="V114" s="146" t="s">
        <v>291</v>
      </c>
    </row>
    <row r="115" spans="1:22" x14ac:dyDescent="0.25">
      <c r="A115" s="144" t="s">
        <v>292</v>
      </c>
      <c r="B115" s="145"/>
      <c r="C115" s="145"/>
      <c r="D115" s="145"/>
      <c r="E115" s="145"/>
      <c r="F115" s="145"/>
      <c r="G115" s="145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x14ac:dyDescent="0.25">
      <c r="A116" s="144" t="s">
        <v>293</v>
      </c>
      <c r="B116" s="145"/>
      <c r="C116" s="145"/>
      <c r="D116" s="145"/>
      <c r="E116" s="145"/>
      <c r="F116" s="145"/>
      <c r="G116" s="145"/>
      <c r="H116" s="146">
        <v>1184</v>
      </c>
      <c r="I116" s="146"/>
      <c r="J116" s="146"/>
      <c r="K116" s="146">
        <v>14202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4" t="s">
        <v>294</v>
      </c>
      <c r="B117" s="145"/>
      <c r="C117" s="145"/>
      <c r="D117" s="145"/>
      <c r="E117" s="145"/>
      <c r="F117" s="145"/>
      <c r="G117" s="145"/>
      <c r="H117" s="146">
        <v>2209</v>
      </c>
      <c r="I117" s="146"/>
      <c r="J117" s="146"/>
      <c r="K117" s="146">
        <v>6865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x14ac:dyDescent="0.25">
      <c r="A118" s="144" t="s">
        <v>295</v>
      </c>
      <c r="B118" s="145"/>
      <c r="C118" s="145"/>
      <c r="D118" s="145"/>
      <c r="E118" s="145"/>
      <c r="F118" s="145"/>
      <c r="G118" s="145"/>
      <c r="H118" s="146">
        <v>98</v>
      </c>
      <c r="I118" s="146"/>
      <c r="J118" s="146"/>
      <c r="K118" s="146">
        <v>349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x14ac:dyDescent="0.25">
      <c r="A119" s="147" t="s">
        <v>296</v>
      </c>
      <c r="B119" s="148"/>
      <c r="C119" s="148"/>
      <c r="D119" s="148"/>
      <c r="E119" s="148"/>
      <c r="F119" s="148"/>
      <c r="G119" s="148"/>
      <c r="H119" s="149">
        <v>1201</v>
      </c>
      <c r="I119" s="149"/>
      <c r="J119" s="149"/>
      <c r="K119" s="149">
        <v>12312</v>
      </c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x14ac:dyDescent="0.25">
      <c r="A120" s="147" t="s">
        <v>297</v>
      </c>
      <c r="B120" s="148"/>
      <c r="C120" s="148"/>
      <c r="D120" s="148"/>
      <c r="E120" s="148"/>
      <c r="F120" s="148"/>
      <c r="G120" s="148"/>
      <c r="H120" s="149">
        <v>705</v>
      </c>
      <c r="I120" s="149"/>
      <c r="J120" s="149"/>
      <c r="K120" s="149">
        <v>6763</v>
      </c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</row>
    <row r="121" spans="1:22" x14ac:dyDescent="0.25">
      <c r="A121" s="147" t="s">
        <v>298</v>
      </c>
      <c r="B121" s="148"/>
      <c r="C121" s="148"/>
      <c r="D121" s="148"/>
      <c r="E121" s="148"/>
      <c r="F121" s="148"/>
      <c r="G121" s="148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</row>
    <row r="122" spans="1:22" ht="30" hidden="1" customHeight="1" x14ac:dyDescent="0.25">
      <c r="A122" s="144" t="s">
        <v>299</v>
      </c>
      <c r="B122" s="145"/>
      <c r="C122" s="145"/>
      <c r="D122" s="145"/>
      <c r="E122" s="145"/>
      <c r="F122" s="145"/>
      <c r="G122" s="145"/>
      <c r="H122" s="146">
        <v>143</v>
      </c>
      <c r="I122" s="146"/>
      <c r="J122" s="146"/>
      <c r="K122" s="146">
        <v>1549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ht="30" hidden="1" customHeight="1" x14ac:dyDescent="0.25">
      <c r="A123" s="144" t="s">
        <v>300</v>
      </c>
      <c r="B123" s="145"/>
      <c r="C123" s="145"/>
      <c r="D123" s="145"/>
      <c r="E123" s="145"/>
      <c r="F123" s="145"/>
      <c r="G123" s="145"/>
      <c r="H123" s="146">
        <v>5146</v>
      </c>
      <c r="I123" s="146"/>
      <c r="J123" s="146"/>
      <c r="K123" s="146">
        <v>38406</v>
      </c>
      <c r="L123" s="146"/>
      <c r="M123" s="146"/>
      <c r="N123" s="146"/>
      <c r="O123" s="146"/>
      <c r="P123" s="146"/>
      <c r="Q123" s="146"/>
      <c r="R123" s="146"/>
      <c r="S123" s="146"/>
      <c r="T123" s="146"/>
      <c r="U123" s="146"/>
      <c r="V123" s="146"/>
    </row>
    <row r="124" spans="1:22" ht="30" hidden="1" customHeight="1" x14ac:dyDescent="0.25">
      <c r="A124" s="144" t="s">
        <v>301</v>
      </c>
      <c r="B124" s="145"/>
      <c r="C124" s="145"/>
      <c r="D124" s="145"/>
      <c r="E124" s="145"/>
      <c r="F124" s="145"/>
      <c r="G124" s="145"/>
      <c r="H124" s="146">
        <v>100</v>
      </c>
      <c r="I124" s="146"/>
      <c r="J124" s="146"/>
      <c r="K124" s="146">
        <v>496</v>
      </c>
      <c r="L124" s="146"/>
      <c r="M124" s="146"/>
      <c r="N124" s="146"/>
      <c r="O124" s="146"/>
      <c r="P124" s="146"/>
      <c r="Q124" s="146"/>
      <c r="R124" s="146"/>
      <c r="S124" s="146"/>
      <c r="T124" s="146"/>
      <c r="U124" s="146"/>
      <c r="V124" s="146"/>
    </row>
    <row r="125" spans="1:22" hidden="1" x14ac:dyDescent="0.25">
      <c r="A125" s="144" t="s">
        <v>302</v>
      </c>
      <c r="B125" s="145"/>
      <c r="C125" s="145"/>
      <c r="D125" s="145"/>
      <c r="E125" s="145"/>
      <c r="F125" s="145"/>
      <c r="G125" s="145"/>
      <c r="H125" s="146">
        <v>8</v>
      </c>
      <c r="I125" s="146"/>
      <c r="J125" s="146"/>
      <c r="K125" s="146">
        <v>37</v>
      </c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</row>
    <row r="126" spans="1:22" x14ac:dyDescent="0.25">
      <c r="A126" s="144" t="s">
        <v>303</v>
      </c>
      <c r="B126" s="145"/>
      <c r="C126" s="145"/>
      <c r="D126" s="145"/>
      <c r="E126" s="145"/>
      <c r="F126" s="145"/>
      <c r="G126" s="145"/>
      <c r="H126" s="146">
        <v>5397</v>
      </c>
      <c r="I126" s="146"/>
      <c r="J126" s="146"/>
      <c r="K126" s="146">
        <v>40488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x14ac:dyDescent="0.25">
      <c r="A127" s="147" t="s">
        <v>304</v>
      </c>
      <c r="B127" s="148"/>
      <c r="C127" s="148"/>
      <c r="D127" s="148"/>
      <c r="E127" s="148"/>
      <c r="F127" s="148"/>
      <c r="G127" s="148"/>
      <c r="H127" s="149">
        <v>5397</v>
      </c>
      <c r="I127" s="149"/>
      <c r="J127" s="149"/>
      <c r="K127" s="149">
        <v>40488</v>
      </c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</row>
    <row r="128" spans="1:22" x14ac:dyDescent="0.25">
      <c r="A128" s="50"/>
      <c r="B128" s="39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</row>
    <row r="129" spans="1:22" x14ac:dyDescent="0.25">
      <c r="A129" s="50"/>
      <c r="B129" s="39"/>
      <c r="C129" s="73" t="s">
        <v>62</v>
      </c>
      <c r="D129" s="48"/>
      <c r="E129" s="48"/>
      <c r="F129" s="48"/>
      <c r="G129" s="48"/>
      <c r="H129" s="74">
        <f>IF(ISBLANK(Y30),"",ROUND(Z30/Y30,2)*100)</f>
        <v>101</v>
      </c>
      <c r="I129" s="48"/>
      <c r="J129" s="48"/>
      <c r="K129" s="74">
        <f>IF(ISBLANK(Y31),"",ROUND(Z31/Y31,2)*100)</f>
        <v>87</v>
      </c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</row>
    <row r="130" spans="1:22" x14ac:dyDescent="0.25">
      <c r="A130" s="50"/>
      <c r="B130" s="39"/>
      <c r="C130" s="73" t="s">
        <v>63</v>
      </c>
      <c r="D130" s="48"/>
      <c r="E130" s="48"/>
      <c r="F130" s="48"/>
      <c r="G130" s="48"/>
      <c r="H130" s="45">
        <f>IF(ISBLANK(Y30),"",ROUND(AA30/Y30,2)*100)</f>
        <v>60</v>
      </c>
      <c r="I130" s="48"/>
      <c r="J130" s="48"/>
      <c r="K130" s="45">
        <f>IF(ISBLANK(Y31),"",ROUND(AA31/Y31,2)*100)</f>
        <v>48</v>
      </c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</row>
    <row r="131" spans="1:22" x14ac:dyDescent="0.25">
      <c r="A131" s="28"/>
      <c r="B131" s="28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</row>
    <row r="132" spans="1:22" x14ac:dyDescent="0.25">
      <c r="B132" s="75" t="s">
        <v>70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</row>
    <row r="133" spans="1:22" x14ac:dyDescent="0.25">
      <c r="B133" s="3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</row>
    <row r="134" spans="1:22" x14ac:dyDescent="0.25">
      <c r="B134" s="75" t="s">
        <v>71</v>
      </c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</row>
    <row r="135" spans="1:22" x14ac:dyDescent="0.25">
      <c r="B135" s="46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</row>
    <row r="137" spans="1:22" x14ac:dyDescent="0.25">
      <c r="C137" s="49"/>
      <c r="D137" s="49"/>
      <c r="E137" s="49"/>
      <c r="F137" s="49"/>
      <c r="G137" s="49"/>
    </row>
    <row r="138" spans="1:22" x14ac:dyDescent="0.25">
      <c r="C138" s="49"/>
      <c r="D138" s="49"/>
      <c r="E138" s="49"/>
      <c r="F138" s="49"/>
      <c r="G138" s="49"/>
    </row>
    <row r="139" spans="1:22" x14ac:dyDescent="0.25">
      <c r="C139" s="49"/>
      <c r="D139" s="49"/>
      <c r="E139" s="49"/>
      <c r="F139" s="49"/>
      <c r="G139" s="49"/>
    </row>
    <row r="140" spans="1:22" x14ac:dyDescent="0.25">
      <c r="C140" s="49"/>
      <c r="D140" s="49"/>
      <c r="E140" s="49"/>
      <c r="F140" s="49"/>
      <c r="G140" s="49"/>
    </row>
    <row r="141" spans="1:22" x14ac:dyDescent="0.25">
      <c r="C141" s="49"/>
      <c r="D141" s="49"/>
      <c r="E141" s="49"/>
      <c r="F141" s="49"/>
      <c r="G141" s="49"/>
    </row>
    <row r="142" spans="1:22" x14ac:dyDescent="0.25">
      <c r="C142" s="49"/>
      <c r="D142" s="49"/>
      <c r="E142" s="49"/>
      <c r="F142" s="49"/>
      <c r="G142" s="4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</sheetData>
  <mergeCells count="70">
    <mergeCell ref="A126:G126"/>
    <mergeCell ref="A127:G127"/>
    <mergeCell ref="A120:G120"/>
    <mergeCell ref="A121:G121"/>
    <mergeCell ref="A122:G122"/>
    <mergeCell ref="A123:G123"/>
    <mergeCell ref="A124:G124"/>
    <mergeCell ref="A125:G125"/>
    <mergeCell ref="A114:G114"/>
    <mergeCell ref="A115:G115"/>
    <mergeCell ref="A116:G116"/>
    <mergeCell ref="A117:G117"/>
    <mergeCell ref="A118:G118"/>
    <mergeCell ref="A119:G119"/>
    <mergeCell ref="A97:V97"/>
    <mergeCell ref="A101:V101"/>
    <mergeCell ref="A102:V102"/>
    <mergeCell ref="A104:V104"/>
    <mergeCell ref="A107:V107"/>
    <mergeCell ref="A110:V110"/>
    <mergeCell ref="A79:V79"/>
    <mergeCell ref="A80:V80"/>
    <mergeCell ref="A84:V84"/>
    <mergeCell ref="A88:V88"/>
    <mergeCell ref="A89:V89"/>
    <mergeCell ref="A92:V92"/>
    <mergeCell ref="A57:V57"/>
    <mergeCell ref="A63:V63"/>
    <mergeCell ref="A66:V66"/>
    <mergeCell ref="A69:V69"/>
    <mergeCell ref="A70:V70"/>
    <mergeCell ref="A77:V77"/>
    <mergeCell ref="A40:V40"/>
    <mergeCell ref="A42:V42"/>
    <mergeCell ref="A43:V43"/>
    <mergeCell ref="A45:V45"/>
    <mergeCell ref="A47:V47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305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5397/1000</f>
        <v>5.3970000000000002</v>
      </c>
      <c r="H11" s="85"/>
      <c r="I11" s="55" t="s">
        <v>5</v>
      </c>
      <c r="J11" s="86">
        <f>40488/1000</f>
        <v>40.488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0.10424000000000001</v>
      </c>
      <c r="H14" s="85"/>
      <c r="I14" s="55" t="s">
        <v>7</v>
      </c>
      <c r="J14" s="86">
        <f>(P14+P15)/1000</f>
        <v>0.10424000000000001</v>
      </c>
      <c r="K14" s="87"/>
      <c r="L14" s="58">
        <v>1209</v>
      </c>
      <c r="M14" s="35" t="s">
        <v>7</v>
      </c>
      <c r="N14" s="57"/>
      <c r="O14" s="26">
        <v>103.95</v>
      </c>
      <c r="P14" s="27">
        <v>103.95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1184/1000</f>
        <v>1.1839999999999999</v>
      </c>
      <c r="H15" s="117"/>
      <c r="I15" s="55" t="s">
        <v>5</v>
      </c>
      <c r="J15" s="86">
        <f>14202/1000</f>
        <v>14.202</v>
      </c>
      <c r="K15" s="87"/>
      <c r="L15" s="59">
        <v>14497</v>
      </c>
      <c r="M15" s="35" t="s">
        <v>5</v>
      </c>
      <c r="N15" s="57"/>
      <c r="O15" s="26">
        <v>0.28999999999999998</v>
      </c>
      <c r="P15" s="27">
        <v>0.28999999999999998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306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307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308</v>
      </c>
      <c r="C26" s="132" t="s">
        <v>309</v>
      </c>
      <c r="D26" s="154" t="s">
        <v>310</v>
      </c>
      <c r="E26" s="155">
        <v>0.21</v>
      </c>
      <c r="F26" s="134" t="s">
        <v>311</v>
      </c>
      <c r="G26" s="134">
        <v>2.02</v>
      </c>
      <c r="H26" s="156"/>
      <c r="I26" s="156"/>
      <c r="J26" s="134" t="s">
        <v>312</v>
      </c>
      <c r="K26" s="134">
        <v>24.3</v>
      </c>
      <c r="L26" s="157"/>
      <c r="M26" s="156">
        <f>IF(ISNUMBER(K26/G26),IF(NOT(K26/G26=0),K26/G26, " "), " ")</f>
        <v>12.029702970297031</v>
      </c>
      <c r="N26" s="154"/>
    </row>
    <row r="27" spans="1:23" s="29" customFormat="1" ht="22.8" x14ac:dyDescent="0.25">
      <c r="A27" s="152">
        <v>2</v>
      </c>
      <c r="B27" s="153" t="s">
        <v>313</v>
      </c>
      <c r="C27" s="132" t="s">
        <v>314</v>
      </c>
      <c r="D27" s="154" t="s">
        <v>310</v>
      </c>
      <c r="E27" s="155">
        <v>20.13</v>
      </c>
      <c r="F27" s="134" t="s">
        <v>315</v>
      </c>
      <c r="G27" s="134">
        <v>207.95</v>
      </c>
      <c r="H27" s="156"/>
      <c r="I27" s="156"/>
      <c r="J27" s="134" t="s">
        <v>316</v>
      </c>
      <c r="K27" s="134">
        <v>2497.12</v>
      </c>
      <c r="L27" s="157"/>
      <c r="M27" s="156">
        <f>IF(ISNUMBER(K27/G27),IF(NOT(K27/G27=0),K27/G27, " "), " ")</f>
        <v>12.008271219043039</v>
      </c>
      <c r="N27" s="154"/>
    </row>
    <row r="28" spans="1:23" s="29" customFormat="1" ht="22.8" x14ac:dyDescent="0.25">
      <c r="A28" s="152">
        <v>3</v>
      </c>
      <c r="B28" s="153" t="s">
        <v>317</v>
      </c>
      <c r="C28" s="132" t="s">
        <v>318</v>
      </c>
      <c r="D28" s="154" t="s">
        <v>310</v>
      </c>
      <c r="E28" s="155">
        <v>5.74</v>
      </c>
      <c r="F28" s="134" t="s">
        <v>319</v>
      </c>
      <c r="G28" s="134">
        <v>61.88</v>
      </c>
      <c r="H28" s="156"/>
      <c r="I28" s="156"/>
      <c r="J28" s="134" t="s">
        <v>320</v>
      </c>
      <c r="K28" s="134">
        <v>743.05</v>
      </c>
      <c r="L28" s="157"/>
      <c r="M28" s="156">
        <f>IF(ISNUMBER(K28/G28),IF(NOT(K28/G28=0),K28/G28, " "), " ")</f>
        <v>12.007918552036198</v>
      </c>
      <c r="N28" s="154"/>
    </row>
    <row r="29" spans="1:23" s="29" customFormat="1" ht="22.8" x14ac:dyDescent="0.25">
      <c r="A29" s="152">
        <v>4</v>
      </c>
      <c r="B29" s="153" t="s">
        <v>321</v>
      </c>
      <c r="C29" s="132" t="s">
        <v>322</v>
      </c>
      <c r="D29" s="154" t="s">
        <v>310</v>
      </c>
      <c r="E29" s="155">
        <v>6.05</v>
      </c>
      <c r="F29" s="134" t="s">
        <v>323</v>
      </c>
      <c r="G29" s="134">
        <v>66.069999999999993</v>
      </c>
      <c r="H29" s="156"/>
      <c r="I29" s="156"/>
      <c r="J29" s="134" t="s">
        <v>324</v>
      </c>
      <c r="K29" s="134">
        <v>792.85</v>
      </c>
      <c r="L29" s="157"/>
      <c r="M29" s="156">
        <f>IF(ISNUMBER(K29/G29),IF(NOT(K29/G29=0),K29/G29, " "), " ")</f>
        <v>12.000151354623885</v>
      </c>
      <c r="N29" s="154"/>
    </row>
    <row r="30" spans="1:23" ht="22.8" x14ac:dyDescent="0.25">
      <c r="A30" s="152">
        <v>5</v>
      </c>
      <c r="B30" s="153" t="s">
        <v>325</v>
      </c>
      <c r="C30" s="132" t="s">
        <v>326</v>
      </c>
      <c r="D30" s="154" t="s">
        <v>310</v>
      </c>
      <c r="E30" s="155">
        <v>13.36</v>
      </c>
      <c r="F30" s="134" t="s">
        <v>327</v>
      </c>
      <c r="G30" s="134">
        <v>149.63999999999999</v>
      </c>
      <c r="H30" s="156"/>
      <c r="I30" s="156"/>
      <c r="J30" s="134" t="s">
        <v>328</v>
      </c>
      <c r="K30" s="134">
        <v>1795.71</v>
      </c>
      <c r="L30" s="157"/>
      <c r="M30" s="156">
        <f>IF(ISNUMBER(K30/G30),IF(NOT(K30/G30=0),K30/G30, " "), " ")</f>
        <v>12.000200481154772</v>
      </c>
      <c r="N30" s="154"/>
    </row>
    <row r="31" spans="1:23" ht="22.8" x14ac:dyDescent="0.25">
      <c r="A31" s="152">
        <v>6</v>
      </c>
      <c r="B31" s="153" t="s">
        <v>329</v>
      </c>
      <c r="C31" s="132" t="s">
        <v>330</v>
      </c>
      <c r="D31" s="154" t="s">
        <v>310</v>
      </c>
      <c r="E31" s="155">
        <v>23.66</v>
      </c>
      <c r="F31" s="134" t="s">
        <v>331</v>
      </c>
      <c r="G31" s="134">
        <v>271.38</v>
      </c>
      <c r="H31" s="156"/>
      <c r="I31" s="156"/>
      <c r="J31" s="134" t="s">
        <v>332</v>
      </c>
      <c r="K31" s="134">
        <v>3256.09</v>
      </c>
      <c r="L31" s="157"/>
      <c r="M31" s="156">
        <f>IF(ISNUMBER(K31/G31),IF(NOT(K31/G31=0),K31/G31, " "), " ")</f>
        <v>11.998268111135678</v>
      </c>
      <c r="N31" s="154"/>
    </row>
    <row r="32" spans="1:23" ht="22.8" x14ac:dyDescent="0.25">
      <c r="A32" s="152">
        <v>7</v>
      </c>
      <c r="B32" s="153" t="s">
        <v>333</v>
      </c>
      <c r="C32" s="132" t="s">
        <v>334</v>
      </c>
      <c r="D32" s="154" t="s">
        <v>310</v>
      </c>
      <c r="E32" s="155">
        <v>1.1399999999999999</v>
      </c>
      <c r="F32" s="134" t="s">
        <v>335</v>
      </c>
      <c r="G32" s="134">
        <v>13.72</v>
      </c>
      <c r="H32" s="156"/>
      <c r="I32" s="156"/>
      <c r="J32" s="134" t="s">
        <v>336</v>
      </c>
      <c r="K32" s="134">
        <v>164.54</v>
      </c>
      <c r="L32" s="157"/>
      <c r="M32" s="156">
        <f>IF(ISNUMBER(K32/G32),IF(NOT(K32/G32=0),K32/G32, " "), " ")</f>
        <v>11.99271137026239</v>
      </c>
      <c r="N32" s="154"/>
    </row>
    <row r="33" spans="1:14" ht="22.8" x14ac:dyDescent="0.25">
      <c r="A33" s="152">
        <v>8</v>
      </c>
      <c r="B33" s="153" t="s">
        <v>337</v>
      </c>
      <c r="C33" s="132" t="s">
        <v>338</v>
      </c>
      <c r="D33" s="154" t="s">
        <v>310</v>
      </c>
      <c r="E33" s="155">
        <v>32.94</v>
      </c>
      <c r="F33" s="134" t="s">
        <v>339</v>
      </c>
      <c r="G33" s="134">
        <v>400.55</v>
      </c>
      <c r="H33" s="156"/>
      <c r="I33" s="156"/>
      <c r="J33" s="134" t="s">
        <v>340</v>
      </c>
      <c r="K33" s="134">
        <v>4807.26</v>
      </c>
      <c r="L33" s="157"/>
      <c r="M33" s="156">
        <f>IF(ISNUMBER(K33/G33),IF(NOT(K33/G33=0),K33/G33, " "), " ")</f>
        <v>12.001647734365248</v>
      </c>
      <c r="N33" s="154"/>
    </row>
    <row r="34" spans="1:14" ht="22.8" x14ac:dyDescent="0.25">
      <c r="A34" s="152">
        <v>9</v>
      </c>
      <c r="B34" s="153" t="s">
        <v>341</v>
      </c>
      <c r="C34" s="132" t="s">
        <v>342</v>
      </c>
      <c r="D34" s="154" t="s">
        <v>310</v>
      </c>
      <c r="E34" s="155">
        <v>0.72</v>
      </c>
      <c r="F34" s="134" t="s">
        <v>343</v>
      </c>
      <c r="G34" s="134">
        <v>10.26</v>
      </c>
      <c r="H34" s="156"/>
      <c r="I34" s="156"/>
      <c r="J34" s="134" t="s">
        <v>344</v>
      </c>
      <c r="K34" s="134">
        <v>123.15</v>
      </c>
      <c r="L34" s="157"/>
      <c r="M34" s="156">
        <f>IF(ISNUMBER(K34/G34),IF(NOT(K34/G34=0),K34/G34, " "), " ")</f>
        <v>12.002923976608187</v>
      </c>
      <c r="N34" s="154"/>
    </row>
    <row r="35" spans="1:14" ht="22.8" x14ac:dyDescent="0.25">
      <c r="A35" s="152">
        <v>10</v>
      </c>
      <c r="B35" s="153">
        <v>2</v>
      </c>
      <c r="C35" s="132" t="s">
        <v>345</v>
      </c>
      <c r="D35" s="154" t="s">
        <v>310</v>
      </c>
      <c r="E35" s="155">
        <v>0.28999999999999998</v>
      </c>
      <c r="F35" s="134" t="s">
        <v>346</v>
      </c>
      <c r="G35" s="134"/>
      <c r="H35" s="156"/>
      <c r="I35" s="156"/>
      <c r="J35" s="134" t="s">
        <v>346</v>
      </c>
      <c r="K35" s="134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347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2" t="s">
        <v>348</v>
      </c>
      <c r="D37" s="154" t="s">
        <v>349</v>
      </c>
      <c r="E37" s="155">
        <v>0.01</v>
      </c>
      <c r="F37" s="134" t="s">
        <v>350</v>
      </c>
      <c r="G37" s="134">
        <v>0.34</v>
      </c>
      <c r="H37" s="156"/>
      <c r="I37" s="156"/>
      <c r="J37" s="134" t="s">
        <v>351</v>
      </c>
      <c r="K37" s="134">
        <v>1.63</v>
      </c>
      <c r="L37" s="157"/>
      <c r="M37" s="156">
        <f>IF(ISNUMBER(K37/G37),IF(NOT(K37/G37=0),K37/G37, " "), " ")</f>
        <v>4.7941176470588225</v>
      </c>
      <c r="N37" s="154" t="s">
        <v>352</v>
      </c>
    </row>
    <row r="38" spans="1:14" ht="22.8" x14ac:dyDescent="0.25">
      <c r="A38" s="152">
        <v>12</v>
      </c>
      <c r="B38" s="153">
        <v>40502</v>
      </c>
      <c r="C38" s="132" t="s">
        <v>353</v>
      </c>
      <c r="D38" s="154" t="s">
        <v>349</v>
      </c>
      <c r="E38" s="155">
        <v>0.95</v>
      </c>
      <c r="F38" s="134" t="s">
        <v>354</v>
      </c>
      <c r="G38" s="134">
        <v>7.45</v>
      </c>
      <c r="H38" s="156"/>
      <c r="I38" s="156"/>
      <c r="J38" s="134" t="s">
        <v>355</v>
      </c>
      <c r="K38" s="134">
        <v>42.75</v>
      </c>
      <c r="L38" s="157"/>
      <c r="M38" s="156">
        <f>IF(ISNUMBER(K38/G38),IF(NOT(K38/G38=0),K38/G38, " "), " ")</f>
        <v>5.7382550335570466</v>
      </c>
      <c r="N38" s="154" t="s">
        <v>352</v>
      </c>
    </row>
    <row r="39" spans="1:14" ht="22.8" x14ac:dyDescent="0.25">
      <c r="A39" s="152">
        <v>13</v>
      </c>
      <c r="B39" s="153">
        <v>40504</v>
      </c>
      <c r="C39" s="132" t="s">
        <v>356</v>
      </c>
      <c r="D39" s="154" t="s">
        <v>349</v>
      </c>
      <c r="E39" s="155">
        <v>1.1200000000000001</v>
      </c>
      <c r="F39" s="134" t="s">
        <v>357</v>
      </c>
      <c r="G39" s="134">
        <v>1.45</v>
      </c>
      <c r="H39" s="156"/>
      <c r="I39" s="156"/>
      <c r="J39" s="134" t="s">
        <v>358</v>
      </c>
      <c r="K39" s="134">
        <v>3.36</v>
      </c>
      <c r="L39" s="157"/>
      <c r="M39" s="156">
        <f>IF(ISNUMBER(K39/G39),IF(NOT(K39/G39=0),K39/G39, " "), " ")</f>
        <v>2.317241379310345</v>
      </c>
      <c r="N39" s="154" t="s">
        <v>352</v>
      </c>
    </row>
    <row r="40" spans="1:14" ht="22.8" x14ac:dyDescent="0.25">
      <c r="A40" s="152">
        <v>14</v>
      </c>
      <c r="B40" s="153">
        <v>330206</v>
      </c>
      <c r="C40" s="132" t="s">
        <v>359</v>
      </c>
      <c r="D40" s="154" t="s">
        <v>349</v>
      </c>
      <c r="E40" s="155">
        <v>0.85</v>
      </c>
      <c r="F40" s="134" t="s">
        <v>360</v>
      </c>
      <c r="G40" s="134">
        <v>1.97</v>
      </c>
      <c r="H40" s="156"/>
      <c r="I40" s="156"/>
      <c r="J40" s="134" t="s">
        <v>361</v>
      </c>
      <c r="K40" s="134">
        <v>10.199999999999999</v>
      </c>
      <c r="L40" s="157"/>
      <c r="M40" s="156">
        <f>IF(ISNUMBER(K40/G40),IF(NOT(K40/G40=0),K40/G40, " "), " ")</f>
        <v>5.1776649746192893</v>
      </c>
      <c r="N40" s="154" t="s">
        <v>352</v>
      </c>
    </row>
    <row r="41" spans="1:14" ht="22.8" x14ac:dyDescent="0.25">
      <c r="A41" s="152">
        <v>15</v>
      </c>
      <c r="B41" s="153">
        <v>400001</v>
      </c>
      <c r="C41" s="132" t="s">
        <v>362</v>
      </c>
      <c r="D41" s="154" t="s">
        <v>349</v>
      </c>
      <c r="E41" s="155">
        <v>0.16</v>
      </c>
      <c r="F41" s="134" t="s">
        <v>363</v>
      </c>
      <c r="G41" s="134">
        <v>16.5</v>
      </c>
      <c r="H41" s="156"/>
      <c r="I41" s="156"/>
      <c r="J41" s="134" t="s">
        <v>364</v>
      </c>
      <c r="K41" s="134">
        <v>93.92</v>
      </c>
      <c r="L41" s="157"/>
      <c r="M41" s="156">
        <f>IF(ISNUMBER(K41/G41),IF(NOT(K41/G41=0),K41/G41, " "), " ")</f>
        <v>5.6921212121212124</v>
      </c>
      <c r="N41" s="154" t="s">
        <v>352</v>
      </c>
    </row>
    <row r="42" spans="1:14" ht="22.8" x14ac:dyDescent="0.25">
      <c r="A42" s="152">
        <v>16</v>
      </c>
      <c r="B42" s="153">
        <v>400005</v>
      </c>
      <c r="C42" s="132" t="s">
        <v>365</v>
      </c>
      <c r="D42" s="154" t="s">
        <v>349</v>
      </c>
      <c r="E42" s="155">
        <v>0.05</v>
      </c>
      <c r="F42" s="134" t="s">
        <v>366</v>
      </c>
      <c r="G42" s="134">
        <v>12.82</v>
      </c>
      <c r="H42" s="156"/>
      <c r="I42" s="156"/>
      <c r="J42" s="134" t="s">
        <v>367</v>
      </c>
      <c r="K42" s="134">
        <v>38.11</v>
      </c>
      <c r="L42" s="157"/>
      <c r="M42" s="156">
        <f>IF(ISNUMBER(K42/G42),IF(NOT(K42/G42=0),K42/G42, " "), " ")</f>
        <v>2.972698907956318</v>
      </c>
      <c r="N42" s="154" t="s">
        <v>368</v>
      </c>
    </row>
    <row r="43" spans="1:14" ht="22.8" x14ac:dyDescent="0.25">
      <c r="A43" s="152">
        <v>17</v>
      </c>
      <c r="B43" s="153">
        <v>400006</v>
      </c>
      <c r="C43" s="132" t="s">
        <v>369</v>
      </c>
      <c r="D43" s="154" t="s">
        <v>349</v>
      </c>
      <c r="E43" s="155">
        <v>0.15</v>
      </c>
      <c r="F43" s="134" t="s">
        <v>370</v>
      </c>
      <c r="G43" s="134">
        <v>52.81</v>
      </c>
      <c r="H43" s="156"/>
      <c r="I43" s="156"/>
      <c r="J43" s="134" t="s">
        <v>371</v>
      </c>
      <c r="K43" s="134">
        <v>133.52000000000001</v>
      </c>
      <c r="L43" s="157"/>
      <c r="M43" s="156">
        <f>IF(ISNUMBER(K43/G43),IF(NOT(K43/G43=0),K43/G43, " "), " ")</f>
        <v>2.5283090323802311</v>
      </c>
      <c r="N43" s="154" t="s">
        <v>368</v>
      </c>
    </row>
    <row r="44" spans="1:14" ht="19.350000000000001" customHeight="1" x14ac:dyDescent="0.25">
      <c r="A44" s="128" t="s">
        <v>372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</row>
    <row r="45" spans="1:14" ht="22.8" x14ac:dyDescent="0.25">
      <c r="A45" s="152">
        <v>18</v>
      </c>
      <c r="B45" s="153" t="s">
        <v>373</v>
      </c>
      <c r="C45" s="132" t="s">
        <v>374</v>
      </c>
      <c r="D45" s="154" t="s">
        <v>375</v>
      </c>
      <c r="E45" s="155">
        <v>0.19919999999999999</v>
      </c>
      <c r="F45" s="134" t="s">
        <v>376</v>
      </c>
      <c r="G45" s="134">
        <v>1.25</v>
      </c>
      <c r="H45" s="156">
        <v>42.66</v>
      </c>
      <c r="I45" s="156">
        <v>8.49</v>
      </c>
      <c r="J45" s="134" t="s">
        <v>377</v>
      </c>
      <c r="K45" s="134">
        <v>9.76</v>
      </c>
      <c r="L45" s="157"/>
      <c r="M45" s="156">
        <f>IF(ISNUMBER(K45/G45),IF(NOT(K45/G45=0),K45/G45, " "), " ")</f>
        <v>7.8079999999999998</v>
      </c>
      <c r="N45" s="154" t="s">
        <v>378</v>
      </c>
    </row>
    <row r="46" spans="1:14" ht="34.200000000000003" x14ac:dyDescent="0.25">
      <c r="A46" s="152">
        <v>19</v>
      </c>
      <c r="B46" s="153" t="s">
        <v>379</v>
      </c>
      <c r="C46" s="132" t="s">
        <v>380</v>
      </c>
      <c r="D46" s="154" t="s">
        <v>381</v>
      </c>
      <c r="E46" s="155">
        <v>2.9999999999999997E-4</v>
      </c>
      <c r="F46" s="134" t="s">
        <v>382</v>
      </c>
      <c r="G46" s="134">
        <v>5.5</v>
      </c>
      <c r="H46" s="156">
        <v>62800.15</v>
      </c>
      <c r="I46" s="156">
        <v>18.84</v>
      </c>
      <c r="J46" s="134" t="s">
        <v>383</v>
      </c>
      <c r="K46" s="134">
        <v>19.37</v>
      </c>
      <c r="L46" s="157"/>
      <c r="M46" s="156">
        <f>IF(ISNUMBER(K46/G46),IF(NOT(K46/G46=0),K46/G46, " "), " ")</f>
        <v>3.521818181818182</v>
      </c>
      <c r="N46" s="154" t="s">
        <v>384</v>
      </c>
    </row>
    <row r="47" spans="1:14" ht="34.200000000000003" x14ac:dyDescent="0.25">
      <c r="A47" s="152">
        <v>20</v>
      </c>
      <c r="B47" s="153" t="s">
        <v>385</v>
      </c>
      <c r="C47" s="132" t="s">
        <v>386</v>
      </c>
      <c r="D47" s="154" t="s">
        <v>387</v>
      </c>
      <c r="E47" s="155">
        <v>5.0000000000000001E-4</v>
      </c>
      <c r="F47" s="134" t="s">
        <v>388</v>
      </c>
      <c r="G47" s="134">
        <v>1.65</v>
      </c>
      <c r="H47" s="156">
        <v>10170</v>
      </c>
      <c r="I47" s="156">
        <v>5.09</v>
      </c>
      <c r="J47" s="134" t="s">
        <v>389</v>
      </c>
      <c r="K47" s="134">
        <v>5.22</v>
      </c>
      <c r="L47" s="157"/>
      <c r="M47" s="156">
        <f>IF(ISNUMBER(K47/G47),IF(NOT(K47/G47=0),K47/G47, " "), " ")</f>
        <v>3.1636363636363636</v>
      </c>
      <c r="N47" s="154" t="s">
        <v>390</v>
      </c>
    </row>
    <row r="48" spans="1:14" ht="34.200000000000003" x14ac:dyDescent="0.25">
      <c r="A48" s="152">
        <v>21</v>
      </c>
      <c r="B48" s="153" t="s">
        <v>391</v>
      </c>
      <c r="C48" s="132" t="s">
        <v>392</v>
      </c>
      <c r="D48" s="154" t="s">
        <v>381</v>
      </c>
      <c r="E48" s="155">
        <v>2.0000000000000001E-4</v>
      </c>
      <c r="F48" s="134" t="s">
        <v>393</v>
      </c>
      <c r="G48" s="134">
        <v>6.01</v>
      </c>
      <c r="H48" s="156">
        <v>85289</v>
      </c>
      <c r="I48" s="156">
        <v>17.059999999999999</v>
      </c>
      <c r="J48" s="134" t="s">
        <v>394</v>
      </c>
      <c r="K48" s="134">
        <v>17.5</v>
      </c>
      <c r="L48" s="157"/>
      <c r="M48" s="156">
        <f>IF(ISNUMBER(K48/G48),IF(NOT(K48/G48=0),K48/G48, " "), " ")</f>
        <v>2.9118136439267888</v>
      </c>
      <c r="N48" s="154" t="s">
        <v>395</v>
      </c>
    </row>
    <row r="49" spans="1:14" ht="34.200000000000003" x14ac:dyDescent="0.25">
      <c r="A49" s="152">
        <v>22</v>
      </c>
      <c r="B49" s="153" t="s">
        <v>396</v>
      </c>
      <c r="C49" s="132" t="s">
        <v>397</v>
      </c>
      <c r="D49" s="154" t="s">
        <v>381</v>
      </c>
      <c r="E49" s="155">
        <v>2.0000000000000001E-4</v>
      </c>
      <c r="F49" s="134" t="s">
        <v>398</v>
      </c>
      <c r="G49" s="134">
        <v>2.0699999999999998</v>
      </c>
      <c r="H49" s="156">
        <v>39055.08</v>
      </c>
      <c r="I49" s="156">
        <v>7.81</v>
      </c>
      <c r="J49" s="134" t="s">
        <v>399</v>
      </c>
      <c r="K49" s="134">
        <v>8.0500000000000007</v>
      </c>
      <c r="L49" s="157"/>
      <c r="M49" s="156">
        <f>IF(ISNUMBER(K49/G49),IF(NOT(K49/G49=0),K49/G49, " "), " ")</f>
        <v>3.8888888888888897</v>
      </c>
      <c r="N49" s="154" t="s">
        <v>400</v>
      </c>
    </row>
    <row r="50" spans="1:14" ht="34.200000000000003" x14ac:dyDescent="0.25">
      <c r="A50" s="152">
        <v>23</v>
      </c>
      <c r="B50" s="153" t="s">
        <v>401</v>
      </c>
      <c r="C50" s="132" t="s">
        <v>402</v>
      </c>
      <c r="D50" s="154" t="s">
        <v>381</v>
      </c>
      <c r="E50" s="155">
        <v>1.4E-3</v>
      </c>
      <c r="F50" s="134" t="s">
        <v>403</v>
      </c>
      <c r="G50" s="134">
        <v>0.98</v>
      </c>
      <c r="H50" s="156">
        <v>3199</v>
      </c>
      <c r="I50" s="156">
        <v>4.4800000000000004</v>
      </c>
      <c r="J50" s="134" t="s">
        <v>404</v>
      </c>
      <c r="K50" s="134">
        <v>4.95</v>
      </c>
      <c r="L50" s="157"/>
      <c r="M50" s="156">
        <f>IF(ISNUMBER(K50/G50),IF(NOT(K50/G50=0),K50/G50, " "), " ")</f>
        <v>5.0510204081632653</v>
      </c>
      <c r="N50" s="154" t="s">
        <v>405</v>
      </c>
    </row>
    <row r="51" spans="1:14" ht="22.8" x14ac:dyDescent="0.25">
      <c r="A51" s="152">
        <v>24</v>
      </c>
      <c r="B51" s="153" t="s">
        <v>406</v>
      </c>
      <c r="C51" s="132" t="s">
        <v>407</v>
      </c>
      <c r="D51" s="154" t="s">
        <v>381</v>
      </c>
      <c r="E51" s="155">
        <v>4.0000000000000002E-4</v>
      </c>
      <c r="F51" s="134" t="s">
        <v>408</v>
      </c>
      <c r="G51" s="134">
        <v>4.2699999999999996</v>
      </c>
      <c r="H51" s="156">
        <v>56684.17</v>
      </c>
      <c r="I51" s="156">
        <v>22.68</v>
      </c>
      <c r="J51" s="134" t="s">
        <v>409</v>
      </c>
      <c r="K51" s="134">
        <v>23.25</v>
      </c>
      <c r="L51" s="157"/>
      <c r="M51" s="156">
        <f>IF(ISNUMBER(K51/G51),IF(NOT(K51/G51=0),K51/G51, " "), " ")</f>
        <v>5.4449648711943803</v>
      </c>
      <c r="N51" s="154" t="s">
        <v>410</v>
      </c>
    </row>
    <row r="52" spans="1:14" ht="34.200000000000003" x14ac:dyDescent="0.25">
      <c r="A52" s="152">
        <v>25</v>
      </c>
      <c r="B52" s="153" t="s">
        <v>411</v>
      </c>
      <c r="C52" s="132" t="s">
        <v>412</v>
      </c>
      <c r="D52" s="154" t="s">
        <v>375</v>
      </c>
      <c r="E52" s="155">
        <v>8.8700000000000001E-2</v>
      </c>
      <c r="F52" s="134" t="s">
        <v>413</v>
      </c>
      <c r="G52" s="134">
        <v>8.9600000000000009</v>
      </c>
      <c r="H52" s="156">
        <v>418</v>
      </c>
      <c r="I52" s="156">
        <v>37.08</v>
      </c>
      <c r="J52" s="134" t="s">
        <v>414</v>
      </c>
      <c r="K52" s="134">
        <v>38.729999999999997</v>
      </c>
      <c r="L52" s="157"/>
      <c r="M52" s="156">
        <f>IF(ISNUMBER(K52/G52),IF(NOT(K52/G52=0),K52/G52, " "), " ")</f>
        <v>4.3225446428571423</v>
      </c>
      <c r="N52" s="154" t="s">
        <v>415</v>
      </c>
    </row>
    <row r="53" spans="1:14" ht="22.8" x14ac:dyDescent="0.25">
      <c r="A53" s="152">
        <v>26</v>
      </c>
      <c r="B53" s="153" t="s">
        <v>416</v>
      </c>
      <c r="C53" s="132" t="s">
        <v>417</v>
      </c>
      <c r="D53" s="154" t="s">
        <v>418</v>
      </c>
      <c r="E53" s="155">
        <v>0.18240000000000001</v>
      </c>
      <c r="F53" s="134" t="s">
        <v>419</v>
      </c>
      <c r="G53" s="134">
        <v>7.73</v>
      </c>
      <c r="H53" s="156">
        <v>228.81</v>
      </c>
      <c r="I53" s="156">
        <v>41.74</v>
      </c>
      <c r="J53" s="134" t="s">
        <v>420</v>
      </c>
      <c r="K53" s="134">
        <v>42.62</v>
      </c>
      <c r="L53" s="157"/>
      <c r="M53" s="156">
        <f>IF(ISNUMBER(K53/G53),IF(NOT(K53/G53=0),K53/G53, " "), " ")</f>
        <v>5.5135834411384215</v>
      </c>
      <c r="N53" s="154" t="s">
        <v>421</v>
      </c>
    </row>
    <row r="54" spans="1:14" ht="45.6" x14ac:dyDescent="0.25">
      <c r="A54" s="152">
        <v>27</v>
      </c>
      <c r="B54" s="153" t="s">
        <v>422</v>
      </c>
      <c r="C54" s="132" t="s">
        <v>423</v>
      </c>
      <c r="D54" s="154" t="s">
        <v>418</v>
      </c>
      <c r="E54" s="155">
        <v>1.25</v>
      </c>
      <c r="F54" s="134" t="s">
        <v>424</v>
      </c>
      <c r="G54" s="134">
        <v>28.5</v>
      </c>
      <c r="H54" s="156">
        <v>119.32</v>
      </c>
      <c r="I54" s="156">
        <v>149.16</v>
      </c>
      <c r="J54" s="134" t="s">
        <v>425</v>
      </c>
      <c r="K54" s="134">
        <v>152.53</v>
      </c>
      <c r="L54" s="157"/>
      <c r="M54" s="156">
        <f>IF(ISNUMBER(K54/G54),IF(NOT(K54/G54=0),K54/G54, " "), " ")</f>
        <v>5.3519298245614033</v>
      </c>
      <c r="N54" s="154" t="s">
        <v>426</v>
      </c>
    </row>
    <row r="55" spans="1:14" ht="34.200000000000003" x14ac:dyDescent="0.25">
      <c r="A55" s="152">
        <v>28</v>
      </c>
      <c r="B55" s="153" t="s">
        <v>427</v>
      </c>
      <c r="C55" s="132" t="s">
        <v>428</v>
      </c>
      <c r="D55" s="154" t="s">
        <v>381</v>
      </c>
      <c r="E55" s="155">
        <v>3.2000000000000002E-3</v>
      </c>
      <c r="F55" s="134" t="s">
        <v>429</v>
      </c>
      <c r="G55" s="134">
        <v>66.91</v>
      </c>
      <c r="H55" s="156">
        <v>55802.95</v>
      </c>
      <c r="I55" s="156">
        <v>178.56</v>
      </c>
      <c r="J55" s="134" t="s">
        <v>430</v>
      </c>
      <c r="K55" s="134">
        <v>183.18</v>
      </c>
      <c r="L55" s="157"/>
      <c r="M55" s="156">
        <f>IF(ISNUMBER(K55/G55),IF(NOT(K55/G55=0),K55/G55, " "), " ")</f>
        <v>2.7377073681064119</v>
      </c>
      <c r="N55" s="154" t="s">
        <v>400</v>
      </c>
    </row>
    <row r="56" spans="1:14" ht="34.200000000000003" x14ac:dyDescent="0.25">
      <c r="A56" s="152">
        <v>29</v>
      </c>
      <c r="B56" s="153" t="s">
        <v>431</v>
      </c>
      <c r="C56" s="132" t="s">
        <v>432</v>
      </c>
      <c r="D56" s="154" t="s">
        <v>381</v>
      </c>
      <c r="E56" s="155">
        <v>2.0999999999999999E-3</v>
      </c>
      <c r="F56" s="134" t="s">
        <v>433</v>
      </c>
      <c r="G56" s="134">
        <v>41.75</v>
      </c>
      <c r="H56" s="156">
        <v>47401.2</v>
      </c>
      <c r="I56" s="156">
        <v>99.54</v>
      </c>
      <c r="J56" s="134" t="s">
        <v>434</v>
      </c>
      <c r="K56" s="134">
        <v>102.22</v>
      </c>
      <c r="L56" s="157"/>
      <c r="M56" s="156">
        <f>IF(ISNUMBER(K56/G56),IF(NOT(K56/G56=0),K56/G56, " "), " ")</f>
        <v>2.4483832335329341</v>
      </c>
      <c r="N56" s="154" t="s">
        <v>400</v>
      </c>
    </row>
    <row r="57" spans="1:14" ht="57" x14ac:dyDescent="0.25">
      <c r="A57" s="152">
        <v>30</v>
      </c>
      <c r="B57" s="153" t="s">
        <v>435</v>
      </c>
      <c r="C57" s="132" t="s">
        <v>436</v>
      </c>
      <c r="D57" s="154" t="s">
        <v>437</v>
      </c>
      <c r="E57" s="155">
        <v>0.69550000000000001</v>
      </c>
      <c r="F57" s="134" t="s">
        <v>438</v>
      </c>
      <c r="G57" s="134">
        <v>6.57</v>
      </c>
      <c r="H57" s="156">
        <v>40.630000000000003</v>
      </c>
      <c r="I57" s="156">
        <v>28.26</v>
      </c>
      <c r="J57" s="134" t="s">
        <v>439</v>
      </c>
      <c r="K57" s="134">
        <v>29.06</v>
      </c>
      <c r="L57" s="157"/>
      <c r="M57" s="156">
        <f>IF(ISNUMBER(K57/G57),IF(NOT(K57/G57=0),K57/G57, " "), " ")</f>
        <v>4.4231354642313541</v>
      </c>
      <c r="N57" s="154" t="s">
        <v>440</v>
      </c>
    </row>
    <row r="58" spans="1:14" ht="57" x14ac:dyDescent="0.25">
      <c r="A58" s="152">
        <v>31</v>
      </c>
      <c r="B58" s="153" t="s">
        <v>441</v>
      </c>
      <c r="C58" s="132" t="s">
        <v>442</v>
      </c>
      <c r="D58" s="154" t="s">
        <v>437</v>
      </c>
      <c r="E58" s="155">
        <v>11.984</v>
      </c>
      <c r="F58" s="134" t="s">
        <v>443</v>
      </c>
      <c r="G58" s="134">
        <v>147.4</v>
      </c>
      <c r="H58" s="156">
        <v>52.7</v>
      </c>
      <c r="I58" s="156">
        <v>631.55999999999995</v>
      </c>
      <c r="J58" s="134" t="s">
        <v>444</v>
      </c>
      <c r="K58" s="134">
        <v>649.53</v>
      </c>
      <c r="L58" s="157"/>
      <c r="M58" s="156">
        <f>IF(ISNUMBER(K58/G58),IF(NOT(K58/G58=0),K58/G58, " "), " ")</f>
        <v>4.4065807327001352</v>
      </c>
      <c r="N58" s="154" t="s">
        <v>445</v>
      </c>
    </row>
    <row r="59" spans="1:14" ht="57" x14ac:dyDescent="0.25">
      <c r="A59" s="152">
        <v>32</v>
      </c>
      <c r="B59" s="153" t="s">
        <v>446</v>
      </c>
      <c r="C59" s="132" t="s">
        <v>447</v>
      </c>
      <c r="D59" s="154" t="s">
        <v>437</v>
      </c>
      <c r="E59" s="155">
        <v>2.6749999999999998</v>
      </c>
      <c r="F59" s="134" t="s">
        <v>448</v>
      </c>
      <c r="G59" s="134">
        <v>86.4</v>
      </c>
      <c r="H59" s="156">
        <v>139.05000000000001</v>
      </c>
      <c r="I59" s="156">
        <v>371.96</v>
      </c>
      <c r="J59" s="134" t="s">
        <v>449</v>
      </c>
      <c r="K59" s="134">
        <v>382.58</v>
      </c>
      <c r="L59" s="157"/>
      <c r="M59" s="156">
        <f>IF(ISNUMBER(K59/G59),IF(NOT(K59/G59=0),K59/G59, " "), " ")</f>
        <v>4.4280092592592588</v>
      </c>
      <c r="N59" s="154" t="s">
        <v>450</v>
      </c>
    </row>
    <row r="60" spans="1:14" ht="45.6" x14ac:dyDescent="0.25">
      <c r="A60" s="152">
        <v>33</v>
      </c>
      <c r="B60" s="153" t="s">
        <v>451</v>
      </c>
      <c r="C60" s="132" t="s">
        <v>452</v>
      </c>
      <c r="D60" s="154" t="s">
        <v>437</v>
      </c>
      <c r="E60" s="155">
        <v>1.26</v>
      </c>
      <c r="F60" s="134" t="s">
        <v>453</v>
      </c>
      <c r="G60" s="134">
        <v>14.62</v>
      </c>
      <c r="H60" s="156">
        <v>22.86</v>
      </c>
      <c r="I60" s="156">
        <v>28.8</v>
      </c>
      <c r="J60" s="134" t="s">
        <v>454</v>
      </c>
      <c r="K60" s="134">
        <v>29.43</v>
      </c>
      <c r="L60" s="157"/>
      <c r="M60" s="156">
        <f>IF(ISNUMBER(K60/G60),IF(NOT(K60/G60=0),K60/G60, " "), " ")</f>
        <v>2.012995896032832</v>
      </c>
      <c r="N60" s="154" t="s">
        <v>455</v>
      </c>
    </row>
    <row r="61" spans="1:14" ht="45.6" x14ac:dyDescent="0.25">
      <c r="A61" s="152">
        <v>34</v>
      </c>
      <c r="B61" s="153" t="s">
        <v>456</v>
      </c>
      <c r="C61" s="132" t="s">
        <v>457</v>
      </c>
      <c r="D61" s="154" t="s">
        <v>458</v>
      </c>
      <c r="E61" s="155">
        <v>1</v>
      </c>
      <c r="F61" s="134" t="s">
        <v>459</v>
      </c>
      <c r="G61" s="134">
        <v>327</v>
      </c>
      <c r="H61" s="156">
        <v>1671.75</v>
      </c>
      <c r="I61" s="156">
        <v>1671.75</v>
      </c>
      <c r="J61" s="134" t="s">
        <v>460</v>
      </c>
      <c r="K61" s="134">
        <v>1713.78</v>
      </c>
      <c r="L61" s="157"/>
      <c r="M61" s="156">
        <f>IF(ISNUMBER(K61/G61),IF(NOT(K61/G61=0),K61/G61, " "), " ")</f>
        <v>5.2409174311926607</v>
      </c>
      <c r="N61" s="154" t="s">
        <v>400</v>
      </c>
    </row>
    <row r="62" spans="1:14" ht="22.8" x14ac:dyDescent="0.25">
      <c r="A62" s="152">
        <v>35</v>
      </c>
      <c r="B62" s="153" t="s">
        <v>461</v>
      </c>
      <c r="C62" s="132" t="s">
        <v>462</v>
      </c>
      <c r="D62" s="154" t="s">
        <v>458</v>
      </c>
      <c r="E62" s="155">
        <v>4</v>
      </c>
      <c r="F62" s="134" t="s">
        <v>463</v>
      </c>
      <c r="G62" s="134">
        <v>74.400000000000006</v>
      </c>
      <c r="H62" s="156">
        <v>40.729999999999997</v>
      </c>
      <c r="I62" s="156">
        <v>162.91999999999999</v>
      </c>
      <c r="J62" s="134" t="s">
        <v>464</v>
      </c>
      <c r="K62" s="134">
        <v>166.84</v>
      </c>
      <c r="L62" s="157"/>
      <c r="M62" s="156">
        <f>IF(ISNUMBER(K62/G62),IF(NOT(K62/G62=0),K62/G62, " "), " ")</f>
        <v>2.2424731182795696</v>
      </c>
      <c r="N62" s="154" t="s">
        <v>465</v>
      </c>
    </row>
    <row r="63" spans="1:14" ht="34.200000000000003" x14ac:dyDescent="0.25">
      <c r="A63" s="152">
        <v>36</v>
      </c>
      <c r="B63" s="153" t="s">
        <v>466</v>
      </c>
      <c r="C63" s="132" t="s">
        <v>467</v>
      </c>
      <c r="D63" s="154" t="s">
        <v>381</v>
      </c>
      <c r="E63" s="155">
        <v>1.4E-3</v>
      </c>
      <c r="F63" s="134" t="s">
        <v>468</v>
      </c>
      <c r="G63" s="134">
        <v>0.36</v>
      </c>
      <c r="H63" s="156">
        <v>1905</v>
      </c>
      <c r="I63" s="156">
        <v>2.67</v>
      </c>
      <c r="J63" s="134" t="s">
        <v>469</v>
      </c>
      <c r="K63" s="134">
        <v>2.92</v>
      </c>
      <c r="L63" s="157"/>
      <c r="M63" s="156">
        <f>IF(ISNUMBER(K63/G63),IF(NOT(K63/G63=0),K63/G63, " "), " ")</f>
        <v>8.1111111111111107</v>
      </c>
      <c r="N63" s="154" t="s">
        <v>470</v>
      </c>
    </row>
    <row r="64" spans="1:14" ht="34.200000000000003" x14ac:dyDescent="0.25">
      <c r="A64" s="152">
        <v>37</v>
      </c>
      <c r="B64" s="153" t="s">
        <v>471</v>
      </c>
      <c r="C64" s="132" t="s">
        <v>472</v>
      </c>
      <c r="D64" s="154" t="s">
        <v>375</v>
      </c>
      <c r="E64" s="155">
        <v>4.9063999999999997</v>
      </c>
      <c r="F64" s="134" t="s">
        <v>473</v>
      </c>
      <c r="G64" s="134">
        <v>15.26</v>
      </c>
      <c r="H64" s="156">
        <v>22.32</v>
      </c>
      <c r="I64" s="156">
        <v>109.5</v>
      </c>
      <c r="J64" s="134" t="s">
        <v>474</v>
      </c>
      <c r="K64" s="134">
        <v>111.72</v>
      </c>
      <c r="L64" s="157"/>
      <c r="M64" s="156">
        <f>IF(ISNUMBER(K64/G64),IF(NOT(K64/G64=0),K64/G64, " "), " ")</f>
        <v>7.3211009174311927</v>
      </c>
      <c r="N64" s="154" t="s">
        <v>475</v>
      </c>
    </row>
    <row r="65" spans="1:14" ht="34.200000000000003" x14ac:dyDescent="0.25">
      <c r="A65" s="152">
        <v>38</v>
      </c>
      <c r="B65" s="153" t="s">
        <v>476</v>
      </c>
      <c r="C65" s="132" t="s">
        <v>477</v>
      </c>
      <c r="D65" s="154" t="s">
        <v>437</v>
      </c>
      <c r="E65" s="155">
        <v>7.8239999999999998</v>
      </c>
      <c r="F65" s="134" t="s">
        <v>478</v>
      </c>
      <c r="G65" s="134">
        <v>132.38</v>
      </c>
      <c r="H65" s="156">
        <v>48.99</v>
      </c>
      <c r="I65" s="156">
        <v>383.3</v>
      </c>
      <c r="J65" s="134" t="s">
        <v>479</v>
      </c>
      <c r="K65" s="134">
        <v>392.06</v>
      </c>
      <c r="L65" s="157"/>
      <c r="M65" s="156">
        <f>IF(ISNUMBER(K65/G65),IF(NOT(K65/G65=0),K65/G65, " "), " ")</f>
        <v>2.9616256232059226</v>
      </c>
      <c r="N65" s="154" t="s">
        <v>400</v>
      </c>
    </row>
    <row r="66" spans="1:14" ht="34.200000000000003" x14ac:dyDescent="0.25">
      <c r="A66" s="152">
        <v>39</v>
      </c>
      <c r="B66" s="153" t="s">
        <v>480</v>
      </c>
      <c r="C66" s="132" t="s">
        <v>481</v>
      </c>
      <c r="D66" s="154" t="s">
        <v>381</v>
      </c>
      <c r="E66" s="155">
        <v>5.0000000000000001E-4</v>
      </c>
      <c r="F66" s="134" t="s">
        <v>482</v>
      </c>
      <c r="G66" s="134">
        <v>12.45</v>
      </c>
      <c r="H66" s="156">
        <v>119349.81</v>
      </c>
      <c r="I66" s="156">
        <v>59.67</v>
      </c>
      <c r="J66" s="134" t="s">
        <v>483</v>
      </c>
      <c r="K66" s="134">
        <v>61.01</v>
      </c>
      <c r="L66" s="157"/>
      <c r="M66" s="156">
        <f>IF(ISNUMBER(K66/G66),IF(NOT(K66/G66=0),K66/G66, " "), " ")</f>
        <v>4.900401606425703</v>
      </c>
      <c r="N66" s="154" t="s">
        <v>400</v>
      </c>
    </row>
    <row r="67" spans="1:14" ht="22.8" x14ac:dyDescent="0.25">
      <c r="A67" s="152">
        <v>40</v>
      </c>
      <c r="B67" s="153" t="s">
        <v>484</v>
      </c>
      <c r="C67" s="132" t="s">
        <v>485</v>
      </c>
      <c r="D67" s="154" t="s">
        <v>387</v>
      </c>
      <c r="E67" s="155">
        <v>2E-3</v>
      </c>
      <c r="F67" s="134" t="s">
        <v>486</v>
      </c>
      <c r="G67" s="134">
        <v>6.5</v>
      </c>
      <c r="H67" s="156">
        <v>20510</v>
      </c>
      <c r="I67" s="156">
        <v>41.02</v>
      </c>
      <c r="J67" s="134" t="s">
        <v>487</v>
      </c>
      <c r="K67" s="134">
        <v>41.86</v>
      </c>
      <c r="L67" s="157"/>
      <c r="M67" s="156">
        <f>IF(ISNUMBER(K67/G67),IF(NOT(K67/G67=0),K67/G67, " "), " ")</f>
        <v>6.4399999999999995</v>
      </c>
      <c r="N67" s="154" t="s">
        <v>488</v>
      </c>
    </row>
    <row r="68" spans="1:14" ht="22.8" x14ac:dyDescent="0.25">
      <c r="A68" s="152">
        <v>41</v>
      </c>
      <c r="B68" s="153" t="s">
        <v>489</v>
      </c>
      <c r="C68" s="132" t="s">
        <v>490</v>
      </c>
      <c r="D68" s="154" t="s">
        <v>418</v>
      </c>
      <c r="E68" s="155">
        <v>7.0000000000000007E-2</v>
      </c>
      <c r="F68" s="134" t="s">
        <v>491</v>
      </c>
      <c r="G68" s="134">
        <v>1.86</v>
      </c>
      <c r="H68" s="156">
        <v>188.27</v>
      </c>
      <c r="I68" s="156">
        <v>13.18</v>
      </c>
      <c r="J68" s="134" t="s">
        <v>492</v>
      </c>
      <c r="K68" s="134">
        <v>13.46</v>
      </c>
      <c r="L68" s="157"/>
      <c r="M68" s="156">
        <f>IF(ISNUMBER(K68/G68),IF(NOT(K68/G68=0),K68/G68, " "), " ")</f>
        <v>7.236559139784946</v>
      </c>
      <c r="N68" s="154" t="s">
        <v>493</v>
      </c>
    </row>
    <row r="69" spans="1:14" ht="22.8" x14ac:dyDescent="0.25">
      <c r="A69" s="152">
        <v>42</v>
      </c>
      <c r="B69" s="153" t="s">
        <v>494</v>
      </c>
      <c r="C69" s="132" t="s">
        <v>495</v>
      </c>
      <c r="D69" s="154" t="s">
        <v>418</v>
      </c>
      <c r="E69" s="155">
        <v>0.3</v>
      </c>
      <c r="F69" s="134" t="s">
        <v>496</v>
      </c>
      <c r="G69" s="134">
        <v>7.89</v>
      </c>
      <c r="H69" s="156"/>
      <c r="I69" s="156"/>
      <c r="J69" s="134" t="s">
        <v>497</v>
      </c>
      <c r="K69" s="134">
        <v>36.61</v>
      </c>
      <c r="L69" s="157"/>
      <c r="M69" s="156">
        <f>IF(ISNUMBER(K69/G69),IF(NOT(K69/G69=0),K69/G69, " "), " ")</f>
        <v>4.6400506970849174</v>
      </c>
      <c r="N69" s="154"/>
    </row>
    <row r="70" spans="1:14" ht="22.8" x14ac:dyDescent="0.25">
      <c r="A70" s="152">
        <v>43</v>
      </c>
      <c r="B70" s="153" t="s">
        <v>498</v>
      </c>
      <c r="C70" s="132" t="s">
        <v>499</v>
      </c>
      <c r="D70" s="154" t="s">
        <v>458</v>
      </c>
      <c r="E70" s="155">
        <v>22</v>
      </c>
      <c r="F70" s="134" t="s">
        <v>500</v>
      </c>
      <c r="G70" s="134">
        <v>345.4</v>
      </c>
      <c r="H70" s="156"/>
      <c r="I70" s="156"/>
      <c r="J70" s="134" t="s">
        <v>501</v>
      </c>
      <c r="K70" s="134">
        <v>515.9</v>
      </c>
      <c r="L70" s="157"/>
      <c r="M70" s="156">
        <f>IF(ISNUMBER(K70/G70),IF(NOT(K70/G70=0),K70/G70, " "), " ")</f>
        <v>1.4936305732484076</v>
      </c>
      <c r="N70" s="154"/>
    </row>
    <row r="71" spans="1:14" ht="22.8" x14ac:dyDescent="0.25">
      <c r="A71" s="152">
        <v>44</v>
      </c>
      <c r="B71" s="153" t="s">
        <v>502</v>
      </c>
      <c r="C71" s="132" t="s">
        <v>462</v>
      </c>
      <c r="D71" s="154" t="s">
        <v>458</v>
      </c>
      <c r="E71" s="155">
        <v>22</v>
      </c>
      <c r="F71" s="134" t="s">
        <v>463</v>
      </c>
      <c r="G71" s="134">
        <v>409.2</v>
      </c>
      <c r="H71" s="156"/>
      <c r="I71" s="156"/>
      <c r="J71" s="134" t="s">
        <v>464</v>
      </c>
      <c r="K71" s="134">
        <v>917.62</v>
      </c>
      <c r="L71" s="157"/>
      <c r="M71" s="156">
        <f>IF(ISNUMBER(K71/G71),IF(NOT(K71/G71=0),K71/G71, " "), " ")</f>
        <v>2.2424731182795701</v>
      </c>
      <c r="N71" s="154"/>
    </row>
    <row r="72" spans="1:14" ht="22.8" x14ac:dyDescent="0.25">
      <c r="A72" s="152">
        <v>45</v>
      </c>
      <c r="B72" s="153" t="s">
        <v>503</v>
      </c>
      <c r="C72" s="132" t="s">
        <v>504</v>
      </c>
      <c r="D72" s="154" t="s">
        <v>458</v>
      </c>
      <c r="E72" s="155">
        <v>1</v>
      </c>
      <c r="F72" s="134" t="s">
        <v>505</v>
      </c>
      <c r="G72" s="134">
        <v>47.3</v>
      </c>
      <c r="H72" s="156"/>
      <c r="I72" s="156"/>
      <c r="J72" s="134" t="s">
        <v>506</v>
      </c>
      <c r="K72" s="134">
        <v>125.07</v>
      </c>
      <c r="L72" s="157"/>
      <c r="M72" s="156">
        <f>IF(ISNUMBER(K72/G72),IF(NOT(K72/G72=0),K72/G72, " "), " ")</f>
        <v>2.6441860465116278</v>
      </c>
      <c r="N72" s="154"/>
    </row>
    <row r="73" spans="1:14" ht="22.8" x14ac:dyDescent="0.25">
      <c r="A73" s="152">
        <v>46</v>
      </c>
      <c r="B73" s="153" t="s">
        <v>507</v>
      </c>
      <c r="C73" s="132" t="s">
        <v>508</v>
      </c>
      <c r="D73" s="154" t="s">
        <v>458</v>
      </c>
      <c r="E73" s="155">
        <v>1</v>
      </c>
      <c r="F73" s="134" t="s">
        <v>509</v>
      </c>
      <c r="G73" s="134">
        <v>29.3</v>
      </c>
      <c r="H73" s="156"/>
      <c r="I73" s="156"/>
      <c r="J73" s="134" t="s">
        <v>510</v>
      </c>
      <c r="K73" s="134">
        <v>82.21</v>
      </c>
      <c r="L73" s="157"/>
      <c r="M73" s="156">
        <f>IF(ISNUMBER(K73/G73),IF(NOT(K73/G73=0),K73/G73, " "), " ")</f>
        <v>2.8058020477815697</v>
      </c>
      <c r="N73" s="154"/>
    </row>
    <row r="74" spans="1:14" ht="22.8" x14ac:dyDescent="0.25">
      <c r="A74" s="152">
        <v>47</v>
      </c>
      <c r="B74" s="153" t="s">
        <v>511</v>
      </c>
      <c r="C74" s="132" t="s">
        <v>512</v>
      </c>
      <c r="D74" s="154" t="s">
        <v>458</v>
      </c>
      <c r="E74" s="155">
        <v>1</v>
      </c>
      <c r="F74" s="134" t="s">
        <v>513</v>
      </c>
      <c r="G74" s="134">
        <v>43.5</v>
      </c>
      <c r="H74" s="156"/>
      <c r="I74" s="156"/>
      <c r="J74" s="134" t="s">
        <v>514</v>
      </c>
      <c r="K74" s="134">
        <v>126.45</v>
      </c>
      <c r="L74" s="157"/>
      <c r="M74" s="156">
        <f>IF(ISNUMBER(K74/G74),IF(NOT(K74/G74=0),K74/G74, " "), " ")</f>
        <v>2.9068965517241381</v>
      </c>
      <c r="N74" s="154"/>
    </row>
    <row r="75" spans="1:14" ht="22.8" x14ac:dyDescent="0.25">
      <c r="A75" s="152">
        <v>48</v>
      </c>
      <c r="B75" s="153" t="s">
        <v>515</v>
      </c>
      <c r="C75" s="132" t="s">
        <v>516</v>
      </c>
      <c r="D75" s="154" t="s">
        <v>458</v>
      </c>
      <c r="E75" s="155">
        <v>2</v>
      </c>
      <c r="F75" s="134" t="s">
        <v>517</v>
      </c>
      <c r="G75" s="134">
        <v>4.82</v>
      </c>
      <c r="H75" s="156"/>
      <c r="I75" s="156"/>
      <c r="J75" s="134" t="s">
        <v>518</v>
      </c>
      <c r="K75" s="134">
        <v>38.06</v>
      </c>
      <c r="L75" s="157"/>
      <c r="M75" s="156">
        <f>IF(ISNUMBER(K75/G75),IF(NOT(K75/G75=0),K75/G75, " "), " ")</f>
        <v>7.8962655601659755</v>
      </c>
      <c r="N75" s="154"/>
    </row>
    <row r="76" spans="1:14" ht="22.8" x14ac:dyDescent="0.25">
      <c r="A76" s="152">
        <v>49</v>
      </c>
      <c r="B76" s="153" t="s">
        <v>519</v>
      </c>
      <c r="C76" s="132" t="s">
        <v>520</v>
      </c>
      <c r="D76" s="154" t="s">
        <v>458</v>
      </c>
      <c r="E76" s="155">
        <v>20</v>
      </c>
      <c r="F76" s="134" t="s">
        <v>521</v>
      </c>
      <c r="G76" s="134">
        <v>49</v>
      </c>
      <c r="H76" s="156"/>
      <c r="I76" s="156"/>
      <c r="J76" s="134" t="s">
        <v>522</v>
      </c>
      <c r="K76" s="134">
        <v>114.2</v>
      </c>
      <c r="L76" s="157"/>
      <c r="M76" s="156">
        <f>IF(ISNUMBER(K76/G76),IF(NOT(K76/G76=0),K76/G76, " "), " ")</f>
        <v>2.3306122448979592</v>
      </c>
      <c r="N76" s="154"/>
    </row>
    <row r="77" spans="1:14" ht="22.8" x14ac:dyDescent="0.25">
      <c r="A77" s="152">
        <v>50</v>
      </c>
      <c r="B77" s="153" t="s">
        <v>523</v>
      </c>
      <c r="C77" s="132" t="s">
        <v>477</v>
      </c>
      <c r="D77" s="154" t="s">
        <v>437</v>
      </c>
      <c r="E77" s="155">
        <v>10</v>
      </c>
      <c r="F77" s="134" t="s">
        <v>478</v>
      </c>
      <c r="G77" s="134">
        <v>169.2</v>
      </c>
      <c r="H77" s="156"/>
      <c r="I77" s="156"/>
      <c r="J77" s="134" t="s">
        <v>479</v>
      </c>
      <c r="K77" s="134">
        <v>501.1</v>
      </c>
      <c r="L77" s="157"/>
      <c r="M77" s="156">
        <f>IF(ISNUMBER(K77/G77),IF(NOT(K77/G77=0),K77/G77, " "), " ")</f>
        <v>2.961583924349882</v>
      </c>
      <c r="N77" s="154"/>
    </row>
    <row r="78" spans="1:14" ht="22.8" x14ac:dyDescent="0.25">
      <c r="A78" s="152">
        <v>51</v>
      </c>
      <c r="B78" s="153" t="s">
        <v>524</v>
      </c>
      <c r="C78" s="132" t="s">
        <v>525</v>
      </c>
      <c r="D78" s="154" t="s">
        <v>458</v>
      </c>
      <c r="E78" s="155">
        <v>2</v>
      </c>
      <c r="F78" s="134" t="s">
        <v>526</v>
      </c>
      <c r="G78" s="134">
        <v>1.94</v>
      </c>
      <c r="H78" s="156"/>
      <c r="I78" s="156"/>
      <c r="J78" s="134" t="s">
        <v>527</v>
      </c>
      <c r="K78" s="134">
        <v>7.1</v>
      </c>
      <c r="L78" s="157"/>
      <c r="M78" s="156">
        <f>IF(ISNUMBER(K78/G78),IF(NOT(K78/G78=0),K78/G78, " "), " ")</f>
        <v>3.6597938144329896</v>
      </c>
      <c r="N78" s="154"/>
    </row>
    <row r="79" spans="1:14" ht="34.200000000000003" x14ac:dyDescent="0.25">
      <c r="A79" s="152">
        <v>52</v>
      </c>
      <c r="B79" s="153" t="s">
        <v>528</v>
      </c>
      <c r="C79" s="132" t="s">
        <v>529</v>
      </c>
      <c r="D79" s="154" t="s">
        <v>458</v>
      </c>
      <c r="E79" s="155">
        <v>8</v>
      </c>
      <c r="F79" s="134" t="s">
        <v>530</v>
      </c>
      <c r="G79" s="134">
        <v>99.68</v>
      </c>
      <c r="H79" s="156"/>
      <c r="I79" s="156"/>
      <c r="J79" s="134" t="s">
        <v>531</v>
      </c>
      <c r="K79" s="134">
        <v>201.28</v>
      </c>
      <c r="L79" s="157"/>
      <c r="M79" s="156">
        <f>IF(ISNUMBER(K79/G79),IF(NOT(K79/G79=0),K79/G79, " "), " ")</f>
        <v>2.0192616372391652</v>
      </c>
      <c r="N79" s="154"/>
    </row>
    <row r="80" spans="1:14" ht="19.350000000000001" customHeight="1" x14ac:dyDescent="0.25">
      <c r="A80" s="150" t="s">
        <v>532</v>
      </c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</row>
    <row r="81" spans="1:14" ht="19.350000000000001" customHeight="1" x14ac:dyDescent="0.25">
      <c r="A81" s="128" t="s">
        <v>372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</row>
    <row r="82" spans="1:14" ht="22.8" x14ac:dyDescent="0.25">
      <c r="A82" s="152">
        <v>53</v>
      </c>
      <c r="B82" s="153" t="s">
        <v>533</v>
      </c>
      <c r="C82" s="132" t="s">
        <v>534</v>
      </c>
      <c r="D82" s="154" t="s">
        <v>458</v>
      </c>
      <c r="E82" s="155">
        <v>24</v>
      </c>
      <c r="F82" s="134" t="s">
        <v>346</v>
      </c>
      <c r="G82" s="134"/>
      <c r="H82" s="156"/>
      <c r="I82" s="156"/>
      <c r="J82" s="134" t="s">
        <v>346</v>
      </c>
      <c r="K82" s="134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8">
        <v>54</v>
      </c>
      <c r="B83" s="159" t="s">
        <v>535</v>
      </c>
      <c r="C83" s="138" t="s">
        <v>536</v>
      </c>
      <c r="D83" s="160" t="s">
        <v>381</v>
      </c>
      <c r="E83" s="161">
        <v>4.8000000000000001E-2</v>
      </c>
      <c r="F83" s="140" t="s">
        <v>346</v>
      </c>
      <c r="G83" s="140"/>
      <c r="H83" s="162"/>
      <c r="I83" s="162"/>
      <c r="J83" s="140" t="s">
        <v>346</v>
      </c>
      <c r="K83" s="140"/>
      <c r="L83" s="163"/>
      <c r="M83" s="162" t="str">
        <f>IF(ISNUMBER(K83/G83),IF(NOT(K83/G83=0),K83/G83, " "), " ")</f>
        <v xml:space="preserve"> </v>
      </c>
      <c r="N83" s="160"/>
    </row>
    <row r="84" spans="1:14" x14ac:dyDescent="0.25">
      <c r="A84" s="144" t="s">
        <v>288</v>
      </c>
      <c r="B84" s="145"/>
      <c r="C84" s="145"/>
      <c r="D84" s="145"/>
      <c r="E84" s="145"/>
      <c r="F84" s="145"/>
      <c r="G84" s="164">
        <v>3491</v>
      </c>
      <c r="H84" s="165"/>
      <c r="I84" s="165"/>
      <c r="J84" s="165"/>
      <c r="K84" s="164">
        <v>21413</v>
      </c>
      <c r="L84" s="166"/>
      <c r="M84" s="164">
        <f ca="1">IF(ISNUMBER(INDIRECT("K" &amp; ROW())/INDIRECT("G" &amp; ROW())),INDIRECT("K" &amp; ROW())/INDIRECT("G" &amp; ROW()), " ")</f>
        <v>6.1337725580063021</v>
      </c>
      <c r="N84" s="146" t="s">
        <v>537</v>
      </c>
    </row>
    <row r="85" spans="1:14" x14ac:dyDescent="0.25">
      <c r="A85" s="144" t="s">
        <v>292</v>
      </c>
      <c r="B85" s="145"/>
      <c r="C85" s="145"/>
      <c r="D85" s="145"/>
      <c r="E85" s="145"/>
      <c r="F85" s="145"/>
      <c r="G85" s="164"/>
      <c r="H85" s="165"/>
      <c r="I85" s="165"/>
      <c r="J85" s="165"/>
      <c r="K85" s="164"/>
      <c r="L85" s="166"/>
      <c r="M85" s="164" t="str">
        <f ca="1">IF(ISNUMBER(INDIRECT("K" &amp; ROW())/INDIRECT("G" &amp; ROW())),INDIRECT("K" &amp; ROW())/INDIRECT("G" &amp; ROW()), " ")</f>
        <v xml:space="preserve"> </v>
      </c>
      <c r="N85" s="146" t="s">
        <v>537</v>
      </c>
    </row>
    <row r="86" spans="1:14" x14ac:dyDescent="0.25">
      <c r="A86" s="144" t="s">
        <v>293</v>
      </c>
      <c r="B86" s="145"/>
      <c r="C86" s="145"/>
      <c r="D86" s="145"/>
      <c r="E86" s="145"/>
      <c r="F86" s="145"/>
      <c r="G86" s="164">
        <v>1184</v>
      </c>
      <c r="H86" s="165"/>
      <c r="I86" s="165"/>
      <c r="J86" s="165"/>
      <c r="K86" s="164">
        <v>14202</v>
      </c>
      <c r="L86" s="166"/>
      <c r="M86" s="164">
        <f ca="1">IF(ISNUMBER(INDIRECT("K" &amp; ROW())/INDIRECT("G" &amp; ROW())),INDIRECT("K" &amp; ROW())/INDIRECT("G" &amp; ROW()), " ")</f>
        <v>11.994932432432432</v>
      </c>
      <c r="N86" s="146" t="s">
        <v>537</v>
      </c>
    </row>
    <row r="87" spans="1:14" x14ac:dyDescent="0.25">
      <c r="A87" s="144" t="s">
        <v>294</v>
      </c>
      <c r="B87" s="145"/>
      <c r="C87" s="145"/>
      <c r="D87" s="145"/>
      <c r="E87" s="145"/>
      <c r="F87" s="145"/>
      <c r="G87" s="164">
        <v>2209</v>
      </c>
      <c r="H87" s="165"/>
      <c r="I87" s="165"/>
      <c r="J87" s="165"/>
      <c r="K87" s="164">
        <v>6865</v>
      </c>
      <c r="L87" s="166"/>
      <c r="M87" s="164">
        <f ca="1">IF(ISNUMBER(INDIRECT("K" &amp; ROW())/INDIRECT("G" &amp; ROW())),INDIRECT("K" &amp; ROW())/INDIRECT("G" &amp; ROW()), " ")</f>
        <v>3.1077410593028518</v>
      </c>
      <c r="N87" s="146" t="s">
        <v>537</v>
      </c>
    </row>
    <row r="88" spans="1:14" x14ac:dyDescent="0.25">
      <c r="A88" s="144" t="s">
        <v>295</v>
      </c>
      <c r="B88" s="145"/>
      <c r="C88" s="145"/>
      <c r="D88" s="145"/>
      <c r="E88" s="145"/>
      <c r="F88" s="145"/>
      <c r="G88" s="164">
        <v>98</v>
      </c>
      <c r="H88" s="165"/>
      <c r="I88" s="165"/>
      <c r="J88" s="165"/>
      <c r="K88" s="164">
        <v>349</v>
      </c>
      <c r="L88" s="166"/>
      <c r="M88" s="164">
        <f ca="1">IF(ISNUMBER(INDIRECT("K" &amp; ROW())/INDIRECT("G" &amp; ROW())),INDIRECT("K" &amp; ROW())/INDIRECT("G" &amp; ROW()), " ")</f>
        <v>3.5612244897959182</v>
      </c>
      <c r="N88" s="146" t="s">
        <v>537</v>
      </c>
    </row>
    <row r="89" spans="1:14" x14ac:dyDescent="0.25">
      <c r="A89" s="147" t="s">
        <v>296</v>
      </c>
      <c r="B89" s="148"/>
      <c r="C89" s="148"/>
      <c r="D89" s="148"/>
      <c r="E89" s="148"/>
      <c r="F89" s="148"/>
      <c r="G89" s="167">
        <v>1201</v>
      </c>
      <c r="H89" s="168"/>
      <c r="I89" s="168"/>
      <c r="J89" s="168"/>
      <c r="K89" s="167">
        <v>12312</v>
      </c>
      <c r="L89" s="169"/>
      <c r="M89" s="167">
        <f ca="1">IF(ISNUMBER(INDIRECT("K" &amp; ROW())/INDIRECT("G" &amp; ROW())),INDIRECT("K" &amp; ROW())/INDIRECT("G" &amp; ROW()), " ")</f>
        <v>10.251457119067444</v>
      </c>
      <c r="N89" s="149" t="s">
        <v>537</v>
      </c>
    </row>
    <row r="90" spans="1:14" x14ac:dyDescent="0.25">
      <c r="A90" s="147" t="s">
        <v>297</v>
      </c>
      <c r="B90" s="148"/>
      <c r="C90" s="148"/>
      <c r="D90" s="148"/>
      <c r="E90" s="148"/>
      <c r="F90" s="148"/>
      <c r="G90" s="167">
        <v>705</v>
      </c>
      <c r="H90" s="168"/>
      <c r="I90" s="168"/>
      <c r="J90" s="168"/>
      <c r="K90" s="167">
        <v>6763</v>
      </c>
      <c r="L90" s="169"/>
      <c r="M90" s="167">
        <f ca="1">IF(ISNUMBER(INDIRECT("K" &amp; ROW())/INDIRECT("G" &amp; ROW())),INDIRECT("K" &amp; ROW())/INDIRECT("G" &amp; ROW()), " ")</f>
        <v>9.5929078014184395</v>
      </c>
      <c r="N90" s="149" t="s">
        <v>537</v>
      </c>
    </row>
    <row r="91" spans="1:14" x14ac:dyDescent="0.25">
      <c r="A91" s="147" t="s">
        <v>298</v>
      </c>
      <c r="B91" s="148"/>
      <c r="C91" s="148"/>
      <c r="D91" s="148"/>
      <c r="E91" s="148"/>
      <c r="F91" s="148"/>
      <c r="G91" s="167"/>
      <c r="H91" s="168"/>
      <c r="I91" s="168"/>
      <c r="J91" s="168"/>
      <c r="K91" s="167"/>
      <c r="L91" s="169"/>
      <c r="M91" s="167" t="str">
        <f ca="1">IF(ISNUMBER(INDIRECT("K" &amp; ROW())/INDIRECT("G" &amp; ROW())),INDIRECT("K" &amp; ROW())/INDIRECT("G" &amp; ROW()), " ")</f>
        <v xml:space="preserve"> </v>
      </c>
      <c r="N91" s="149" t="s">
        <v>537</v>
      </c>
    </row>
    <row r="92" spans="1:14" ht="30" customHeight="1" x14ac:dyDescent="0.25">
      <c r="A92" s="144" t="s">
        <v>299</v>
      </c>
      <c r="B92" s="145"/>
      <c r="C92" s="145"/>
      <c r="D92" s="145"/>
      <c r="E92" s="145"/>
      <c r="F92" s="145"/>
      <c r="G92" s="164">
        <v>143</v>
      </c>
      <c r="H92" s="165"/>
      <c r="I92" s="165"/>
      <c r="J92" s="165"/>
      <c r="K92" s="164">
        <v>1549</v>
      </c>
      <c r="L92" s="166"/>
      <c r="M92" s="164">
        <f ca="1">IF(ISNUMBER(INDIRECT("K" &amp; ROW())/INDIRECT("G" &amp; ROW())),INDIRECT("K" &amp; ROW())/INDIRECT("G" &amp; ROW()), " ")</f>
        <v>10.832167832167832</v>
      </c>
      <c r="N92" s="146" t="s">
        <v>537</v>
      </c>
    </row>
    <row r="93" spans="1:14" ht="30" customHeight="1" x14ac:dyDescent="0.25">
      <c r="A93" s="144" t="s">
        <v>300</v>
      </c>
      <c r="B93" s="145"/>
      <c r="C93" s="145"/>
      <c r="D93" s="145"/>
      <c r="E93" s="145"/>
      <c r="F93" s="145"/>
      <c r="G93" s="164">
        <v>5146</v>
      </c>
      <c r="H93" s="165"/>
      <c r="I93" s="165"/>
      <c r="J93" s="165"/>
      <c r="K93" s="164">
        <v>38406</v>
      </c>
      <c r="L93" s="166"/>
      <c r="M93" s="164">
        <f ca="1">IF(ISNUMBER(INDIRECT("K" &amp; ROW())/INDIRECT("G" &amp; ROW())),INDIRECT("K" &amp; ROW())/INDIRECT("G" &amp; ROW()), " ")</f>
        <v>7.4632724446171785</v>
      </c>
      <c r="N93" s="146" t="s">
        <v>537</v>
      </c>
    </row>
    <row r="94" spans="1:14" ht="30" customHeight="1" x14ac:dyDescent="0.25">
      <c r="A94" s="144" t="s">
        <v>301</v>
      </c>
      <c r="B94" s="145"/>
      <c r="C94" s="145"/>
      <c r="D94" s="145"/>
      <c r="E94" s="145"/>
      <c r="F94" s="145"/>
      <c r="G94" s="164">
        <v>100</v>
      </c>
      <c r="H94" s="165"/>
      <c r="I94" s="165"/>
      <c r="J94" s="165"/>
      <c r="K94" s="164">
        <v>496</v>
      </c>
      <c r="L94" s="166"/>
      <c r="M94" s="164">
        <f ca="1">IF(ISNUMBER(INDIRECT("K" &amp; ROW())/INDIRECT("G" &amp; ROW())),INDIRECT("K" &amp; ROW())/INDIRECT("G" &amp; ROW()), " ")</f>
        <v>4.96</v>
      </c>
      <c r="N94" s="146" t="s">
        <v>537</v>
      </c>
    </row>
    <row r="95" spans="1:14" x14ac:dyDescent="0.25">
      <c r="A95" s="144" t="s">
        <v>302</v>
      </c>
      <c r="B95" s="145"/>
      <c r="C95" s="145"/>
      <c r="D95" s="145"/>
      <c r="E95" s="145"/>
      <c r="F95" s="145"/>
      <c r="G95" s="164">
        <v>8</v>
      </c>
      <c r="H95" s="165"/>
      <c r="I95" s="165"/>
      <c r="J95" s="165"/>
      <c r="K95" s="164">
        <v>37</v>
      </c>
      <c r="L95" s="166"/>
      <c r="M95" s="164">
        <f ca="1">IF(ISNUMBER(INDIRECT("K" &amp; ROW())/INDIRECT("G" &amp; ROW())),INDIRECT("K" &amp; ROW())/INDIRECT("G" &amp; ROW()), " ")</f>
        <v>4.625</v>
      </c>
      <c r="N95" s="146" t="s">
        <v>537</v>
      </c>
    </row>
    <row r="96" spans="1:14" x14ac:dyDescent="0.25">
      <c r="A96" s="144" t="s">
        <v>303</v>
      </c>
      <c r="B96" s="145"/>
      <c r="C96" s="145"/>
      <c r="D96" s="145"/>
      <c r="E96" s="145"/>
      <c r="F96" s="145"/>
      <c r="G96" s="164">
        <v>5397</v>
      </c>
      <c r="H96" s="165"/>
      <c r="I96" s="165"/>
      <c r="J96" s="165"/>
      <c r="K96" s="164">
        <v>40488</v>
      </c>
      <c r="L96" s="166"/>
      <c r="M96" s="164">
        <f ca="1">IF(ISNUMBER(INDIRECT("K" &amp; ROW())/INDIRECT("G" &amp; ROW())),INDIRECT("K" &amp; ROW())/INDIRECT("G" &amp; ROW()), " ")</f>
        <v>7.5019455252918288</v>
      </c>
      <c r="N96" s="146" t="s">
        <v>537</v>
      </c>
    </row>
    <row r="97" spans="1:14" x14ac:dyDescent="0.25">
      <c r="A97" s="147" t="s">
        <v>304</v>
      </c>
      <c r="B97" s="148"/>
      <c r="C97" s="148"/>
      <c r="D97" s="148"/>
      <c r="E97" s="148"/>
      <c r="F97" s="148"/>
      <c r="G97" s="167">
        <v>5397</v>
      </c>
      <c r="H97" s="168"/>
      <c r="I97" s="168"/>
      <c r="J97" s="168"/>
      <c r="K97" s="167">
        <v>40488</v>
      </c>
      <c r="L97" s="169"/>
      <c r="M97" s="167">
        <f ca="1">IF(ISNUMBER(INDIRECT("K" &amp; ROW())/INDIRECT("G" &amp; ROW())),INDIRECT("K" &amp; ROW())/INDIRECT("G" &amp; ROW()), " ")</f>
        <v>7.5019455252918288</v>
      </c>
      <c r="N97" s="149" t="s">
        <v>537</v>
      </c>
    </row>
    <row r="98" spans="1:14" x14ac:dyDescent="0.25">
      <c r="A98" s="48"/>
      <c r="G98" s="67"/>
      <c r="H98" s="68"/>
      <c r="I98" s="68"/>
      <c r="J98" s="68"/>
      <c r="K98" s="67"/>
      <c r="L98" s="69"/>
      <c r="M98" s="67"/>
      <c r="N98" s="48"/>
    </row>
    <row r="99" spans="1:14" x14ac:dyDescent="0.25">
      <c r="A99" s="28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70"/>
      <c r="M99" s="29"/>
      <c r="N99" s="29"/>
    </row>
    <row r="100" spans="1:14" x14ac:dyDescent="0.25">
      <c r="A100" s="75" t="s">
        <v>70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70"/>
      <c r="M100" s="29"/>
      <c r="N100" s="29"/>
    </row>
    <row r="101" spans="1:14" x14ac:dyDescent="0.25">
      <c r="A101" s="3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70"/>
      <c r="M101" s="29"/>
      <c r="N101" s="29"/>
    </row>
    <row r="102" spans="1:14" x14ac:dyDescent="0.25">
      <c r="A102" s="75" t="s">
        <v>71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</sheetData>
  <mergeCells count="47">
    <mergeCell ref="A96:F96"/>
    <mergeCell ref="A97:F97"/>
    <mergeCell ref="A90:F90"/>
    <mergeCell ref="A91:F91"/>
    <mergeCell ref="A92:F92"/>
    <mergeCell ref="A93:F93"/>
    <mergeCell ref="A94:F94"/>
    <mergeCell ref="A95:F95"/>
    <mergeCell ref="A84:F84"/>
    <mergeCell ref="A85:F85"/>
    <mergeCell ref="A86:F86"/>
    <mergeCell ref="A87:F87"/>
    <mergeCell ref="A88:F88"/>
    <mergeCell ref="A89:F89"/>
    <mergeCell ref="A24:N24"/>
    <mergeCell ref="A25:N25"/>
    <mergeCell ref="A36:N36"/>
    <mergeCell ref="A44:N44"/>
    <mergeCell ref="A80:N80"/>
    <mergeCell ref="A81:N8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