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5" i="8"/>
  <c r="K144" i="8"/>
  <c r="H145" i="8"/>
  <c r="H144" i="8"/>
  <c r="J14" i="16"/>
  <c r="G14" i="16"/>
  <c r="K30" i="8"/>
  <c r="H30" i="8"/>
  <c r="A18" i="16"/>
  <c r="M74" i="16"/>
  <c r="M78" i="16"/>
  <c r="M75" i="16"/>
  <c r="M79" i="16"/>
  <c r="M83" i="16"/>
  <c r="M87" i="16"/>
  <c r="M76" i="16"/>
  <c r="M80" i="16"/>
  <c r="M84" i="16"/>
  <c r="M77" i="16"/>
  <c r="M81" i="16"/>
  <c r="M85" i="16"/>
  <c r="M82" i="16"/>
  <c r="M8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<sst xmlns="http://schemas.openxmlformats.org/spreadsheetml/2006/main" count="859" uniqueCount="487">
  <si>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</si>
  <si>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</si>
  <si>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</si>
  <si>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</si>
  <si>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</si>
  <si>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</si>
  <si>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</si>
  <si>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</si>
  <si>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</si>
  <si>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</si>
  <si>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</si>
  <si>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</si>
  <si>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</si>
  <si>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</si>
  <si>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</si>
  <si>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</si>
  <si>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</si>
  <si>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</si>
  <si>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</si>
  <si>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</si>
  <si>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</si>
  <si>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</si>
  <si>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</si>
  <si>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</si>
  <si>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</si>
  <si>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</si>
  <si>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</si>
  <si>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</si>
  <si>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</si>
  <si>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</si>
  <si>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</si>
  <si>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</si>
  <si>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</si>
  <si>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</si>
  <si>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</si>
  <si>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</si>
  <si>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</si>
  <si>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</si>
  <si>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</si>
  <si>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</si>
  <si>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</si>
  <si>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</si>
  <si>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</si>
  <si>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</si>
  <si>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</si>
  <si>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</si>
  <si>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</si>
  <si>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</si>
  <si>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</si>
  <si>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</si>
  <si>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</si>
  <si>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</si>
  <si>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</si>
  <si>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</si>
  <si>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</si>
  <si>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</si>
  <si>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</si>
  <si>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</si>
  <si>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</si>
  <si>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</si>
  <si>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</si>
  <si>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</si>
  <si>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</si>
  <si>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</si>
  <si>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</si>
  <si>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</si>
  <si>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</si>
  <si>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</si>
  <si>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</si>
  <si>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</si>
  <si>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Мира,1а</t>
  </si>
  <si>
    <t>Сдал:  _________________ //</t>
  </si>
  <si>
    <t>Принял:  _________________ //</t>
  </si>
  <si>
    <t>Раздел 1. Январь</t>
  </si>
  <si>
    <t>подвал</t>
  </si>
  <si>
    <t>ТЕРр65-10-1
Очистка канализационной сети: внутренней
100 м трубопровода
НР 103% от ФОТ
СП 60% от ФОТ</t>
  </si>
  <si>
    <t>0,15
103
60</t>
  </si>
  <si>
    <t>332,63
_____
174,41</t>
  </si>
  <si>
    <t>76
52
30</t>
  </si>
  <si>
    <t>50
_____
26</t>
  </si>
  <si>
    <t>706
617
359</t>
  </si>
  <si>
    <t>599
_____
106</t>
  </si>
  <si>
    <t>Р</t>
  </si>
  <si>
    <t>Раздел 2. МАРТ</t>
  </si>
  <si>
    <t>кв.10</t>
  </si>
  <si>
    <t>ТЕРр65-23-2
Слив и наполнение водой системы отопления: с осмотром системы
1000 м3 объема здания
НР 74% от ФОТ
СП 50% от ФОТ</t>
  </si>
  <si>
    <t>0,075
74
50</t>
  </si>
  <si>
    <t>1
1
1</t>
  </si>
  <si>
    <t>12
9
6</t>
  </si>
  <si>
    <t>ТЕРр65-5-1
Прим.чистка фильтра  диаметром: до 20 мм
100 шт.
НР 103% от ФОТ
СП 60% от ФОТ</t>
  </si>
  <si>
    <t>0,01
103
60</t>
  </si>
  <si>
    <t>929,07
_____
76,36</t>
  </si>
  <si>
    <t>10
9
5</t>
  </si>
  <si>
    <t>9
_____
1</t>
  </si>
  <si>
    <t>115
114
67</t>
  </si>
  <si>
    <t>111
_____
4</t>
  </si>
  <si>
    <t>кв.11</t>
  </si>
  <si>
    <t>0,3
74
50</t>
  </si>
  <si>
    <t>4
3
2</t>
  </si>
  <si>
    <t>49
36
25</t>
  </si>
  <si>
    <t>ТЕРр65-16-1
Смена сгонов у трубопроводов диаметром: до 20 мм
100 сгонов
НР 103% от ФОТ
СП 60% от ФОТ</t>
  </si>
  <si>
    <t>0,03
103
60</t>
  </si>
  <si>
    <t>345,26
_____
1904,31</t>
  </si>
  <si>
    <t>0,67
_____
0,28</t>
  </si>
  <si>
    <t>68
10
6</t>
  </si>
  <si>
    <t>10
_____
58</t>
  </si>
  <si>
    <t>254
128
74</t>
  </si>
  <si>
    <t>124
_____
130</t>
  </si>
  <si>
    <t>Подвал</t>
  </si>
  <si>
    <t>ТЕРр65-5-1
Смена вентилей и клапанов обратных муфтовых диаметром: до 20 мм
100 шт.
НР 103% от ФОТ
СП 60% от ФОТ</t>
  </si>
  <si>
    <t>0,02
103
60</t>
  </si>
  <si>
    <t>20
20
11</t>
  </si>
  <si>
    <t>19
_____
1</t>
  </si>
  <si>
    <t>230
230
134</t>
  </si>
  <si>
    <t>223
_____
6</t>
  </si>
  <si>
    <t>ТСЦ-302-1832
Кран шаровой муфтовый 11Б27П1, диаметром: 20 мм
шт.</t>
  </si>
  <si>
    <t>1
103
60</t>
  </si>
  <si>
    <t xml:space="preserve">
_____
43,5</t>
  </si>
  <si>
    <t xml:space="preserve">
_____
44</t>
  </si>
  <si>
    <t xml:space="preserve">
_____
126</t>
  </si>
  <si>
    <t>М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</si>
  <si>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</si>
  <si>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</si>
  <si>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</si>
  <si>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</si>
  <si>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Раздел 3. АПРЕЛЬ</t>
  </si>
  <si>
    <t>0,9
74
50</t>
  </si>
  <si>
    <t>148
110
74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</si>
  <si>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</si>
  <si>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0,075
103
60</t>
  </si>
  <si>
    <t>1243,2
_____
3595,9</t>
  </si>
  <si>
    <t>174,53
_____
4,21</t>
  </si>
  <si>
    <t>376
96
56</t>
  </si>
  <si>
    <t>93
_____
270</t>
  </si>
  <si>
    <t>2392
1157
674</t>
  </si>
  <si>
    <t>1119
_____
1201</t>
  </si>
  <si>
    <t>72
_____
4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</si>
  <si>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</si>
  <si>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1000,16
_____
1380,62</t>
  </si>
  <si>
    <t>54,89
_____
1,4</t>
  </si>
  <si>
    <t>73
31
18</t>
  </si>
  <si>
    <t>30
_____
41</t>
  </si>
  <si>
    <t>552
372
217</t>
  </si>
  <si>
    <t>360
_____
183</t>
  </si>
  <si>
    <t>0,04
103
60</t>
  </si>
  <si>
    <t>40
38
22</t>
  </si>
  <si>
    <t>37
_____
3</t>
  </si>
  <si>
    <t>460
459
268</t>
  </si>
  <si>
    <t>446
_____
13</t>
  </si>
  <si>
    <t>4
103
60</t>
  </si>
  <si>
    <t xml:space="preserve">
_____
174</t>
  </si>
  <si>
    <t xml:space="preserve">
_____
506</t>
  </si>
  <si>
    <t>кв.23</t>
  </si>
  <si>
    <t>0,035
103
60</t>
  </si>
  <si>
    <t>85
36
21</t>
  </si>
  <si>
    <t>35
_____
48</t>
  </si>
  <si>
    <t>644
434
253</t>
  </si>
  <si>
    <t>420
_____
214</t>
  </si>
  <si>
    <t>10
_____
1</t>
  </si>
  <si>
    <t>кв.15-подвал</t>
  </si>
  <si>
    <t>0,022
103
60</t>
  </si>
  <si>
    <t>54
23
13</t>
  </si>
  <si>
    <t>22
_____
31</t>
  </si>
  <si>
    <t>405
272
158</t>
  </si>
  <si>
    <t>264
_____
135</t>
  </si>
  <si>
    <t>ТЕРр65-15-2
Смена отдельных участков трубопроводов с заготовкой труб в построечных условиях диаметром: до 32 мм
100 м трубопровода
НР 103% от ФОТ
СП 60% от ФОТ</t>
  </si>
  <si>
    <t>0,028
103
60</t>
  </si>
  <si>
    <t>1019,2
_____
2504,12</t>
  </si>
  <si>
    <t>68,58
_____
2,8</t>
  </si>
  <si>
    <t>101
30
17</t>
  </si>
  <si>
    <t>29
_____
70</t>
  </si>
  <si>
    <t>664
353
206</t>
  </si>
  <si>
    <t>342
_____
312</t>
  </si>
  <si>
    <t>кв.23-чердак</t>
  </si>
  <si>
    <t>ТЕРр65-23-1
Слив и наполнение водой системы отопления: без осмотра системы
1000 м3 объема здания
НР 74% от ФОТ
СП 50% от ФОТ</t>
  </si>
  <si>
    <t>0,07
103
60</t>
  </si>
  <si>
    <t>71
67
39</t>
  </si>
  <si>
    <t>65
_____
6</t>
  </si>
  <si>
    <t>804
803
468</t>
  </si>
  <si>
    <t>780
_____
22</t>
  </si>
  <si>
    <t>6
103
60</t>
  </si>
  <si>
    <t xml:space="preserve">
_____
261</t>
  </si>
  <si>
    <t xml:space="preserve">
_____
759</t>
  </si>
  <si>
    <t>Раздел 4. МАЙ</t>
  </si>
  <si>
    <t>кв.29</t>
  </si>
  <si>
    <t>кв.19</t>
  </si>
  <si>
    <t>ХВ</t>
  </si>
  <si>
    <t>23
3
2</t>
  </si>
  <si>
    <t>3
_____
20</t>
  </si>
  <si>
    <t>85
42
25</t>
  </si>
  <si>
    <t>41
_____
44</t>
  </si>
  <si>
    <t>отопление</t>
  </si>
  <si>
    <t>90
14
8</t>
  </si>
  <si>
    <t>14
_____
76</t>
  </si>
  <si>
    <t>339
171
100</t>
  </si>
  <si>
    <t>166
_____
173</t>
  </si>
  <si>
    <t>Раздел 5. ИЮНЬ</t>
  </si>
  <si>
    <t>45
7
4</t>
  </si>
  <si>
    <t>7
_____
38</t>
  </si>
  <si>
    <t>169
85
50</t>
  </si>
  <si>
    <t>83
_____
86</t>
  </si>
  <si>
    <t>кв.32</t>
  </si>
  <si>
    <t>0,023
103
60</t>
  </si>
  <si>
    <t>56
24
14</t>
  </si>
  <si>
    <t>23
_____
32</t>
  </si>
  <si>
    <t>423
284
166</t>
  </si>
  <si>
    <t>276
_____
140</t>
  </si>
  <si>
    <t>0,06
103
60</t>
  </si>
  <si>
    <t>135
22
13</t>
  </si>
  <si>
    <t>21
_____
114</t>
  </si>
  <si>
    <t>508
256
149</t>
  </si>
  <si>
    <t>249
_____
259</t>
  </si>
  <si>
    <t>ТСЦ-302-3234
Контргайка
шт.</t>
  </si>
  <si>
    <t>2
103
60</t>
  </si>
  <si>
    <t xml:space="preserve">
_____
2,41</t>
  </si>
  <si>
    <t xml:space="preserve">
_____
5</t>
  </si>
  <si>
    <t xml:space="preserve">
_____
38</t>
  </si>
  <si>
    <t>ТЕРр65-18-1
Ремонт задвижек диаметром: до 100 мм без снятия с места
100 шт. арматуры
НР 103% от ФОТ
СП 60% от ФОТ</t>
  </si>
  <si>
    <t>3302,21
_____
801,06</t>
  </si>
  <si>
    <t>82
68
40</t>
  </si>
  <si>
    <t>66
_____
16</t>
  </si>
  <si>
    <t>874
817
476</t>
  </si>
  <si>
    <t>793
_____
81</t>
  </si>
  <si>
    <t>кв.34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</si>
  <si>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103% от ФОТ
СП 60% от ФОТ</t>
  </si>
  <si>
    <t>0,12
103
60</t>
  </si>
  <si>
    <t>2225,28
_____
1760,16</t>
  </si>
  <si>
    <t>487
275
160</t>
  </si>
  <si>
    <t>267
_____
211</t>
  </si>
  <si>
    <t>3876
3301
1923</t>
  </si>
  <si>
    <t>3205
_____
621</t>
  </si>
  <si>
    <t>ТСЦ-507-3174
Угольник 90 град. полипропиленовый диаметром 25 мм
шт.</t>
  </si>
  <si>
    <t>8
103
60</t>
  </si>
  <si>
    <t xml:space="preserve">
_____
2,45</t>
  </si>
  <si>
    <t xml:space="preserve">
_____
20</t>
  </si>
  <si>
    <t xml:space="preserve">
_____
46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</si>
  <si>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</si>
  <si>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</si>
  <si>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75</t>
  </si>
  <si>
    <t xml:space="preserve">
_____
151</t>
  </si>
  <si>
    <t>ТСЦ-302-1151
Вентиль проходной для полипропиленовых трубопроводов диаметром 25 мм
шт.</t>
  </si>
  <si>
    <t>3
103
60</t>
  </si>
  <si>
    <t xml:space="preserve">
_____
89,89</t>
  </si>
  <si>
    <t xml:space="preserve">
_____
270</t>
  </si>
  <si>
    <t xml:space="preserve">
_____
412</t>
  </si>
  <si>
    <t>Раздел 6. ИЮЛЬ</t>
  </si>
  <si>
    <t>чердак</t>
  </si>
  <si>
    <t>24
10
6</t>
  </si>
  <si>
    <t>10
_____
13</t>
  </si>
  <si>
    <t>184
124
72</t>
  </si>
  <si>
    <t>120
_____
61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</si>
  <si>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</si>
  <si>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</si>
  <si>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</si>
  <si>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</si>
  <si>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Раздел 7. АВГУСТ</t>
  </si>
  <si>
    <t>Раздел 8. СЕНТЯБРЬ</t>
  </si>
  <si>
    <t>ТЕР13-08-010-01
Прим.Посыпка подвала  сухим хлором
1 м2 поверхности
5,36 = 6,43 - 4,12 x 0,26
НР 90% от ФОТ
СП 70% от ФОТ</t>
  </si>
  <si>
    <t>100
90
70</t>
  </si>
  <si>
    <t>3,2
_____
0,12</t>
  </si>
  <si>
    <t>536
205
160</t>
  </si>
  <si>
    <t>320
_____
12</t>
  </si>
  <si>
    <t>4237
2462
1915</t>
  </si>
  <si>
    <t>1648
_____
146</t>
  </si>
  <si>
    <t>ТСЦ-101-2318
Натрий хлористый технический
т</t>
  </si>
  <si>
    <t>0,01
90
70</t>
  </si>
  <si>
    <t xml:space="preserve">
_____
11011</t>
  </si>
  <si>
    <t xml:space="preserve">
_____
110</t>
  </si>
  <si>
    <t xml:space="preserve">
_____
30</t>
  </si>
  <si>
    <t>Раздел 9. ОКТЯБРЬ</t>
  </si>
  <si>
    <t>Чердак</t>
  </si>
  <si>
    <t xml:space="preserve">
_____
50</t>
  </si>
  <si>
    <t xml:space="preserve">
_____
257</t>
  </si>
  <si>
    <t>0,004
103
60</t>
  </si>
  <si>
    <t>10
4
2</t>
  </si>
  <si>
    <t>4
_____
6</t>
  </si>
  <si>
    <t>74
49
29</t>
  </si>
  <si>
    <t>48
_____
25</t>
  </si>
  <si>
    <t>Итого прямые затраты по акту</t>
  </si>
  <si>
    <t>1368
_____
2737</t>
  </si>
  <si>
    <t>370
_____
12</t>
  </si>
  <si>
    <t>16444
_____
8690</t>
  </si>
  <si>
    <t>1923
_____
159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</si>
  <si>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</si>
  <si>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</si>
  <si>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</si>
  <si>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</si>
  <si>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</si>
  <si>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</si>
  <si>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</si>
  <si>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</si>
  <si>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</si>
  <si>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</si>
  <si>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</si>
  <si>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</si>
  <si>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</si>
  <si>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</si>
  <si>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</si>
  <si>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</si>
  <si>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</si>
  <si>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</si>
  <si>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</si>
  <si>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</si>
  <si>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</si>
  <si>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</si>
  <si>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</si>
  <si>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</si>
  <si>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</si>
  <si>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</si>
  <si>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</si>
  <si>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</si>
  <si>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</si>
  <si>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</si>
  <si>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</si>
  <si>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</si>
  <si>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</si>
  <si>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</si>
  <si>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</si>
  <si>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</si>
  <si>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</si>
  <si>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</si>
  <si>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</si>
  <si>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</si>
  <si>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</si>
  <si>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</si>
  <si>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</si>
  <si>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</si>
  <si>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</si>
  <si>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</si>
  <si>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</si>
  <si>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</si>
  <si>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</si>
  <si>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</si>
  <si>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</si>
  <si>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</si>
  <si>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</si>
  <si>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</si>
  <si>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</si>
  <si>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</si>
  <si>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</si>
  <si>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</si>
  <si>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</si>
  <si>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</si>
  <si>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</si>
  <si>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</si>
  <si>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</si>
  <si>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</si>
  <si>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</si>
  <si>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</si>
  <si>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</si>
  <si>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</si>
  <si>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</si>
  <si>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</si>
  <si>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</si>
  <si>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</si>
  <si>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</si>
  <si>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</si>
  <si>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</si>
  <si>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</si>
  <si>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</si>
  <si>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</si>
  <si>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</si>
  <si>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</si>
  <si>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</si>
  <si>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</si>
  <si>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</si>
  <si>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</si>
  <si>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</si>
  <si>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</si>
  <si>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</si>
  <si>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</si>
  <si>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</si>
  <si>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</si>
  <si>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</si>
  <si>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</si>
  <si>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</si>
  <si>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</si>
  <si>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</si>
  <si>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</si>
  <si>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</si>
  <si>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</si>
  <si>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</si>
  <si>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</si>
  <si>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</si>
  <si>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</si>
  <si>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</si>
  <si>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</si>
  <si>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</si>
  <si>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</si>
  <si>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</si>
  <si>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</si>
  <si>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</si>
  <si>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</si>
  <si>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</si>
  <si>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</si>
  <si>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</si>
  <si>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</si>
  <si>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</si>
  <si>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</si>
  <si>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</si>
  <si>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</si>
  <si>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</si>
  <si>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</si>
  <si>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</si>
  <si>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</si>
  <si>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</si>
  <si>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</si>
  <si>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</si>
  <si>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</si>
  <si>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</si>
  <si>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</si>
  <si>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</si>
  <si>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</si>
  <si>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</si>
  <si>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</si>
  <si>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</si>
  <si>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</si>
  <si>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</si>
  <si>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</si>
  <si>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</si>
  <si>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</si>
  <si>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</si>
  <si>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</si>
  <si>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</si>
  <si>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</si>
  <si>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</si>
  <si>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</si>
  <si>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</si>
  <si>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</si>
  <si>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</si>
  <si>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</si>
  <si>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</si>
  <si>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</si>
  <si>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</si>
  <si>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</si>
  <si>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</si>
  <si>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</si>
  <si>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</si>
  <si>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</si>
  <si>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</si>
  <si>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</si>
  <si>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</si>
  <si>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</si>
  <si>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</si>
  <si>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</si>
  <si>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</si>
  <si>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</si>
  <si>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</si>
  <si>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</si>
  <si>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ТСЦ-101-2318</t>
  </si>
  <si>
    <t>Натрий хлористый технический</t>
  </si>
  <si>
    <t xml:space="preserve">11011
</t>
  </si>
  <si>
    <t xml:space="preserve">3011,31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</si>
  <si>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</si>
  <si>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</si>
  <si>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</si>
  <si>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137,49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</si>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</sst>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3"/>
  <sheetViews>
    <sheetView showGridLines="0" tabSelected="1" topLeftCell="A31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121.51</v>
      </c>
      <c r="X14" s="27">
        <v>121.51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1.05</v>
      </c>
      <c r="X15" s="27">
        <v>1.05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7323.46/1000</f>
        <v>7.3234599999999999</v>
      </c>
      <c r="I27" s="85"/>
      <c r="J27" s="35" t="s">
        <v>6</v>
      </c>
      <c r="K27" s="86">
        <f>56502.02/1000</f>
        <v>56.502019999999995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0.12256</v>
      </c>
      <c r="I30" s="85"/>
      <c r="J30" s="35" t="s">
        <v>8</v>
      </c>
      <c r="K30" s="86">
        <f>(X14+X15)/1000</f>
        <v>0.12256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1380</v>
      </c>
      <c r="Z30" s="71">
        <v>1379</v>
      </c>
      <c r="AA30" s="71">
        <v>847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1380/1000</f>
        <v>1.38</v>
      </c>
      <c r="I31" s="85"/>
      <c r="J31" s="35" t="s">
        <v>6</v>
      </c>
      <c r="K31" s="86">
        <f>16603/1000</f>
        <v>16.603000000000002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16603</v>
      </c>
      <c r="Z31" s="72">
        <v>16594</v>
      </c>
      <c r="AA31" s="72">
        <v>10183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85</v>
      </c>
      <c r="D45" s="135" t="s">
        <v>86</v>
      </c>
      <c r="E45" s="136">
        <v>13.69</v>
      </c>
      <c r="F45" s="137">
        <v>13.69</v>
      </c>
      <c r="G45" s="136"/>
      <c r="H45" s="136" t="s">
        <v>87</v>
      </c>
      <c r="I45" s="136">
        <v>1</v>
      </c>
      <c r="J45" s="136"/>
      <c r="K45" s="136" t="s">
        <v>88</v>
      </c>
      <c r="L45" s="137">
        <v>12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1010.59</v>
      </c>
      <c r="F46" s="137" t="s">
        <v>91</v>
      </c>
      <c r="G46" s="136">
        <v>5.16</v>
      </c>
      <c r="H46" s="136" t="s">
        <v>92</v>
      </c>
      <c r="I46" s="136" t="s">
        <v>93</v>
      </c>
      <c r="J46" s="136"/>
      <c r="K46" s="136" t="s">
        <v>94</v>
      </c>
      <c r="L46" s="137" t="s">
        <v>95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84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21</v>
      </c>
      <c r="C48" s="134" t="s">
        <v>85</v>
      </c>
      <c r="D48" s="135" t="s">
        <v>86</v>
      </c>
      <c r="E48" s="136">
        <v>13.69</v>
      </c>
      <c r="F48" s="137">
        <v>13.69</v>
      </c>
      <c r="G48" s="136"/>
      <c r="H48" s="136" t="s">
        <v>87</v>
      </c>
      <c r="I48" s="136">
        <v>1</v>
      </c>
      <c r="J48" s="136"/>
      <c r="K48" s="136" t="s">
        <v>88</v>
      </c>
      <c r="L48" s="137">
        <v>12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5</v>
      </c>
      <c r="B49" s="133">
        <v>22</v>
      </c>
      <c r="C49" s="134" t="s">
        <v>89</v>
      </c>
      <c r="D49" s="135" t="s">
        <v>90</v>
      </c>
      <c r="E49" s="136">
        <v>1010.59</v>
      </c>
      <c r="F49" s="137" t="s">
        <v>91</v>
      </c>
      <c r="G49" s="136">
        <v>5.16</v>
      </c>
      <c r="H49" s="136" t="s">
        <v>92</v>
      </c>
      <c r="I49" s="136" t="s">
        <v>93</v>
      </c>
      <c r="J49" s="136"/>
      <c r="K49" s="136" t="s">
        <v>94</v>
      </c>
      <c r="L49" s="137" t="s">
        <v>95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96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23</v>
      </c>
      <c r="C51" s="134" t="s">
        <v>85</v>
      </c>
      <c r="D51" s="135" t="s">
        <v>97</v>
      </c>
      <c r="E51" s="136">
        <v>13.69</v>
      </c>
      <c r="F51" s="137">
        <v>13.69</v>
      </c>
      <c r="G51" s="136"/>
      <c r="H51" s="136" t="s">
        <v>98</v>
      </c>
      <c r="I51" s="136">
        <v>4</v>
      </c>
      <c r="J51" s="136"/>
      <c r="K51" s="136" t="s">
        <v>99</v>
      </c>
      <c r="L51" s="137">
        <v>49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68.400000000000006" x14ac:dyDescent="0.25">
      <c r="A52" s="132">
        <v>7</v>
      </c>
      <c r="B52" s="133">
        <v>24</v>
      </c>
      <c r="C52" s="134" t="s">
        <v>100</v>
      </c>
      <c r="D52" s="135" t="s">
        <v>101</v>
      </c>
      <c r="E52" s="136">
        <v>2250.2399999999998</v>
      </c>
      <c r="F52" s="137" t="s">
        <v>102</v>
      </c>
      <c r="G52" s="136" t="s">
        <v>103</v>
      </c>
      <c r="H52" s="136" t="s">
        <v>104</v>
      </c>
      <c r="I52" s="136" t="s">
        <v>105</v>
      </c>
      <c r="J52" s="136"/>
      <c r="K52" s="136" t="s">
        <v>106</v>
      </c>
      <c r="L52" s="137" t="s">
        <v>107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108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25</v>
      </c>
      <c r="C54" s="134" t="s">
        <v>85</v>
      </c>
      <c r="D54" s="135" t="s">
        <v>97</v>
      </c>
      <c r="E54" s="136">
        <v>13.69</v>
      </c>
      <c r="F54" s="137">
        <v>13.69</v>
      </c>
      <c r="G54" s="136"/>
      <c r="H54" s="136" t="s">
        <v>98</v>
      </c>
      <c r="I54" s="136">
        <v>4</v>
      </c>
      <c r="J54" s="136"/>
      <c r="K54" s="136" t="s">
        <v>99</v>
      </c>
      <c r="L54" s="137">
        <v>49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9</v>
      </c>
      <c r="B55" s="133">
        <v>26</v>
      </c>
      <c r="C55" s="134" t="s">
        <v>100</v>
      </c>
      <c r="D55" s="135" t="s">
        <v>101</v>
      </c>
      <c r="E55" s="136">
        <v>2250.2399999999998</v>
      </c>
      <c r="F55" s="137" t="s">
        <v>102</v>
      </c>
      <c r="G55" s="136" t="s">
        <v>103</v>
      </c>
      <c r="H55" s="136" t="s">
        <v>104</v>
      </c>
      <c r="I55" s="136" t="s">
        <v>105</v>
      </c>
      <c r="J55" s="136"/>
      <c r="K55" s="136" t="s">
        <v>106</v>
      </c>
      <c r="L55" s="137" t="s">
        <v>107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10</v>
      </c>
      <c r="B56" s="133">
        <v>27</v>
      </c>
      <c r="C56" s="134" t="s">
        <v>109</v>
      </c>
      <c r="D56" s="135" t="s">
        <v>110</v>
      </c>
      <c r="E56" s="136">
        <v>1010.59</v>
      </c>
      <c r="F56" s="137" t="s">
        <v>91</v>
      </c>
      <c r="G56" s="136">
        <v>5.16</v>
      </c>
      <c r="H56" s="136" t="s">
        <v>111</v>
      </c>
      <c r="I56" s="136" t="s">
        <v>112</v>
      </c>
      <c r="J56" s="136"/>
      <c r="K56" s="136" t="s">
        <v>113</v>
      </c>
      <c r="L56" s="137" t="s">
        <v>114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45.6" x14ac:dyDescent="0.25">
      <c r="A57" s="132">
        <v>11</v>
      </c>
      <c r="B57" s="133">
        <v>28</v>
      </c>
      <c r="C57" s="134" t="s">
        <v>115</v>
      </c>
      <c r="D57" s="135" t="s">
        <v>116</v>
      </c>
      <c r="E57" s="136">
        <v>43.5</v>
      </c>
      <c r="F57" s="137" t="s">
        <v>117</v>
      </c>
      <c r="G57" s="136"/>
      <c r="H57" s="136">
        <v>44</v>
      </c>
      <c r="I57" s="136" t="s">
        <v>118</v>
      </c>
      <c r="J57" s="136"/>
      <c r="K57" s="136">
        <v>126</v>
      </c>
      <c r="L57" s="137" t="s">
        <v>119</v>
      </c>
      <c r="M57" s="137"/>
      <c r="N57" s="137" t="s">
        <v>120</v>
      </c>
      <c r="O57" s="137"/>
      <c r="P57" s="137"/>
      <c r="Q57" s="137"/>
      <c r="R57" s="137"/>
      <c r="S57" s="137"/>
      <c r="T57" s="137"/>
      <c r="U57" s="137"/>
      <c r="V57" s="137"/>
    </row>
    <row r="58" spans="1:22" ht="45.6" x14ac:dyDescent="0.25">
      <c r="A58" s="138">
        <v>12</v>
      </c>
      <c r="B58" s="139">
        <v>29</v>
      </c>
      <c r="C58" s="140" t="s">
        <v>121</v>
      </c>
      <c r="D58" s="141" t="s">
        <v>116</v>
      </c>
      <c r="E58" s="142">
        <v>29.3</v>
      </c>
      <c r="F58" s="143" t="s">
        <v>122</v>
      </c>
      <c r="G58" s="142"/>
      <c r="H58" s="142">
        <v>29</v>
      </c>
      <c r="I58" s="142" t="s">
        <v>123</v>
      </c>
      <c r="J58" s="142"/>
      <c r="K58" s="142">
        <v>82</v>
      </c>
      <c r="L58" s="143" t="s">
        <v>124</v>
      </c>
      <c r="M58" s="143"/>
      <c r="N58" s="143" t="s">
        <v>120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125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74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4</v>
      </c>
      <c r="C61" s="134" t="s">
        <v>85</v>
      </c>
      <c r="D61" s="135" t="s">
        <v>126</v>
      </c>
      <c r="E61" s="136">
        <v>13.69</v>
      </c>
      <c r="F61" s="137">
        <v>13.69</v>
      </c>
      <c r="G61" s="136"/>
      <c r="H61" s="136" t="s">
        <v>88</v>
      </c>
      <c r="I61" s="136">
        <v>12</v>
      </c>
      <c r="J61" s="136"/>
      <c r="K61" s="136" t="s">
        <v>127</v>
      </c>
      <c r="L61" s="137">
        <v>148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/>
    </row>
    <row r="62" spans="1:22" ht="79.8" x14ac:dyDescent="0.25">
      <c r="A62" s="132">
        <v>14</v>
      </c>
      <c r="B62" s="133">
        <v>5</v>
      </c>
      <c r="C62" s="134" t="s">
        <v>128</v>
      </c>
      <c r="D62" s="135" t="s">
        <v>129</v>
      </c>
      <c r="E62" s="136">
        <v>5013.63</v>
      </c>
      <c r="F62" s="137" t="s">
        <v>130</v>
      </c>
      <c r="G62" s="136" t="s">
        <v>131</v>
      </c>
      <c r="H62" s="136" t="s">
        <v>132</v>
      </c>
      <c r="I62" s="136" t="s">
        <v>133</v>
      </c>
      <c r="J62" s="136">
        <v>13</v>
      </c>
      <c r="K62" s="136" t="s">
        <v>134</v>
      </c>
      <c r="L62" s="137" t="s">
        <v>135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 t="s">
        <v>136</v>
      </c>
    </row>
    <row r="63" spans="1:22" ht="79.8" x14ac:dyDescent="0.25">
      <c r="A63" s="132">
        <v>15</v>
      </c>
      <c r="B63" s="133">
        <v>6</v>
      </c>
      <c r="C63" s="134" t="s">
        <v>137</v>
      </c>
      <c r="D63" s="135" t="s">
        <v>101</v>
      </c>
      <c r="E63" s="136">
        <v>2435.67</v>
      </c>
      <c r="F63" s="137" t="s">
        <v>138</v>
      </c>
      <c r="G63" s="136" t="s">
        <v>139</v>
      </c>
      <c r="H63" s="136" t="s">
        <v>140</v>
      </c>
      <c r="I63" s="136" t="s">
        <v>141</v>
      </c>
      <c r="J63" s="136">
        <v>2</v>
      </c>
      <c r="K63" s="136" t="s">
        <v>142</v>
      </c>
      <c r="L63" s="137" t="s">
        <v>143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 t="s">
        <v>93</v>
      </c>
    </row>
    <row r="64" spans="1:22" ht="68.400000000000006" x14ac:dyDescent="0.25">
      <c r="A64" s="132">
        <v>16</v>
      </c>
      <c r="B64" s="133">
        <v>7</v>
      </c>
      <c r="C64" s="134" t="s">
        <v>109</v>
      </c>
      <c r="D64" s="135" t="s">
        <v>144</v>
      </c>
      <c r="E64" s="136">
        <v>1010.59</v>
      </c>
      <c r="F64" s="137" t="s">
        <v>91</v>
      </c>
      <c r="G64" s="136">
        <v>5.16</v>
      </c>
      <c r="H64" s="136" t="s">
        <v>145</v>
      </c>
      <c r="I64" s="136" t="s">
        <v>146</v>
      </c>
      <c r="J64" s="136"/>
      <c r="K64" s="136" t="s">
        <v>147</v>
      </c>
      <c r="L64" s="137" t="s">
        <v>148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45.6" x14ac:dyDescent="0.25">
      <c r="A65" s="132">
        <v>17</v>
      </c>
      <c r="B65" s="133">
        <v>8</v>
      </c>
      <c r="C65" s="134" t="s">
        <v>115</v>
      </c>
      <c r="D65" s="135" t="s">
        <v>149</v>
      </c>
      <c r="E65" s="136">
        <v>43.5</v>
      </c>
      <c r="F65" s="137" t="s">
        <v>117</v>
      </c>
      <c r="G65" s="136"/>
      <c r="H65" s="136">
        <v>174</v>
      </c>
      <c r="I65" s="136" t="s">
        <v>150</v>
      </c>
      <c r="J65" s="136"/>
      <c r="K65" s="136">
        <v>506</v>
      </c>
      <c r="L65" s="137" t="s">
        <v>151</v>
      </c>
      <c r="M65" s="137"/>
      <c r="N65" s="137" t="s">
        <v>120</v>
      </c>
      <c r="O65" s="137"/>
      <c r="P65" s="137"/>
      <c r="Q65" s="137"/>
      <c r="R65" s="137"/>
      <c r="S65" s="137"/>
      <c r="T65" s="137"/>
      <c r="U65" s="137"/>
      <c r="V65" s="137"/>
    </row>
    <row r="66" spans="1:22" ht="45.6" x14ac:dyDescent="0.25">
      <c r="A66" s="132">
        <v>18</v>
      </c>
      <c r="B66" s="133">
        <v>9</v>
      </c>
      <c r="C66" s="134" t="s">
        <v>121</v>
      </c>
      <c r="D66" s="135" t="s">
        <v>116</v>
      </c>
      <c r="E66" s="136">
        <v>29.3</v>
      </c>
      <c r="F66" s="137" t="s">
        <v>122</v>
      </c>
      <c r="G66" s="136"/>
      <c r="H66" s="136">
        <v>29</v>
      </c>
      <c r="I66" s="136" t="s">
        <v>123</v>
      </c>
      <c r="J66" s="136"/>
      <c r="K66" s="136">
        <v>82</v>
      </c>
      <c r="L66" s="137" t="s">
        <v>124</v>
      </c>
      <c r="M66" s="137"/>
      <c r="N66" s="137" t="s">
        <v>120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152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19</v>
      </c>
      <c r="B68" s="133">
        <v>10</v>
      </c>
      <c r="C68" s="134" t="s">
        <v>85</v>
      </c>
      <c r="D68" s="135" t="s">
        <v>97</v>
      </c>
      <c r="E68" s="136">
        <v>13.69</v>
      </c>
      <c r="F68" s="137">
        <v>13.69</v>
      </c>
      <c r="G68" s="136"/>
      <c r="H68" s="136" t="s">
        <v>98</v>
      </c>
      <c r="I68" s="136">
        <v>4</v>
      </c>
      <c r="J68" s="136"/>
      <c r="K68" s="136" t="s">
        <v>99</v>
      </c>
      <c r="L68" s="137">
        <v>49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/>
    </row>
    <row r="69" spans="1:22" ht="79.8" x14ac:dyDescent="0.25">
      <c r="A69" s="132">
        <v>20</v>
      </c>
      <c r="B69" s="133">
        <v>11</v>
      </c>
      <c r="C69" s="134" t="s">
        <v>137</v>
      </c>
      <c r="D69" s="135" t="s">
        <v>153</v>
      </c>
      <c r="E69" s="136">
        <v>2435.67</v>
      </c>
      <c r="F69" s="137" t="s">
        <v>138</v>
      </c>
      <c r="G69" s="136" t="s">
        <v>139</v>
      </c>
      <c r="H69" s="136" t="s">
        <v>154</v>
      </c>
      <c r="I69" s="136" t="s">
        <v>155</v>
      </c>
      <c r="J69" s="136">
        <v>2</v>
      </c>
      <c r="K69" s="136" t="s">
        <v>156</v>
      </c>
      <c r="L69" s="137" t="s">
        <v>157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158</v>
      </c>
    </row>
    <row r="70" spans="1:22" ht="18.45" customHeight="1" x14ac:dyDescent="0.25">
      <c r="A70" s="130" t="s">
        <v>159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21</v>
      </c>
      <c r="B71" s="133">
        <v>12</v>
      </c>
      <c r="C71" s="134" t="s">
        <v>85</v>
      </c>
      <c r="D71" s="135" t="s">
        <v>97</v>
      </c>
      <c r="E71" s="136">
        <v>13.69</v>
      </c>
      <c r="F71" s="137">
        <v>13.69</v>
      </c>
      <c r="G71" s="136"/>
      <c r="H71" s="136" t="s">
        <v>98</v>
      </c>
      <c r="I71" s="136">
        <v>4</v>
      </c>
      <c r="J71" s="136"/>
      <c r="K71" s="136" t="s">
        <v>99</v>
      </c>
      <c r="L71" s="137">
        <v>49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/>
    </row>
    <row r="72" spans="1:22" ht="79.8" x14ac:dyDescent="0.25">
      <c r="A72" s="132">
        <v>22</v>
      </c>
      <c r="B72" s="133">
        <v>13</v>
      </c>
      <c r="C72" s="134" t="s">
        <v>137</v>
      </c>
      <c r="D72" s="135" t="s">
        <v>160</v>
      </c>
      <c r="E72" s="136">
        <v>2435.67</v>
      </c>
      <c r="F72" s="137" t="s">
        <v>138</v>
      </c>
      <c r="G72" s="136" t="s">
        <v>139</v>
      </c>
      <c r="H72" s="136" t="s">
        <v>161</v>
      </c>
      <c r="I72" s="136" t="s">
        <v>162</v>
      </c>
      <c r="J72" s="136">
        <v>1</v>
      </c>
      <c r="K72" s="136" t="s">
        <v>163</v>
      </c>
      <c r="L72" s="137" t="s">
        <v>164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6</v>
      </c>
    </row>
    <row r="73" spans="1:22" ht="79.8" x14ac:dyDescent="0.25">
      <c r="A73" s="132">
        <v>23</v>
      </c>
      <c r="B73" s="133">
        <v>14</v>
      </c>
      <c r="C73" s="134" t="s">
        <v>165</v>
      </c>
      <c r="D73" s="135" t="s">
        <v>166</v>
      </c>
      <c r="E73" s="136">
        <v>3591.9</v>
      </c>
      <c r="F73" s="137" t="s">
        <v>167</v>
      </c>
      <c r="G73" s="136" t="s">
        <v>168</v>
      </c>
      <c r="H73" s="136" t="s">
        <v>169</v>
      </c>
      <c r="I73" s="136" t="s">
        <v>170</v>
      </c>
      <c r="J73" s="136">
        <v>2</v>
      </c>
      <c r="K73" s="136" t="s">
        <v>171</v>
      </c>
      <c r="L73" s="137" t="s">
        <v>172</v>
      </c>
      <c r="M73" s="137"/>
      <c r="N73" s="137" t="s">
        <v>82</v>
      </c>
      <c r="O73" s="137"/>
      <c r="P73" s="137"/>
      <c r="Q73" s="137"/>
      <c r="R73" s="137"/>
      <c r="S73" s="137"/>
      <c r="T73" s="137"/>
      <c r="U73" s="137"/>
      <c r="V73" s="137" t="s">
        <v>158</v>
      </c>
    </row>
    <row r="74" spans="1:22" ht="18.45" customHeight="1" x14ac:dyDescent="0.25">
      <c r="A74" s="130" t="s">
        <v>173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24</v>
      </c>
      <c r="B75" s="133">
        <v>15</v>
      </c>
      <c r="C75" s="134" t="s">
        <v>174</v>
      </c>
      <c r="D75" s="135" t="s">
        <v>86</v>
      </c>
      <c r="E75" s="136">
        <v>3.95</v>
      </c>
      <c r="F75" s="137">
        <v>3.95</v>
      </c>
      <c r="G75" s="136"/>
      <c r="H75" s="136"/>
      <c r="I75" s="136"/>
      <c r="J75" s="136"/>
      <c r="K75" s="136" t="s">
        <v>98</v>
      </c>
      <c r="L75" s="137">
        <v>4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/>
    </row>
    <row r="76" spans="1:22" ht="79.8" x14ac:dyDescent="0.25">
      <c r="A76" s="132">
        <v>25</v>
      </c>
      <c r="B76" s="133">
        <v>16</v>
      </c>
      <c r="C76" s="134" t="s">
        <v>137</v>
      </c>
      <c r="D76" s="135" t="s">
        <v>153</v>
      </c>
      <c r="E76" s="136">
        <v>2435.67</v>
      </c>
      <c r="F76" s="137" t="s">
        <v>138</v>
      </c>
      <c r="G76" s="136" t="s">
        <v>139</v>
      </c>
      <c r="H76" s="136" t="s">
        <v>154</v>
      </c>
      <c r="I76" s="136" t="s">
        <v>155</v>
      </c>
      <c r="J76" s="136">
        <v>2</v>
      </c>
      <c r="K76" s="136" t="s">
        <v>156</v>
      </c>
      <c r="L76" s="137" t="s">
        <v>157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 t="s">
        <v>158</v>
      </c>
    </row>
    <row r="77" spans="1:22" ht="18.45" customHeight="1" x14ac:dyDescent="0.25">
      <c r="A77" s="130" t="s">
        <v>74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26</v>
      </c>
      <c r="B78" s="133">
        <v>17</v>
      </c>
      <c r="C78" s="134" t="s">
        <v>85</v>
      </c>
      <c r="D78" s="135" t="s">
        <v>126</v>
      </c>
      <c r="E78" s="136">
        <v>13.69</v>
      </c>
      <c r="F78" s="137">
        <v>13.69</v>
      </c>
      <c r="G78" s="136"/>
      <c r="H78" s="136" t="s">
        <v>88</v>
      </c>
      <c r="I78" s="136">
        <v>12</v>
      </c>
      <c r="J78" s="136"/>
      <c r="K78" s="136" t="s">
        <v>127</v>
      </c>
      <c r="L78" s="137">
        <v>148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/>
    </row>
    <row r="79" spans="1:22" ht="79.8" x14ac:dyDescent="0.25">
      <c r="A79" s="132">
        <v>27</v>
      </c>
      <c r="B79" s="133">
        <v>30</v>
      </c>
      <c r="C79" s="134" t="s">
        <v>137</v>
      </c>
      <c r="D79" s="135" t="s">
        <v>101</v>
      </c>
      <c r="E79" s="136">
        <v>2435.67</v>
      </c>
      <c r="F79" s="137" t="s">
        <v>138</v>
      </c>
      <c r="G79" s="136" t="s">
        <v>139</v>
      </c>
      <c r="H79" s="136" t="s">
        <v>140</v>
      </c>
      <c r="I79" s="136" t="s">
        <v>141</v>
      </c>
      <c r="J79" s="136">
        <v>2</v>
      </c>
      <c r="K79" s="136" t="s">
        <v>142</v>
      </c>
      <c r="L79" s="137" t="s">
        <v>143</v>
      </c>
      <c r="M79" s="137"/>
      <c r="N79" s="137" t="s">
        <v>82</v>
      </c>
      <c r="O79" s="137"/>
      <c r="P79" s="137"/>
      <c r="Q79" s="137"/>
      <c r="R79" s="137"/>
      <c r="S79" s="137"/>
      <c r="T79" s="137"/>
      <c r="U79" s="137"/>
      <c r="V79" s="137" t="s">
        <v>93</v>
      </c>
    </row>
    <row r="80" spans="1:22" ht="79.8" x14ac:dyDescent="0.25">
      <c r="A80" s="132">
        <v>28</v>
      </c>
      <c r="B80" s="133">
        <v>18</v>
      </c>
      <c r="C80" s="134" t="s">
        <v>128</v>
      </c>
      <c r="D80" s="135" t="s">
        <v>129</v>
      </c>
      <c r="E80" s="136">
        <v>5013.63</v>
      </c>
      <c r="F80" s="137" t="s">
        <v>130</v>
      </c>
      <c r="G80" s="136" t="s">
        <v>131</v>
      </c>
      <c r="H80" s="136" t="s">
        <v>132</v>
      </c>
      <c r="I80" s="136" t="s">
        <v>133</v>
      </c>
      <c r="J80" s="136">
        <v>13</v>
      </c>
      <c r="K80" s="136" t="s">
        <v>134</v>
      </c>
      <c r="L80" s="137" t="s">
        <v>135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 t="s">
        <v>136</v>
      </c>
    </row>
    <row r="81" spans="1:22" ht="68.400000000000006" x14ac:dyDescent="0.25">
      <c r="A81" s="132">
        <v>29</v>
      </c>
      <c r="B81" s="133">
        <v>31</v>
      </c>
      <c r="C81" s="134" t="s">
        <v>109</v>
      </c>
      <c r="D81" s="135" t="s">
        <v>175</v>
      </c>
      <c r="E81" s="136">
        <v>1010.59</v>
      </c>
      <c r="F81" s="137" t="s">
        <v>91</v>
      </c>
      <c r="G81" s="136">
        <v>5.16</v>
      </c>
      <c r="H81" s="136" t="s">
        <v>176</v>
      </c>
      <c r="I81" s="136" t="s">
        <v>177</v>
      </c>
      <c r="J81" s="136"/>
      <c r="K81" s="136" t="s">
        <v>178</v>
      </c>
      <c r="L81" s="137" t="s">
        <v>179</v>
      </c>
      <c r="M81" s="137"/>
      <c r="N81" s="137" t="s">
        <v>82</v>
      </c>
      <c r="O81" s="137"/>
      <c r="P81" s="137"/>
      <c r="Q81" s="137"/>
      <c r="R81" s="137"/>
      <c r="S81" s="137"/>
      <c r="T81" s="137"/>
      <c r="U81" s="137"/>
      <c r="V81" s="137">
        <v>2</v>
      </c>
    </row>
    <row r="82" spans="1:22" ht="45.6" x14ac:dyDescent="0.25">
      <c r="A82" s="132">
        <v>30</v>
      </c>
      <c r="B82" s="133">
        <v>32</v>
      </c>
      <c r="C82" s="134" t="s">
        <v>121</v>
      </c>
      <c r="D82" s="135" t="s">
        <v>116</v>
      </c>
      <c r="E82" s="136">
        <v>29.3</v>
      </c>
      <c r="F82" s="137" t="s">
        <v>122</v>
      </c>
      <c r="G82" s="136"/>
      <c r="H82" s="136">
        <v>29</v>
      </c>
      <c r="I82" s="136" t="s">
        <v>123</v>
      </c>
      <c r="J82" s="136"/>
      <c r="K82" s="136">
        <v>82</v>
      </c>
      <c r="L82" s="137" t="s">
        <v>124</v>
      </c>
      <c r="M82" s="137"/>
      <c r="N82" s="137" t="s">
        <v>120</v>
      </c>
      <c r="O82" s="137"/>
      <c r="P82" s="137"/>
      <c r="Q82" s="137"/>
      <c r="R82" s="137"/>
      <c r="S82" s="137"/>
      <c r="T82" s="137"/>
      <c r="U82" s="137"/>
      <c r="V82" s="137"/>
    </row>
    <row r="83" spans="1:22" ht="45.6" x14ac:dyDescent="0.25">
      <c r="A83" s="138">
        <v>31</v>
      </c>
      <c r="B83" s="139">
        <v>33</v>
      </c>
      <c r="C83" s="140" t="s">
        <v>115</v>
      </c>
      <c r="D83" s="141" t="s">
        <v>180</v>
      </c>
      <c r="E83" s="142">
        <v>43.5</v>
      </c>
      <c r="F83" s="143" t="s">
        <v>117</v>
      </c>
      <c r="G83" s="142"/>
      <c r="H83" s="142">
        <v>261</v>
      </c>
      <c r="I83" s="142" t="s">
        <v>181</v>
      </c>
      <c r="J83" s="142"/>
      <c r="K83" s="142">
        <v>759</v>
      </c>
      <c r="L83" s="143" t="s">
        <v>182</v>
      </c>
      <c r="M83" s="143"/>
      <c r="N83" s="143" t="s">
        <v>120</v>
      </c>
      <c r="O83" s="143"/>
      <c r="P83" s="143"/>
      <c r="Q83" s="143"/>
      <c r="R83" s="143"/>
      <c r="S83" s="143"/>
      <c r="T83" s="143"/>
      <c r="U83" s="143"/>
      <c r="V83" s="143"/>
    </row>
    <row r="84" spans="1:22" ht="19.350000000000001" customHeight="1" x14ac:dyDescent="0.25">
      <c r="A84" s="128" t="s">
        <v>183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8.45" customHeight="1" x14ac:dyDescent="0.25">
      <c r="A85" s="130" t="s">
        <v>184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18.45" customHeight="1" x14ac:dyDescent="0.25">
      <c r="A86" s="130" t="s">
        <v>185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18.45" customHeight="1" x14ac:dyDescent="0.25">
      <c r="A87" s="130" t="s">
        <v>186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32</v>
      </c>
      <c r="B88" s="133">
        <v>35</v>
      </c>
      <c r="C88" s="134" t="s">
        <v>174</v>
      </c>
      <c r="D88" s="135" t="s">
        <v>86</v>
      </c>
      <c r="E88" s="136">
        <v>3.95</v>
      </c>
      <c r="F88" s="137">
        <v>3.95</v>
      </c>
      <c r="G88" s="136"/>
      <c r="H88" s="136"/>
      <c r="I88" s="136"/>
      <c r="J88" s="136"/>
      <c r="K88" s="136" t="s">
        <v>98</v>
      </c>
      <c r="L88" s="137">
        <v>4</v>
      </c>
      <c r="M88" s="137"/>
      <c r="N88" s="137" t="s">
        <v>82</v>
      </c>
      <c r="O88" s="137"/>
      <c r="P88" s="137"/>
      <c r="Q88" s="137"/>
      <c r="R88" s="137"/>
      <c r="S88" s="137"/>
      <c r="T88" s="137"/>
      <c r="U88" s="137"/>
      <c r="V88" s="137"/>
    </row>
    <row r="89" spans="1:22" ht="68.400000000000006" x14ac:dyDescent="0.25">
      <c r="A89" s="132">
        <v>33</v>
      </c>
      <c r="B89" s="133">
        <v>34</v>
      </c>
      <c r="C89" s="134" t="s">
        <v>100</v>
      </c>
      <c r="D89" s="135" t="s">
        <v>90</v>
      </c>
      <c r="E89" s="136">
        <v>2250.2399999999998</v>
      </c>
      <c r="F89" s="137" t="s">
        <v>102</v>
      </c>
      <c r="G89" s="136" t="s">
        <v>103</v>
      </c>
      <c r="H89" s="136" t="s">
        <v>187</v>
      </c>
      <c r="I89" s="136" t="s">
        <v>188</v>
      </c>
      <c r="J89" s="136"/>
      <c r="K89" s="136" t="s">
        <v>189</v>
      </c>
      <c r="L89" s="137" t="s">
        <v>190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191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68.400000000000006" x14ac:dyDescent="0.25">
      <c r="A91" s="138">
        <v>34</v>
      </c>
      <c r="B91" s="139">
        <v>36</v>
      </c>
      <c r="C91" s="140" t="s">
        <v>100</v>
      </c>
      <c r="D91" s="141" t="s">
        <v>144</v>
      </c>
      <c r="E91" s="142">
        <v>2250.2399999999998</v>
      </c>
      <c r="F91" s="143" t="s">
        <v>102</v>
      </c>
      <c r="G91" s="142" t="s">
        <v>103</v>
      </c>
      <c r="H91" s="142" t="s">
        <v>192</v>
      </c>
      <c r="I91" s="142" t="s">
        <v>193</v>
      </c>
      <c r="J91" s="142"/>
      <c r="K91" s="142" t="s">
        <v>194</v>
      </c>
      <c r="L91" s="143" t="s">
        <v>195</v>
      </c>
      <c r="M91" s="143"/>
      <c r="N91" s="143" t="s">
        <v>82</v>
      </c>
      <c r="O91" s="143"/>
      <c r="P91" s="143"/>
      <c r="Q91" s="143"/>
      <c r="R91" s="143"/>
      <c r="S91" s="143"/>
      <c r="T91" s="143"/>
      <c r="U91" s="143"/>
      <c r="V91" s="143"/>
    </row>
    <row r="92" spans="1:22" ht="19.350000000000001" customHeight="1" x14ac:dyDescent="0.25">
      <c r="A92" s="128" t="s">
        <v>196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30" t="s">
        <v>184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68.400000000000006" x14ac:dyDescent="0.25">
      <c r="A94" s="132">
        <v>35</v>
      </c>
      <c r="B94" s="133">
        <v>37</v>
      </c>
      <c r="C94" s="134" t="s">
        <v>100</v>
      </c>
      <c r="D94" s="135" t="s">
        <v>110</v>
      </c>
      <c r="E94" s="136">
        <v>2250.2399999999998</v>
      </c>
      <c r="F94" s="137" t="s">
        <v>102</v>
      </c>
      <c r="G94" s="136" t="s">
        <v>103</v>
      </c>
      <c r="H94" s="136" t="s">
        <v>197</v>
      </c>
      <c r="I94" s="136" t="s">
        <v>198</v>
      </c>
      <c r="J94" s="136"/>
      <c r="K94" s="136" t="s">
        <v>199</v>
      </c>
      <c r="L94" s="137" t="s">
        <v>200</v>
      </c>
      <c r="M94" s="137"/>
      <c r="N94" s="137" t="s">
        <v>82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201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79.8" x14ac:dyDescent="0.25">
      <c r="A96" s="132">
        <v>36</v>
      </c>
      <c r="B96" s="133">
        <v>38</v>
      </c>
      <c r="C96" s="134" t="s">
        <v>137</v>
      </c>
      <c r="D96" s="135" t="s">
        <v>202</v>
      </c>
      <c r="E96" s="136">
        <v>2435.67</v>
      </c>
      <c r="F96" s="137" t="s">
        <v>138</v>
      </c>
      <c r="G96" s="136" t="s">
        <v>139</v>
      </c>
      <c r="H96" s="136" t="s">
        <v>203</v>
      </c>
      <c r="I96" s="136" t="s">
        <v>204</v>
      </c>
      <c r="J96" s="136">
        <v>1</v>
      </c>
      <c r="K96" s="136" t="s">
        <v>205</v>
      </c>
      <c r="L96" s="137" t="s">
        <v>206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>
        <v>7</v>
      </c>
    </row>
    <row r="97" spans="1:22" ht="68.400000000000006" x14ac:dyDescent="0.25">
      <c r="A97" s="132">
        <v>37</v>
      </c>
      <c r="B97" s="133">
        <v>39</v>
      </c>
      <c r="C97" s="134" t="s">
        <v>100</v>
      </c>
      <c r="D97" s="135" t="s">
        <v>207</v>
      </c>
      <c r="E97" s="136">
        <v>2250.2399999999998</v>
      </c>
      <c r="F97" s="137" t="s">
        <v>102</v>
      </c>
      <c r="G97" s="136" t="s">
        <v>103</v>
      </c>
      <c r="H97" s="136" t="s">
        <v>208</v>
      </c>
      <c r="I97" s="136" t="s">
        <v>209</v>
      </c>
      <c r="J97" s="136"/>
      <c r="K97" s="136" t="s">
        <v>210</v>
      </c>
      <c r="L97" s="137" t="s">
        <v>211</v>
      </c>
      <c r="M97" s="137"/>
      <c r="N97" s="137" t="s">
        <v>82</v>
      </c>
      <c r="O97" s="137"/>
      <c r="P97" s="137"/>
      <c r="Q97" s="137"/>
      <c r="R97" s="137"/>
      <c r="S97" s="137"/>
      <c r="T97" s="137"/>
      <c r="U97" s="137"/>
      <c r="V97" s="137"/>
    </row>
    <row r="98" spans="1:22" ht="34.200000000000003" x14ac:dyDescent="0.25">
      <c r="A98" s="132">
        <v>38</v>
      </c>
      <c r="B98" s="133">
        <v>40</v>
      </c>
      <c r="C98" s="134" t="s">
        <v>212</v>
      </c>
      <c r="D98" s="135" t="s">
        <v>213</v>
      </c>
      <c r="E98" s="136">
        <v>2.41</v>
      </c>
      <c r="F98" s="137" t="s">
        <v>214</v>
      </c>
      <c r="G98" s="136"/>
      <c r="H98" s="136">
        <v>5</v>
      </c>
      <c r="I98" s="136" t="s">
        <v>215</v>
      </c>
      <c r="J98" s="136"/>
      <c r="K98" s="136">
        <v>38</v>
      </c>
      <c r="L98" s="137" t="s">
        <v>216</v>
      </c>
      <c r="M98" s="137"/>
      <c r="N98" s="137" t="s">
        <v>120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74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39</v>
      </c>
      <c r="B100" s="133">
        <v>41</v>
      </c>
      <c r="C100" s="134" t="s">
        <v>217</v>
      </c>
      <c r="D100" s="135" t="s">
        <v>110</v>
      </c>
      <c r="E100" s="136">
        <v>4104.3</v>
      </c>
      <c r="F100" s="137" t="s">
        <v>218</v>
      </c>
      <c r="G100" s="136">
        <v>1.03</v>
      </c>
      <c r="H100" s="136" t="s">
        <v>219</v>
      </c>
      <c r="I100" s="136" t="s">
        <v>220</v>
      </c>
      <c r="J100" s="136"/>
      <c r="K100" s="136" t="s">
        <v>221</v>
      </c>
      <c r="L100" s="137" t="s">
        <v>222</v>
      </c>
      <c r="M100" s="137"/>
      <c r="N100" s="137" t="s">
        <v>82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223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114" x14ac:dyDescent="0.25">
      <c r="A102" s="132">
        <v>40</v>
      </c>
      <c r="B102" s="133">
        <v>42</v>
      </c>
      <c r="C102" s="134" t="s">
        <v>224</v>
      </c>
      <c r="D102" s="135" t="s">
        <v>225</v>
      </c>
      <c r="E102" s="136">
        <v>4061.61</v>
      </c>
      <c r="F102" s="137" t="s">
        <v>226</v>
      </c>
      <c r="G102" s="136">
        <v>76.17</v>
      </c>
      <c r="H102" s="136" t="s">
        <v>227</v>
      </c>
      <c r="I102" s="136" t="s">
        <v>228</v>
      </c>
      <c r="J102" s="136">
        <v>9</v>
      </c>
      <c r="K102" s="136" t="s">
        <v>229</v>
      </c>
      <c r="L102" s="137" t="s">
        <v>230</v>
      </c>
      <c r="M102" s="137"/>
      <c r="N102" s="137" t="s">
        <v>82</v>
      </c>
      <c r="O102" s="137"/>
      <c r="P102" s="137"/>
      <c r="Q102" s="137"/>
      <c r="R102" s="137"/>
      <c r="S102" s="137"/>
      <c r="T102" s="137"/>
      <c r="U102" s="137"/>
      <c r="V102" s="137">
        <v>50</v>
      </c>
    </row>
    <row r="103" spans="1:22" ht="45.6" x14ac:dyDescent="0.25">
      <c r="A103" s="132">
        <v>41</v>
      </c>
      <c r="B103" s="133">
        <v>43</v>
      </c>
      <c r="C103" s="134" t="s">
        <v>231</v>
      </c>
      <c r="D103" s="135" t="s">
        <v>232</v>
      </c>
      <c r="E103" s="136">
        <v>2.4500000000000002</v>
      </c>
      <c r="F103" s="137" t="s">
        <v>233</v>
      </c>
      <c r="G103" s="136"/>
      <c r="H103" s="136">
        <v>20</v>
      </c>
      <c r="I103" s="136" t="s">
        <v>234</v>
      </c>
      <c r="J103" s="136"/>
      <c r="K103" s="136">
        <v>46</v>
      </c>
      <c r="L103" s="137" t="s">
        <v>235</v>
      </c>
      <c r="M103" s="137"/>
      <c r="N103" s="137" t="s">
        <v>120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57" x14ac:dyDescent="0.25">
      <c r="A104" s="132">
        <v>42</v>
      </c>
      <c r="B104" s="133">
        <v>44</v>
      </c>
      <c r="C104" s="134" t="s">
        <v>236</v>
      </c>
      <c r="D104" s="135" t="s">
        <v>180</v>
      </c>
      <c r="E104" s="136">
        <v>12.46</v>
      </c>
      <c r="F104" s="137" t="s">
        <v>237</v>
      </c>
      <c r="G104" s="136"/>
      <c r="H104" s="136">
        <v>75</v>
      </c>
      <c r="I104" s="136" t="s">
        <v>238</v>
      </c>
      <c r="J104" s="136"/>
      <c r="K104" s="136">
        <v>151</v>
      </c>
      <c r="L104" s="137" t="s">
        <v>239</v>
      </c>
      <c r="M104" s="137"/>
      <c r="N104" s="137" t="s">
        <v>120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45.6" x14ac:dyDescent="0.25">
      <c r="A105" s="138">
        <v>43</v>
      </c>
      <c r="B105" s="139">
        <v>45</v>
      </c>
      <c r="C105" s="140" t="s">
        <v>240</v>
      </c>
      <c r="D105" s="141" t="s">
        <v>241</v>
      </c>
      <c r="E105" s="142">
        <v>89.89</v>
      </c>
      <c r="F105" s="143" t="s">
        <v>242</v>
      </c>
      <c r="G105" s="142"/>
      <c r="H105" s="142">
        <v>270</v>
      </c>
      <c r="I105" s="142" t="s">
        <v>243</v>
      </c>
      <c r="J105" s="142"/>
      <c r="K105" s="142">
        <v>412</v>
      </c>
      <c r="L105" s="143" t="s">
        <v>244</v>
      </c>
      <c r="M105" s="143"/>
      <c r="N105" s="143" t="s">
        <v>120</v>
      </c>
      <c r="O105" s="143"/>
      <c r="P105" s="143"/>
      <c r="Q105" s="143"/>
      <c r="R105" s="143"/>
      <c r="S105" s="143"/>
      <c r="T105" s="143"/>
      <c r="U105" s="143"/>
      <c r="V105" s="143"/>
    </row>
    <row r="106" spans="1:22" ht="19.350000000000001" customHeight="1" x14ac:dyDescent="0.25">
      <c r="A106" s="128" t="s">
        <v>245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</row>
    <row r="107" spans="1:22" ht="18.45" customHeight="1" x14ac:dyDescent="0.25">
      <c r="A107" s="130" t="s">
        <v>246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79.8" x14ac:dyDescent="0.25">
      <c r="A108" s="132">
        <v>44</v>
      </c>
      <c r="B108" s="133">
        <v>46</v>
      </c>
      <c r="C108" s="134" t="s">
        <v>137</v>
      </c>
      <c r="D108" s="135" t="s">
        <v>90</v>
      </c>
      <c r="E108" s="136">
        <v>2435.67</v>
      </c>
      <c r="F108" s="137" t="s">
        <v>138</v>
      </c>
      <c r="G108" s="136" t="s">
        <v>139</v>
      </c>
      <c r="H108" s="136" t="s">
        <v>247</v>
      </c>
      <c r="I108" s="136" t="s">
        <v>248</v>
      </c>
      <c r="J108" s="136">
        <v>1</v>
      </c>
      <c r="K108" s="136" t="s">
        <v>249</v>
      </c>
      <c r="L108" s="137" t="s">
        <v>250</v>
      </c>
      <c r="M108" s="137"/>
      <c r="N108" s="137" t="s">
        <v>82</v>
      </c>
      <c r="O108" s="137"/>
      <c r="P108" s="137"/>
      <c r="Q108" s="137"/>
      <c r="R108" s="137"/>
      <c r="S108" s="137"/>
      <c r="T108" s="137"/>
      <c r="U108" s="137"/>
      <c r="V108" s="137">
        <v>3</v>
      </c>
    </row>
    <row r="109" spans="1:22" ht="68.400000000000006" x14ac:dyDescent="0.25">
      <c r="A109" s="132">
        <v>45</v>
      </c>
      <c r="B109" s="133">
        <v>47</v>
      </c>
      <c r="C109" s="134" t="s">
        <v>109</v>
      </c>
      <c r="D109" s="135" t="s">
        <v>90</v>
      </c>
      <c r="E109" s="136">
        <v>1010.59</v>
      </c>
      <c r="F109" s="137" t="s">
        <v>91</v>
      </c>
      <c r="G109" s="136">
        <v>5.16</v>
      </c>
      <c r="H109" s="136" t="s">
        <v>92</v>
      </c>
      <c r="I109" s="136" t="s">
        <v>93</v>
      </c>
      <c r="J109" s="136"/>
      <c r="K109" s="136" t="s">
        <v>94</v>
      </c>
      <c r="L109" s="137" t="s">
        <v>95</v>
      </c>
      <c r="M109" s="137"/>
      <c r="N109" s="137" t="s">
        <v>82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57" x14ac:dyDescent="0.25">
      <c r="A110" s="138">
        <v>46</v>
      </c>
      <c r="B110" s="139">
        <v>48</v>
      </c>
      <c r="C110" s="140" t="s">
        <v>251</v>
      </c>
      <c r="D110" s="141" t="s">
        <v>116</v>
      </c>
      <c r="E110" s="142">
        <v>24.9</v>
      </c>
      <c r="F110" s="143" t="s">
        <v>252</v>
      </c>
      <c r="G110" s="142"/>
      <c r="H110" s="142">
        <v>25</v>
      </c>
      <c r="I110" s="142" t="s">
        <v>253</v>
      </c>
      <c r="J110" s="142"/>
      <c r="K110" s="142">
        <v>129</v>
      </c>
      <c r="L110" s="143" t="s">
        <v>254</v>
      </c>
      <c r="M110" s="143"/>
      <c r="N110" s="143" t="s">
        <v>120</v>
      </c>
      <c r="O110" s="143"/>
      <c r="P110" s="143"/>
      <c r="Q110" s="143"/>
      <c r="R110" s="143"/>
      <c r="S110" s="143"/>
      <c r="T110" s="143"/>
      <c r="U110" s="143"/>
      <c r="V110" s="143"/>
    </row>
    <row r="111" spans="1:22" ht="19.350000000000001" customHeight="1" x14ac:dyDescent="0.25">
      <c r="A111" s="128" t="s">
        <v>255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</row>
    <row r="112" spans="1:22" ht="18.45" customHeight="1" x14ac:dyDescent="0.25">
      <c r="A112" s="130" t="s">
        <v>246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79.8" x14ac:dyDescent="0.25">
      <c r="A113" s="132">
        <v>47</v>
      </c>
      <c r="B113" s="133">
        <v>49</v>
      </c>
      <c r="C113" s="134" t="s">
        <v>137</v>
      </c>
      <c r="D113" s="135" t="s">
        <v>90</v>
      </c>
      <c r="E113" s="136">
        <v>2435.67</v>
      </c>
      <c r="F113" s="137" t="s">
        <v>138</v>
      </c>
      <c r="G113" s="136" t="s">
        <v>139</v>
      </c>
      <c r="H113" s="136" t="s">
        <v>247</v>
      </c>
      <c r="I113" s="136" t="s">
        <v>248</v>
      </c>
      <c r="J113" s="136">
        <v>1</v>
      </c>
      <c r="K113" s="136" t="s">
        <v>249</v>
      </c>
      <c r="L113" s="137" t="s">
        <v>250</v>
      </c>
      <c r="M113" s="137"/>
      <c r="N113" s="137" t="s">
        <v>82</v>
      </c>
      <c r="O113" s="137"/>
      <c r="P113" s="137"/>
      <c r="Q113" s="137"/>
      <c r="R113" s="137"/>
      <c r="S113" s="137"/>
      <c r="T113" s="137"/>
      <c r="U113" s="137"/>
      <c r="V113" s="137">
        <v>3</v>
      </c>
    </row>
    <row r="114" spans="1:22" ht="68.400000000000006" x14ac:dyDescent="0.25">
      <c r="A114" s="132">
        <v>48</v>
      </c>
      <c r="B114" s="133">
        <v>50</v>
      </c>
      <c r="C114" s="134" t="s">
        <v>109</v>
      </c>
      <c r="D114" s="135" t="s">
        <v>90</v>
      </c>
      <c r="E114" s="136">
        <v>1010.59</v>
      </c>
      <c r="F114" s="137" t="s">
        <v>91</v>
      </c>
      <c r="G114" s="136">
        <v>5.16</v>
      </c>
      <c r="H114" s="136" t="s">
        <v>92</v>
      </c>
      <c r="I114" s="136" t="s">
        <v>93</v>
      </c>
      <c r="J114" s="136"/>
      <c r="K114" s="136" t="s">
        <v>94</v>
      </c>
      <c r="L114" s="137" t="s">
        <v>95</v>
      </c>
      <c r="M114" s="137"/>
      <c r="N114" s="137" t="s">
        <v>82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45.6" x14ac:dyDescent="0.25">
      <c r="A115" s="138">
        <v>49</v>
      </c>
      <c r="B115" s="139">
        <v>51</v>
      </c>
      <c r="C115" s="140" t="s">
        <v>115</v>
      </c>
      <c r="D115" s="141" t="s">
        <v>116</v>
      </c>
      <c r="E115" s="142">
        <v>43.5</v>
      </c>
      <c r="F115" s="143" t="s">
        <v>117</v>
      </c>
      <c r="G115" s="142"/>
      <c r="H115" s="142">
        <v>44</v>
      </c>
      <c r="I115" s="142" t="s">
        <v>118</v>
      </c>
      <c r="J115" s="142"/>
      <c r="K115" s="142">
        <v>126</v>
      </c>
      <c r="L115" s="143" t="s">
        <v>119</v>
      </c>
      <c r="M115" s="143"/>
      <c r="N115" s="143" t="s">
        <v>120</v>
      </c>
      <c r="O115" s="143"/>
      <c r="P115" s="143"/>
      <c r="Q115" s="143"/>
      <c r="R115" s="143"/>
      <c r="S115" s="143"/>
      <c r="T115" s="143"/>
      <c r="U115" s="143"/>
      <c r="V115" s="143"/>
    </row>
    <row r="116" spans="1:22" ht="19.350000000000001" customHeight="1" x14ac:dyDescent="0.25">
      <c r="A116" s="128" t="s">
        <v>256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30" t="s">
        <v>74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57" x14ac:dyDescent="0.25">
      <c r="A118" s="132">
        <v>50</v>
      </c>
      <c r="B118" s="133">
        <v>52</v>
      </c>
      <c r="C118" s="134" t="s">
        <v>75</v>
      </c>
      <c r="D118" s="135" t="s">
        <v>76</v>
      </c>
      <c r="E118" s="136">
        <v>508.07</v>
      </c>
      <c r="F118" s="137" t="s">
        <v>77</v>
      </c>
      <c r="G118" s="136">
        <v>1.03</v>
      </c>
      <c r="H118" s="136" t="s">
        <v>78</v>
      </c>
      <c r="I118" s="136" t="s">
        <v>79</v>
      </c>
      <c r="J118" s="136"/>
      <c r="K118" s="136" t="s">
        <v>80</v>
      </c>
      <c r="L118" s="137" t="s">
        <v>81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68.400000000000006" x14ac:dyDescent="0.25">
      <c r="A119" s="132">
        <v>51</v>
      </c>
      <c r="B119" s="133">
        <v>53</v>
      </c>
      <c r="C119" s="134" t="s">
        <v>257</v>
      </c>
      <c r="D119" s="135" t="s">
        <v>258</v>
      </c>
      <c r="E119" s="136">
        <v>5.36</v>
      </c>
      <c r="F119" s="137">
        <v>2.16</v>
      </c>
      <c r="G119" s="136" t="s">
        <v>259</v>
      </c>
      <c r="H119" s="136" t="s">
        <v>260</v>
      </c>
      <c r="I119" s="136">
        <v>216</v>
      </c>
      <c r="J119" s="136" t="s">
        <v>261</v>
      </c>
      <c r="K119" s="136" t="s">
        <v>262</v>
      </c>
      <c r="L119" s="137">
        <v>2589</v>
      </c>
      <c r="M119" s="137"/>
      <c r="N119" s="137" t="s">
        <v>82</v>
      </c>
      <c r="O119" s="137"/>
      <c r="P119" s="137"/>
      <c r="Q119" s="137"/>
      <c r="R119" s="137"/>
      <c r="S119" s="137"/>
      <c r="T119" s="137"/>
      <c r="U119" s="137"/>
      <c r="V119" s="137" t="s">
        <v>263</v>
      </c>
    </row>
    <row r="120" spans="1:22" ht="34.200000000000003" x14ac:dyDescent="0.25">
      <c r="A120" s="132">
        <v>52</v>
      </c>
      <c r="B120" s="133">
        <v>54</v>
      </c>
      <c r="C120" s="134" t="s">
        <v>264</v>
      </c>
      <c r="D120" s="135" t="s">
        <v>265</v>
      </c>
      <c r="E120" s="136">
        <v>11011</v>
      </c>
      <c r="F120" s="137" t="s">
        <v>266</v>
      </c>
      <c r="G120" s="136"/>
      <c r="H120" s="136">
        <v>110</v>
      </c>
      <c r="I120" s="136" t="s">
        <v>267</v>
      </c>
      <c r="J120" s="136"/>
      <c r="K120" s="136">
        <v>30</v>
      </c>
      <c r="L120" s="137" t="s">
        <v>268</v>
      </c>
      <c r="M120" s="137"/>
      <c r="N120" s="137" t="s">
        <v>120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246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79.8" x14ac:dyDescent="0.25">
      <c r="A122" s="138">
        <v>53</v>
      </c>
      <c r="B122" s="139">
        <v>55</v>
      </c>
      <c r="C122" s="140" t="s">
        <v>137</v>
      </c>
      <c r="D122" s="141" t="s">
        <v>160</v>
      </c>
      <c r="E122" s="142">
        <v>2435.67</v>
      </c>
      <c r="F122" s="143" t="s">
        <v>138</v>
      </c>
      <c r="G122" s="142" t="s">
        <v>139</v>
      </c>
      <c r="H122" s="142" t="s">
        <v>161</v>
      </c>
      <c r="I122" s="142" t="s">
        <v>162</v>
      </c>
      <c r="J122" s="142">
        <v>1</v>
      </c>
      <c r="K122" s="142" t="s">
        <v>163</v>
      </c>
      <c r="L122" s="143" t="s">
        <v>164</v>
      </c>
      <c r="M122" s="143"/>
      <c r="N122" s="143" t="s">
        <v>82</v>
      </c>
      <c r="O122" s="143"/>
      <c r="P122" s="143"/>
      <c r="Q122" s="143"/>
      <c r="R122" s="143"/>
      <c r="S122" s="143"/>
      <c r="T122" s="143"/>
      <c r="U122" s="143"/>
      <c r="V122" s="143">
        <v>6</v>
      </c>
    </row>
    <row r="123" spans="1:22" ht="19.350000000000001" customHeight="1" x14ac:dyDescent="0.25">
      <c r="A123" s="128" t="s">
        <v>269</v>
      </c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</row>
    <row r="124" spans="1:22" ht="18.45" customHeight="1" x14ac:dyDescent="0.25">
      <c r="A124" s="130" t="s">
        <v>270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68.400000000000006" x14ac:dyDescent="0.25">
      <c r="A125" s="132">
        <v>54</v>
      </c>
      <c r="B125" s="133">
        <v>57</v>
      </c>
      <c r="C125" s="134" t="s">
        <v>109</v>
      </c>
      <c r="D125" s="135" t="s">
        <v>110</v>
      </c>
      <c r="E125" s="136">
        <v>1010.59</v>
      </c>
      <c r="F125" s="137" t="s">
        <v>91</v>
      </c>
      <c r="G125" s="136">
        <v>5.16</v>
      </c>
      <c r="H125" s="136" t="s">
        <v>111</v>
      </c>
      <c r="I125" s="136" t="s">
        <v>112</v>
      </c>
      <c r="J125" s="136"/>
      <c r="K125" s="136" t="s">
        <v>113</v>
      </c>
      <c r="L125" s="137" t="s">
        <v>114</v>
      </c>
      <c r="M125" s="137"/>
      <c r="N125" s="137" t="s">
        <v>82</v>
      </c>
      <c r="O125" s="137"/>
      <c r="P125" s="137"/>
      <c r="Q125" s="137"/>
      <c r="R125" s="137"/>
      <c r="S125" s="137"/>
      <c r="T125" s="137"/>
      <c r="U125" s="137"/>
      <c r="V125" s="137">
        <v>1</v>
      </c>
    </row>
    <row r="126" spans="1:22" ht="57" x14ac:dyDescent="0.25">
      <c r="A126" s="132">
        <v>55</v>
      </c>
      <c r="B126" s="133">
        <v>58</v>
      </c>
      <c r="C126" s="134" t="s">
        <v>251</v>
      </c>
      <c r="D126" s="135" t="s">
        <v>213</v>
      </c>
      <c r="E126" s="136">
        <v>24.9</v>
      </c>
      <c r="F126" s="137" t="s">
        <v>252</v>
      </c>
      <c r="G126" s="136"/>
      <c r="H126" s="136">
        <v>50</v>
      </c>
      <c r="I126" s="136" t="s">
        <v>271</v>
      </c>
      <c r="J126" s="136"/>
      <c r="K126" s="136">
        <v>257</v>
      </c>
      <c r="L126" s="137" t="s">
        <v>272</v>
      </c>
      <c r="M126" s="137"/>
      <c r="N126" s="137" t="s">
        <v>120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223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79.8" x14ac:dyDescent="0.25">
      <c r="A128" s="138">
        <v>56</v>
      </c>
      <c r="B128" s="139">
        <v>59</v>
      </c>
      <c r="C128" s="140" t="s">
        <v>137</v>
      </c>
      <c r="D128" s="141" t="s">
        <v>273</v>
      </c>
      <c r="E128" s="142">
        <v>2435.67</v>
      </c>
      <c r="F128" s="143" t="s">
        <v>138</v>
      </c>
      <c r="G128" s="142" t="s">
        <v>139</v>
      </c>
      <c r="H128" s="142" t="s">
        <v>274</v>
      </c>
      <c r="I128" s="142" t="s">
        <v>275</v>
      </c>
      <c r="J128" s="142"/>
      <c r="K128" s="142" t="s">
        <v>276</v>
      </c>
      <c r="L128" s="143" t="s">
        <v>277</v>
      </c>
      <c r="M128" s="143"/>
      <c r="N128" s="143" t="s">
        <v>82</v>
      </c>
      <c r="O128" s="143"/>
      <c r="P128" s="143"/>
      <c r="Q128" s="143"/>
      <c r="R128" s="143"/>
      <c r="S128" s="143"/>
      <c r="T128" s="143"/>
      <c r="U128" s="143"/>
      <c r="V128" s="143">
        <v>1</v>
      </c>
    </row>
    <row r="129" spans="1:22" ht="34.200000000000003" x14ac:dyDescent="0.25">
      <c r="A129" s="144" t="s">
        <v>278</v>
      </c>
      <c r="B129" s="145"/>
      <c r="C129" s="145"/>
      <c r="D129" s="145"/>
      <c r="E129" s="145"/>
      <c r="F129" s="145"/>
      <c r="G129" s="145"/>
      <c r="H129" s="146">
        <v>4475</v>
      </c>
      <c r="I129" s="146" t="s">
        <v>279</v>
      </c>
      <c r="J129" s="146" t="s">
        <v>280</v>
      </c>
      <c r="K129" s="146">
        <v>27057</v>
      </c>
      <c r="L129" s="146" t="s">
        <v>281</v>
      </c>
      <c r="M129" s="146"/>
      <c r="N129" s="146"/>
      <c r="O129" s="146"/>
      <c r="P129" s="146"/>
      <c r="Q129" s="146"/>
      <c r="R129" s="146"/>
      <c r="S129" s="146"/>
      <c r="T129" s="146"/>
      <c r="U129" s="146"/>
      <c r="V129" s="146" t="s">
        <v>282</v>
      </c>
    </row>
    <row r="130" spans="1:22" x14ac:dyDescent="0.25">
      <c r="A130" s="144" t="s">
        <v>283</v>
      </c>
      <c r="B130" s="145"/>
      <c r="C130" s="145"/>
      <c r="D130" s="145"/>
      <c r="E130" s="145"/>
      <c r="F130" s="145"/>
      <c r="G130" s="145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x14ac:dyDescent="0.25">
      <c r="A131" s="144" t="s">
        <v>284</v>
      </c>
      <c r="B131" s="145"/>
      <c r="C131" s="145"/>
      <c r="D131" s="145"/>
      <c r="E131" s="145"/>
      <c r="F131" s="145"/>
      <c r="G131" s="145"/>
      <c r="H131" s="146">
        <v>1380</v>
      </c>
      <c r="I131" s="146"/>
      <c r="J131" s="146"/>
      <c r="K131" s="146">
        <v>16603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4" t="s">
        <v>285</v>
      </c>
      <c r="B132" s="145"/>
      <c r="C132" s="145"/>
      <c r="D132" s="145"/>
      <c r="E132" s="145"/>
      <c r="F132" s="145"/>
      <c r="G132" s="145"/>
      <c r="H132" s="146">
        <v>2737</v>
      </c>
      <c r="I132" s="146"/>
      <c r="J132" s="146"/>
      <c r="K132" s="146">
        <v>8690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4" t="s">
        <v>286</v>
      </c>
      <c r="B133" s="145"/>
      <c r="C133" s="145"/>
      <c r="D133" s="145"/>
      <c r="E133" s="145"/>
      <c r="F133" s="145"/>
      <c r="G133" s="145"/>
      <c r="H133" s="146">
        <v>370</v>
      </c>
      <c r="I133" s="146"/>
      <c r="J133" s="146"/>
      <c r="K133" s="146">
        <v>1923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7" t="s">
        <v>287</v>
      </c>
      <c r="B134" s="148"/>
      <c r="C134" s="148"/>
      <c r="D134" s="148"/>
      <c r="E134" s="148"/>
      <c r="F134" s="148"/>
      <c r="G134" s="148"/>
      <c r="H134" s="149">
        <v>1379</v>
      </c>
      <c r="I134" s="149"/>
      <c r="J134" s="149"/>
      <c r="K134" s="149">
        <v>16594</v>
      </c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2" x14ac:dyDescent="0.25">
      <c r="A135" s="147" t="s">
        <v>288</v>
      </c>
      <c r="B135" s="148"/>
      <c r="C135" s="148"/>
      <c r="D135" s="148"/>
      <c r="E135" s="148"/>
      <c r="F135" s="148"/>
      <c r="G135" s="148"/>
      <c r="H135" s="149">
        <v>847</v>
      </c>
      <c r="I135" s="149"/>
      <c r="J135" s="149"/>
      <c r="K135" s="149">
        <v>10183</v>
      </c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</row>
    <row r="136" spans="1:22" x14ac:dyDescent="0.25">
      <c r="A136" s="147" t="s">
        <v>289</v>
      </c>
      <c r="B136" s="148"/>
      <c r="C136" s="148"/>
      <c r="D136" s="148"/>
      <c r="E136" s="148"/>
      <c r="F136" s="148"/>
      <c r="G136" s="148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</row>
    <row r="137" spans="1:22" ht="30" customHeight="1" x14ac:dyDescent="0.25">
      <c r="A137" s="144" t="s">
        <v>290</v>
      </c>
      <c r="B137" s="145"/>
      <c r="C137" s="145"/>
      <c r="D137" s="145"/>
      <c r="E137" s="145"/>
      <c r="F137" s="145"/>
      <c r="G137" s="145"/>
      <c r="H137" s="146">
        <v>5596</v>
      </c>
      <c r="I137" s="146"/>
      <c r="J137" s="146"/>
      <c r="K137" s="146">
        <v>44016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ht="30" customHeight="1" x14ac:dyDescent="0.25">
      <c r="A138" s="144" t="s">
        <v>291</v>
      </c>
      <c r="B138" s="145"/>
      <c r="C138" s="145"/>
      <c r="D138" s="145"/>
      <c r="E138" s="145"/>
      <c r="F138" s="145"/>
      <c r="G138" s="145"/>
      <c r="H138" s="146">
        <v>94</v>
      </c>
      <c r="I138" s="146"/>
      <c r="J138" s="146"/>
      <c r="K138" s="146">
        <v>1174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ht="30" customHeight="1" x14ac:dyDescent="0.25">
      <c r="A139" s="144" t="s">
        <v>292</v>
      </c>
      <c r="B139" s="145"/>
      <c r="C139" s="145"/>
      <c r="D139" s="145"/>
      <c r="E139" s="145"/>
      <c r="F139" s="145"/>
      <c r="G139" s="145"/>
      <c r="H139" s="146">
        <v>1011</v>
      </c>
      <c r="I139" s="146"/>
      <c r="J139" s="146"/>
      <c r="K139" s="146">
        <v>8644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293</v>
      </c>
      <c r="B140" s="145"/>
      <c r="C140" s="145"/>
      <c r="D140" s="145"/>
      <c r="E140" s="145"/>
      <c r="F140" s="145"/>
      <c r="G140" s="145"/>
      <c r="H140" s="146">
        <v>6701</v>
      </c>
      <c r="I140" s="146"/>
      <c r="J140" s="146"/>
      <c r="K140" s="146">
        <v>53834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ht="30" customHeight="1" x14ac:dyDescent="0.25">
      <c r="A141" s="144" t="s">
        <v>294</v>
      </c>
      <c r="B141" s="145"/>
      <c r="C141" s="145"/>
      <c r="D141" s="145"/>
      <c r="E141" s="145"/>
      <c r="F141" s="145"/>
      <c r="G141" s="145"/>
      <c r="H141" s="146">
        <v>622.46</v>
      </c>
      <c r="I141" s="146"/>
      <c r="J141" s="146"/>
      <c r="K141" s="146">
        <v>2668.02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x14ac:dyDescent="0.25">
      <c r="A142" s="147" t="s">
        <v>295</v>
      </c>
      <c r="B142" s="148"/>
      <c r="C142" s="148"/>
      <c r="D142" s="148"/>
      <c r="E142" s="148"/>
      <c r="F142" s="148"/>
      <c r="G142" s="148"/>
      <c r="H142" s="149">
        <v>7323.46</v>
      </c>
      <c r="I142" s="149"/>
      <c r="J142" s="149"/>
      <c r="K142" s="149">
        <v>56502.02</v>
      </c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50"/>
      <c r="B143" s="39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64</v>
      </c>
      <c r="D144" s="48"/>
      <c r="E144" s="48"/>
      <c r="F144" s="48"/>
      <c r="G144" s="48"/>
      <c r="H144" s="74">
        <f>IF(ISBLANK(Y30),"",ROUND(Z30/Y30,2)*100)</f>
        <v>100</v>
      </c>
      <c r="I144" s="48"/>
      <c r="J144" s="48"/>
      <c r="K144" s="74">
        <f>IF(ISBLANK(Y31),"",ROUND(Z31/Y31,2)*100)</f>
        <v>100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65</v>
      </c>
      <c r="D145" s="48"/>
      <c r="E145" s="48"/>
      <c r="F145" s="48"/>
      <c r="G145" s="48"/>
      <c r="H145" s="45">
        <f>IF(ISBLANK(Y30),"",ROUND(AA30/Y30,2)*100)</f>
        <v>61</v>
      </c>
      <c r="I145" s="48"/>
      <c r="J145" s="48"/>
      <c r="K145" s="45">
        <f>IF(ISBLANK(Y31),"",ROUND(AA31/Y31,2)*100)</f>
        <v>61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28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75" t="s">
        <v>71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3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75" t="s">
        <v>72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46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</sheetData>
  <mergeCells count="79">
    <mergeCell ref="A138:G138"/>
    <mergeCell ref="A139:G139"/>
    <mergeCell ref="A140:G140"/>
    <mergeCell ref="A141:G141"/>
    <mergeCell ref="A142:G142"/>
    <mergeCell ref="A132:G132"/>
    <mergeCell ref="A133:G133"/>
    <mergeCell ref="A134:G134"/>
    <mergeCell ref="A135:G135"/>
    <mergeCell ref="A136:G136"/>
    <mergeCell ref="A137:G137"/>
    <mergeCell ref="A123:V123"/>
    <mergeCell ref="A124:V124"/>
    <mergeCell ref="A127:V127"/>
    <mergeCell ref="A129:G129"/>
    <mergeCell ref="A130:G130"/>
    <mergeCell ref="A131:G131"/>
    <mergeCell ref="A107:V107"/>
    <mergeCell ref="A111:V111"/>
    <mergeCell ref="A112:V112"/>
    <mergeCell ref="A116:V116"/>
    <mergeCell ref="A117:V117"/>
    <mergeCell ref="A121:V121"/>
    <mergeCell ref="A92:V92"/>
    <mergeCell ref="A93:V93"/>
    <mergeCell ref="A95:V95"/>
    <mergeCell ref="A99:V99"/>
    <mergeCell ref="A101:V101"/>
    <mergeCell ref="A106:V106"/>
    <mergeCell ref="A77:V77"/>
    <mergeCell ref="A84:V84"/>
    <mergeCell ref="A85:V85"/>
    <mergeCell ref="A86:V86"/>
    <mergeCell ref="A87:V87"/>
    <mergeCell ref="A90:V90"/>
    <mergeCell ref="A53:V53"/>
    <mergeCell ref="A59:V59"/>
    <mergeCell ref="A60:V60"/>
    <mergeCell ref="A67:V67"/>
    <mergeCell ref="A70:V70"/>
    <mergeCell ref="A74:V74"/>
    <mergeCell ref="A40:V40"/>
    <mergeCell ref="A41:V41"/>
    <mergeCell ref="A43:V43"/>
    <mergeCell ref="A44:V44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7323.46/1000</f>
        <v>7.3234599999999999</v>
      </c>
      <c r="H11" s="85"/>
      <c r="I11" s="55" t="s">
        <v>6</v>
      </c>
      <c r="J11" s="86">
        <f>56502.02/1000</f>
        <v>56.502019999999995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0.12256</v>
      </c>
      <c r="H14" s="85"/>
      <c r="I14" s="55" t="s">
        <v>8</v>
      </c>
      <c r="J14" s="86">
        <f>(P14+P15)/1000</f>
        <v>0.12256</v>
      </c>
      <c r="K14" s="87"/>
      <c r="L14" s="58">
        <v>1368</v>
      </c>
      <c r="M14" s="35" t="s">
        <v>8</v>
      </c>
      <c r="N14" s="57"/>
      <c r="O14" s="26">
        <v>121.51</v>
      </c>
      <c r="P14" s="27">
        <v>121.51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1380/1000</f>
        <v>1.38</v>
      </c>
      <c r="H15" s="117"/>
      <c r="I15" s="55" t="s">
        <v>6</v>
      </c>
      <c r="J15" s="86">
        <f>16603/1000</f>
        <v>16.603000000000002</v>
      </c>
      <c r="K15" s="87"/>
      <c r="L15" s="59">
        <v>16444</v>
      </c>
      <c r="M15" s="35" t="s">
        <v>6</v>
      </c>
      <c r="N15" s="57"/>
      <c r="O15" s="26">
        <v>1.05</v>
      </c>
      <c r="P15" s="27">
        <v>1.05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298</v>
      </c>
      <c r="C26" s="134" t="s">
        <v>299</v>
      </c>
      <c r="D26" s="154" t="s">
        <v>300</v>
      </c>
      <c r="E26" s="155">
        <v>0.06</v>
      </c>
      <c r="F26" s="136" t="s">
        <v>301</v>
      </c>
      <c r="G26" s="136">
        <v>0.57999999999999996</v>
      </c>
      <c r="H26" s="156"/>
      <c r="I26" s="156"/>
      <c r="J26" s="136" t="s">
        <v>302</v>
      </c>
      <c r="K26" s="136">
        <v>6.94</v>
      </c>
      <c r="L26" s="157"/>
      <c r="M26" s="156">
        <f>IF(ISNUMBER(K26/G26),IF(NOT(K26/G26=0),K26/G26, " "), " ")</f>
        <v>11.965517241379311</v>
      </c>
      <c r="N26" s="154"/>
    </row>
    <row r="27" spans="1:23" s="29" customFormat="1" ht="22.8" x14ac:dyDescent="0.25">
      <c r="A27" s="152">
        <v>2</v>
      </c>
      <c r="B27" s="153" t="s">
        <v>303</v>
      </c>
      <c r="C27" s="134" t="s">
        <v>304</v>
      </c>
      <c r="D27" s="154" t="s">
        <v>300</v>
      </c>
      <c r="E27" s="155">
        <v>9.66</v>
      </c>
      <c r="F27" s="136" t="s">
        <v>305</v>
      </c>
      <c r="G27" s="136">
        <v>99.78</v>
      </c>
      <c r="H27" s="156"/>
      <c r="I27" s="156"/>
      <c r="J27" s="136" t="s">
        <v>306</v>
      </c>
      <c r="K27" s="136">
        <v>1198.32</v>
      </c>
      <c r="L27" s="157"/>
      <c r="M27" s="156">
        <f>IF(ISNUMBER(K27/G27),IF(NOT(K27/G27=0),K27/G27, " "), " ")</f>
        <v>12.009621166566445</v>
      </c>
      <c r="N27" s="154"/>
    </row>
    <row r="28" spans="1:23" s="29" customFormat="1" ht="22.8" x14ac:dyDescent="0.25">
      <c r="A28" s="152">
        <v>3</v>
      </c>
      <c r="B28" s="153" t="s">
        <v>307</v>
      </c>
      <c r="C28" s="134" t="s">
        <v>308</v>
      </c>
      <c r="D28" s="154" t="s">
        <v>300</v>
      </c>
      <c r="E28" s="155">
        <v>24</v>
      </c>
      <c r="F28" s="136" t="s">
        <v>309</v>
      </c>
      <c r="G28" s="136">
        <v>258.74</v>
      </c>
      <c r="H28" s="156"/>
      <c r="I28" s="156"/>
      <c r="J28" s="136" t="s">
        <v>310</v>
      </c>
      <c r="K28" s="136">
        <v>3106.8</v>
      </c>
      <c r="L28" s="157"/>
      <c r="M28" s="156">
        <f>IF(ISNUMBER(K28/G28),IF(NOT(K28/G28=0),K28/G28, " "), " ")</f>
        <v>12.007420576640643</v>
      </c>
      <c r="N28" s="154"/>
    </row>
    <row r="29" spans="1:23" s="29" customFormat="1" ht="22.8" x14ac:dyDescent="0.25">
      <c r="A29" s="152">
        <v>4</v>
      </c>
      <c r="B29" s="153" t="s">
        <v>311</v>
      </c>
      <c r="C29" s="134" t="s">
        <v>312</v>
      </c>
      <c r="D29" s="154" t="s">
        <v>300</v>
      </c>
      <c r="E29" s="155">
        <v>6.05</v>
      </c>
      <c r="F29" s="136" t="s">
        <v>313</v>
      </c>
      <c r="G29" s="136">
        <v>66.069999999999993</v>
      </c>
      <c r="H29" s="156"/>
      <c r="I29" s="156"/>
      <c r="J29" s="136" t="s">
        <v>314</v>
      </c>
      <c r="K29" s="136">
        <v>792.85</v>
      </c>
      <c r="L29" s="157"/>
      <c r="M29" s="156">
        <f>IF(ISNUMBER(K29/G29),IF(NOT(K29/G29=0),K29/G29, " "), " ")</f>
        <v>12.000151354623885</v>
      </c>
      <c r="N29" s="154"/>
    </row>
    <row r="30" spans="1:23" ht="22.8" x14ac:dyDescent="0.25">
      <c r="A30" s="152">
        <v>5</v>
      </c>
      <c r="B30" s="153" t="s">
        <v>315</v>
      </c>
      <c r="C30" s="134" t="s">
        <v>316</v>
      </c>
      <c r="D30" s="154" t="s">
        <v>300</v>
      </c>
      <c r="E30" s="155">
        <v>38.94</v>
      </c>
      <c r="F30" s="136" t="s">
        <v>317</v>
      </c>
      <c r="G30" s="136">
        <v>436.15</v>
      </c>
      <c r="H30" s="156"/>
      <c r="I30" s="156"/>
      <c r="J30" s="136" t="s">
        <v>318</v>
      </c>
      <c r="K30" s="136">
        <v>5233.92</v>
      </c>
      <c r="L30" s="157"/>
      <c r="M30" s="156">
        <f>IF(ISNUMBER(K30/G30),IF(NOT(K30/G30=0),K30/G30, " "), " ")</f>
        <v>12.000275134701365</v>
      </c>
      <c r="N30" s="154"/>
    </row>
    <row r="31" spans="1:23" ht="22.8" x14ac:dyDescent="0.25">
      <c r="A31" s="152">
        <v>6</v>
      </c>
      <c r="B31" s="153" t="s">
        <v>319</v>
      </c>
      <c r="C31" s="134" t="s">
        <v>320</v>
      </c>
      <c r="D31" s="154" t="s">
        <v>300</v>
      </c>
      <c r="E31" s="155">
        <v>15.39</v>
      </c>
      <c r="F31" s="136" t="s">
        <v>321</v>
      </c>
      <c r="G31" s="136">
        <v>176.51</v>
      </c>
      <c r="H31" s="156"/>
      <c r="I31" s="156"/>
      <c r="J31" s="136" t="s">
        <v>322</v>
      </c>
      <c r="K31" s="136">
        <v>2117.96</v>
      </c>
      <c r="L31" s="157"/>
      <c r="M31" s="156">
        <f>IF(ISNUMBER(K31/G31),IF(NOT(K31/G31=0),K31/G31, " "), " ")</f>
        <v>11.999093535777011</v>
      </c>
      <c r="N31" s="154"/>
    </row>
    <row r="32" spans="1:23" ht="22.8" x14ac:dyDescent="0.25">
      <c r="A32" s="152">
        <v>7</v>
      </c>
      <c r="B32" s="153" t="s">
        <v>323</v>
      </c>
      <c r="C32" s="134" t="s">
        <v>324</v>
      </c>
      <c r="D32" s="154" t="s">
        <v>300</v>
      </c>
      <c r="E32" s="155">
        <v>5.45</v>
      </c>
      <c r="F32" s="136" t="s">
        <v>325</v>
      </c>
      <c r="G32" s="136">
        <v>65.569999999999993</v>
      </c>
      <c r="H32" s="156"/>
      <c r="I32" s="156"/>
      <c r="J32" s="136" t="s">
        <v>326</v>
      </c>
      <c r="K32" s="136">
        <v>786.6</v>
      </c>
      <c r="L32" s="157"/>
      <c r="M32" s="156">
        <f>IF(ISNUMBER(K32/G32),IF(NOT(K32/G32=0),K32/G32, " "), " ")</f>
        <v>11.996339789537901</v>
      </c>
      <c r="N32" s="154"/>
    </row>
    <row r="33" spans="1:14" ht="22.8" x14ac:dyDescent="0.25">
      <c r="A33" s="152">
        <v>8</v>
      </c>
      <c r="B33" s="153" t="s">
        <v>327</v>
      </c>
      <c r="C33" s="134" t="s">
        <v>328</v>
      </c>
      <c r="D33" s="154" t="s">
        <v>300</v>
      </c>
      <c r="E33" s="155">
        <v>21.96</v>
      </c>
      <c r="F33" s="136" t="s">
        <v>329</v>
      </c>
      <c r="G33" s="136">
        <v>267.02999999999997</v>
      </c>
      <c r="H33" s="156"/>
      <c r="I33" s="156"/>
      <c r="J33" s="136" t="s">
        <v>330</v>
      </c>
      <c r="K33" s="136">
        <v>3204.84</v>
      </c>
      <c r="L33" s="157"/>
      <c r="M33" s="156">
        <f>IF(ISNUMBER(K33/G33),IF(NOT(K33/G33=0),K33/G33, " "), " ")</f>
        <v>12.001797550836987</v>
      </c>
      <c r="N33" s="154"/>
    </row>
    <row r="34" spans="1:14" ht="22.8" x14ac:dyDescent="0.25">
      <c r="A34" s="152">
        <v>9</v>
      </c>
      <c r="B34" s="153">
        <v>2</v>
      </c>
      <c r="C34" s="134" t="s">
        <v>331</v>
      </c>
      <c r="D34" s="154" t="s">
        <v>300</v>
      </c>
      <c r="E34" s="155">
        <v>1.05</v>
      </c>
      <c r="F34" s="136" t="s">
        <v>332</v>
      </c>
      <c r="G34" s="136"/>
      <c r="H34" s="156"/>
      <c r="I34" s="156"/>
      <c r="J34" s="136" t="s">
        <v>332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333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30101</v>
      </c>
      <c r="C36" s="134" t="s">
        <v>334</v>
      </c>
      <c r="D36" s="154" t="s">
        <v>335</v>
      </c>
      <c r="E36" s="155">
        <v>1</v>
      </c>
      <c r="F36" s="136" t="s">
        <v>336</v>
      </c>
      <c r="G36" s="136">
        <v>111.55</v>
      </c>
      <c r="H36" s="156"/>
      <c r="I36" s="156"/>
      <c r="J36" s="136" t="s">
        <v>337</v>
      </c>
      <c r="K36" s="136">
        <v>467</v>
      </c>
      <c r="L36" s="157"/>
      <c r="M36" s="156">
        <f>IF(ISNUMBER(K36/G36),IF(NOT(K36/G36=0),K36/G36, " "), " ")</f>
        <v>4.1864634692962799</v>
      </c>
      <c r="N36" s="154" t="s">
        <v>338</v>
      </c>
    </row>
    <row r="37" spans="1:14" ht="22.8" x14ac:dyDescent="0.25">
      <c r="A37" s="152">
        <v>11</v>
      </c>
      <c r="B37" s="153">
        <v>30401</v>
      </c>
      <c r="C37" s="134" t="s">
        <v>339</v>
      </c>
      <c r="D37" s="154" t="s">
        <v>335</v>
      </c>
      <c r="E37" s="155">
        <v>1</v>
      </c>
      <c r="F37" s="136" t="s">
        <v>340</v>
      </c>
      <c r="G37" s="136">
        <v>2.31</v>
      </c>
      <c r="H37" s="156"/>
      <c r="I37" s="156"/>
      <c r="J37" s="136" t="s">
        <v>341</v>
      </c>
      <c r="K37" s="136">
        <v>7</v>
      </c>
      <c r="L37" s="157"/>
      <c r="M37" s="156">
        <f>IF(ISNUMBER(K37/G37),IF(NOT(K37/G37=0),K37/G37, " "), " ")</f>
        <v>3.0303030303030303</v>
      </c>
      <c r="N37" s="154" t="s">
        <v>338</v>
      </c>
    </row>
    <row r="38" spans="1:14" ht="22.8" x14ac:dyDescent="0.25">
      <c r="A38" s="152">
        <v>12</v>
      </c>
      <c r="B38" s="153">
        <v>30954</v>
      </c>
      <c r="C38" s="134" t="s">
        <v>342</v>
      </c>
      <c r="D38" s="154" t="s">
        <v>335</v>
      </c>
      <c r="E38" s="155">
        <v>0.05</v>
      </c>
      <c r="F38" s="136" t="s">
        <v>343</v>
      </c>
      <c r="G38" s="136">
        <v>1.68</v>
      </c>
      <c r="H38" s="156"/>
      <c r="I38" s="156"/>
      <c r="J38" s="136" t="s">
        <v>344</v>
      </c>
      <c r="K38" s="136">
        <v>8.15</v>
      </c>
      <c r="L38" s="157"/>
      <c r="M38" s="156">
        <f>IF(ISNUMBER(K38/G38),IF(NOT(K38/G38=0),K38/G38, " "), " ")</f>
        <v>4.8511904761904763</v>
      </c>
      <c r="N38" s="154" t="s">
        <v>338</v>
      </c>
    </row>
    <row r="39" spans="1:14" ht="22.8" x14ac:dyDescent="0.25">
      <c r="A39" s="152">
        <v>13</v>
      </c>
      <c r="B39" s="153">
        <v>40502</v>
      </c>
      <c r="C39" s="134" t="s">
        <v>345</v>
      </c>
      <c r="D39" s="154" t="s">
        <v>335</v>
      </c>
      <c r="E39" s="155">
        <v>3.58</v>
      </c>
      <c r="F39" s="136" t="s">
        <v>346</v>
      </c>
      <c r="G39" s="136">
        <v>28.06</v>
      </c>
      <c r="H39" s="156"/>
      <c r="I39" s="156"/>
      <c r="J39" s="136" t="s">
        <v>347</v>
      </c>
      <c r="K39" s="136">
        <v>161.1</v>
      </c>
      <c r="L39" s="157"/>
      <c r="M39" s="156">
        <f>IF(ISNUMBER(K39/G39),IF(NOT(K39/G39=0),K39/G39, " "), " ")</f>
        <v>5.7412687099073416</v>
      </c>
      <c r="N39" s="154" t="s">
        <v>338</v>
      </c>
    </row>
    <row r="40" spans="1:14" ht="22.8" x14ac:dyDescent="0.25">
      <c r="A40" s="152">
        <v>14</v>
      </c>
      <c r="B40" s="153">
        <v>40504</v>
      </c>
      <c r="C40" s="134" t="s">
        <v>348</v>
      </c>
      <c r="D40" s="154" t="s">
        <v>335</v>
      </c>
      <c r="E40" s="155">
        <v>2.16</v>
      </c>
      <c r="F40" s="136" t="s">
        <v>349</v>
      </c>
      <c r="G40" s="136">
        <v>2.78</v>
      </c>
      <c r="H40" s="156"/>
      <c r="I40" s="156"/>
      <c r="J40" s="136" t="s">
        <v>350</v>
      </c>
      <c r="K40" s="136">
        <v>6.48</v>
      </c>
      <c r="L40" s="157"/>
      <c r="M40" s="156">
        <f>IF(ISNUMBER(K40/G40),IF(NOT(K40/G40=0),K40/G40, " "), " ")</f>
        <v>2.3309352517985613</v>
      </c>
      <c r="N40" s="154" t="s">
        <v>338</v>
      </c>
    </row>
    <row r="41" spans="1:14" ht="22.8" x14ac:dyDescent="0.25">
      <c r="A41" s="152">
        <v>15</v>
      </c>
      <c r="B41" s="153">
        <v>330206</v>
      </c>
      <c r="C41" s="134" t="s">
        <v>351</v>
      </c>
      <c r="D41" s="154" t="s">
        <v>335</v>
      </c>
      <c r="E41" s="155">
        <v>0.56000000000000005</v>
      </c>
      <c r="F41" s="136" t="s">
        <v>352</v>
      </c>
      <c r="G41" s="136">
        <v>1.3</v>
      </c>
      <c r="H41" s="156"/>
      <c r="I41" s="156"/>
      <c r="J41" s="136" t="s">
        <v>353</v>
      </c>
      <c r="K41" s="136">
        <v>6.72</v>
      </c>
      <c r="L41" s="157"/>
      <c r="M41" s="156">
        <f>IF(ISNUMBER(K41/G41),IF(NOT(K41/G41=0),K41/G41, " "), " ")</f>
        <v>5.1692307692307686</v>
      </c>
      <c r="N41" s="154" t="s">
        <v>338</v>
      </c>
    </row>
    <row r="42" spans="1:14" ht="22.8" x14ac:dyDescent="0.25">
      <c r="A42" s="152">
        <v>16</v>
      </c>
      <c r="B42" s="153">
        <v>400001</v>
      </c>
      <c r="C42" s="134" t="s">
        <v>354</v>
      </c>
      <c r="D42" s="154" t="s">
        <v>335</v>
      </c>
      <c r="E42" s="155">
        <v>2.12</v>
      </c>
      <c r="F42" s="136" t="s">
        <v>355</v>
      </c>
      <c r="G42" s="136">
        <v>218.77</v>
      </c>
      <c r="H42" s="156"/>
      <c r="I42" s="156"/>
      <c r="J42" s="136" t="s">
        <v>356</v>
      </c>
      <c r="K42" s="136">
        <v>1244.44</v>
      </c>
      <c r="L42" s="157"/>
      <c r="M42" s="156">
        <f>IF(ISNUMBER(K42/G42),IF(NOT(K42/G42=0),K42/G42, " "), " ")</f>
        <v>5.6883484938519908</v>
      </c>
      <c r="N42" s="154" t="s">
        <v>338</v>
      </c>
    </row>
    <row r="43" spans="1:14" ht="19.350000000000001" customHeight="1" x14ac:dyDescent="0.25">
      <c r="A43" s="128" t="s">
        <v>357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358</v>
      </c>
      <c r="C44" s="134" t="s">
        <v>359</v>
      </c>
      <c r="D44" s="154" t="s">
        <v>360</v>
      </c>
      <c r="E44" s="155">
        <v>0.41089999999999999</v>
      </c>
      <c r="F44" s="136" t="s">
        <v>361</v>
      </c>
      <c r="G44" s="136">
        <v>2.54</v>
      </c>
      <c r="H44" s="156">
        <v>42.66</v>
      </c>
      <c r="I44" s="156">
        <v>17.53</v>
      </c>
      <c r="J44" s="136" t="s">
        <v>362</v>
      </c>
      <c r="K44" s="136">
        <v>20.16</v>
      </c>
      <c r="L44" s="157"/>
      <c r="M44" s="156">
        <f>IF(ISNUMBER(K44/G44),IF(NOT(K44/G44=0),K44/G44, " "), " ")</f>
        <v>7.9370078740157481</v>
      </c>
      <c r="N44" s="154" t="s">
        <v>363</v>
      </c>
    </row>
    <row r="45" spans="1:14" ht="34.200000000000003" x14ac:dyDescent="0.25">
      <c r="A45" s="152">
        <v>18</v>
      </c>
      <c r="B45" s="153" t="s">
        <v>364</v>
      </c>
      <c r="C45" s="134" t="s">
        <v>365</v>
      </c>
      <c r="D45" s="154" t="s">
        <v>366</v>
      </c>
      <c r="E45" s="155">
        <v>2.0000000000000001E-4</v>
      </c>
      <c r="F45" s="136" t="s">
        <v>367</v>
      </c>
      <c r="G45" s="136">
        <v>3.66</v>
      </c>
      <c r="H45" s="156">
        <v>62800.15</v>
      </c>
      <c r="I45" s="156">
        <v>12.56</v>
      </c>
      <c r="J45" s="136" t="s">
        <v>368</v>
      </c>
      <c r="K45" s="136">
        <v>12.92</v>
      </c>
      <c r="L45" s="157"/>
      <c r="M45" s="156">
        <f>IF(ISNUMBER(K45/G45),IF(NOT(K45/G45=0),K45/G45, " "), " ")</f>
        <v>3.5300546448087431</v>
      </c>
      <c r="N45" s="154" t="s">
        <v>369</v>
      </c>
    </row>
    <row r="46" spans="1:14" ht="34.200000000000003" x14ac:dyDescent="0.25">
      <c r="A46" s="152">
        <v>19</v>
      </c>
      <c r="B46" s="153" t="s">
        <v>370</v>
      </c>
      <c r="C46" s="134" t="s">
        <v>371</v>
      </c>
      <c r="D46" s="154" t="s">
        <v>366</v>
      </c>
      <c r="E46" s="155">
        <v>1E-4</v>
      </c>
      <c r="F46" s="136" t="s">
        <v>372</v>
      </c>
      <c r="G46" s="136">
        <v>3</v>
      </c>
      <c r="H46" s="156">
        <v>85289</v>
      </c>
      <c r="I46" s="156">
        <v>8.5299999999999994</v>
      </c>
      <c r="J46" s="136" t="s">
        <v>373</v>
      </c>
      <c r="K46" s="136">
        <v>8.75</v>
      </c>
      <c r="L46" s="157"/>
      <c r="M46" s="156">
        <f>IF(ISNUMBER(K46/G46),IF(NOT(K46/G46=0),K46/G46, " "), " ")</f>
        <v>2.9166666666666665</v>
      </c>
      <c r="N46" s="154" t="s">
        <v>374</v>
      </c>
    </row>
    <row r="47" spans="1:14" ht="34.200000000000003" x14ac:dyDescent="0.25">
      <c r="A47" s="152">
        <v>20</v>
      </c>
      <c r="B47" s="153" t="s">
        <v>375</v>
      </c>
      <c r="C47" s="134" t="s">
        <v>376</v>
      </c>
      <c r="D47" s="154" t="s">
        <v>366</v>
      </c>
      <c r="E47" s="155">
        <v>2.0000000000000001E-4</v>
      </c>
      <c r="F47" s="136" t="s">
        <v>377</v>
      </c>
      <c r="G47" s="136">
        <v>2.0699999999999998</v>
      </c>
      <c r="H47" s="156">
        <v>39055.08</v>
      </c>
      <c r="I47" s="156">
        <v>7.81</v>
      </c>
      <c r="J47" s="136" t="s">
        <v>378</v>
      </c>
      <c r="K47" s="136">
        <v>8.0500000000000007</v>
      </c>
      <c r="L47" s="157"/>
      <c r="M47" s="156">
        <f>IF(ISNUMBER(K47/G47),IF(NOT(K47/G47=0),K47/G47, " "), " ")</f>
        <v>3.8888888888888897</v>
      </c>
      <c r="N47" s="154" t="s">
        <v>379</v>
      </c>
    </row>
    <row r="48" spans="1:14" ht="22.8" x14ac:dyDescent="0.25">
      <c r="A48" s="152">
        <v>21</v>
      </c>
      <c r="B48" s="153" t="s">
        <v>380</v>
      </c>
      <c r="C48" s="134" t="s">
        <v>381</v>
      </c>
      <c r="D48" s="154" t="s">
        <v>366</v>
      </c>
      <c r="E48" s="155">
        <v>1.5E-3</v>
      </c>
      <c r="F48" s="136" t="s">
        <v>382</v>
      </c>
      <c r="G48" s="136">
        <v>16.010000000000002</v>
      </c>
      <c r="H48" s="156">
        <v>56684.17</v>
      </c>
      <c r="I48" s="156">
        <v>85.03</v>
      </c>
      <c r="J48" s="136" t="s">
        <v>383</v>
      </c>
      <c r="K48" s="136">
        <v>87.19</v>
      </c>
      <c r="L48" s="157"/>
      <c r="M48" s="156">
        <f>IF(ISNUMBER(K48/G48),IF(NOT(K48/G48=0),K48/G48, " "), " ")</f>
        <v>5.4459712679575256</v>
      </c>
      <c r="N48" s="154" t="s">
        <v>384</v>
      </c>
    </row>
    <row r="49" spans="1:14" ht="34.200000000000003" x14ac:dyDescent="0.25">
      <c r="A49" s="152">
        <v>22</v>
      </c>
      <c r="B49" s="153" t="s">
        <v>385</v>
      </c>
      <c r="C49" s="134" t="s">
        <v>386</v>
      </c>
      <c r="D49" s="154" t="s">
        <v>360</v>
      </c>
      <c r="E49" s="155">
        <v>0.1915</v>
      </c>
      <c r="F49" s="136" t="s">
        <v>387</v>
      </c>
      <c r="G49" s="136">
        <v>19.36</v>
      </c>
      <c r="H49" s="156">
        <v>418</v>
      </c>
      <c r="I49" s="156">
        <v>80.02</v>
      </c>
      <c r="J49" s="136" t="s">
        <v>388</v>
      </c>
      <c r="K49" s="136">
        <v>83.6</v>
      </c>
      <c r="L49" s="157"/>
      <c r="M49" s="156">
        <f>IF(ISNUMBER(K49/G49),IF(NOT(K49/G49=0),K49/G49, " "), " ")</f>
        <v>4.3181818181818183</v>
      </c>
      <c r="N49" s="154" t="s">
        <v>389</v>
      </c>
    </row>
    <row r="50" spans="1:14" ht="22.8" x14ac:dyDescent="0.25">
      <c r="A50" s="152">
        <v>23</v>
      </c>
      <c r="B50" s="153" t="s">
        <v>390</v>
      </c>
      <c r="C50" s="134" t="s">
        <v>391</v>
      </c>
      <c r="D50" s="154" t="s">
        <v>392</v>
      </c>
      <c r="E50" s="155">
        <v>0.18659999999999999</v>
      </c>
      <c r="F50" s="136" t="s">
        <v>393</v>
      </c>
      <c r="G50" s="136">
        <v>7.91</v>
      </c>
      <c r="H50" s="156">
        <v>228.81</v>
      </c>
      <c r="I50" s="156">
        <v>42.66</v>
      </c>
      <c r="J50" s="136" t="s">
        <v>394</v>
      </c>
      <c r="K50" s="136">
        <v>43.62</v>
      </c>
      <c r="L50" s="157"/>
      <c r="M50" s="156">
        <f>IF(ISNUMBER(K50/G50),IF(NOT(K50/G50=0),K50/G50, " "), " ")</f>
        <v>5.514538558786346</v>
      </c>
      <c r="N50" s="154" t="s">
        <v>395</v>
      </c>
    </row>
    <row r="51" spans="1:14" ht="45.6" x14ac:dyDescent="0.25">
      <c r="A51" s="152">
        <v>24</v>
      </c>
      <c r="B51" s="153" t="s">
        <v>396</v>
      </c>
      <c r="C51" s="134" t="s">
        <v>397</v>
      </c>
      <c r="D51" s="154" t="s">
        <v>392</v>
      </c>
      <c r="E51" s="155">
        <v>0.6</v>
      </c>
      <c r="F51" s="136" t="s">
        <v>398</v>
      </c>
      <c r="G51" s="136">
        <v>13.68</v>
      </c>
      <c r="H51" s="156">
        <v>119.32</v>
      </c>
      <c r="I51" s="156">
        <v>71.599999999999994</v>
      </c>
      <c r="J51" s="136" t="s">
        <v>399</v>
      </c>
      <c r="K51" s="136">
        <v>73.22</v>
      </c>
      <c r="L51" s="157"/>
      <c r="M51" s="156">
        <f>IF(ISNUMBER(K51/G51),IF(NOT(K51/G51=0),K51/G51, " "), " ")</f>
        <v>5.35233918128655</v>
      </c>
      <c r="N51" s="154" t="s">
        <v>400</v>
      </c>
    </row>
    <row r="52" spans="1:14" ht="34.200000000000003" x14ac:dyDescent="0.25">
      <c r="A52" s="152">
        <v>25</v>
      </c>
      <c r="B52" s="153" t="s">
        <v>401</v>
      </c>
      <c r="C52" s="134" t="s">
        <v>402</v>
      </c>
      <c r="D52" s="154" t="s">
        <v>366</v>
      </c>
      <c r="E52" s="155">
        <v>1.6000000000000001E-3</v>
      </c>
      <c r="F52" s="136" t="s">
        <v>403</v>
      </c>
      <c r="G52" s="136">
        <v>33.46</v>
      </c>
      <c r="H52" s="156">
        <v>55802.95</v>
      </c>
      <c r="I52" s="156">
        <v>89.28</v>
      </c>
      <c r="J52" s="136" t="s">
        <v>404</v>
      </c>
      <c r="K52" s="136">
        <v>91.6</v>
      </c>
      <c r="L52" s="157"/>
      <c r="M52" s="156">
        <f>IF(ISNUMBER(K52/G52),IF(NOT(K52/G52=0),K52/G52, " "), " ")</f>
        <v>2.7375971309025702</v>
      </c>
      <c r="N52" s="154" t="s">
        <v>379</v>
      </c>
    </row>
    <row r="53" spans="1:14" ht="57" x14ac:dyDescent="0.25">
      <c r="A53" s="152">
        <v>26</v>
      </c>
      <c r="B53" s="153" t="s">
        <v>405</v>
      </c>
      <c r="C53" s="134" t="s">
        <v>406</v>
      </c>
      <c r="D53" s="154" t="s">
        <v>407</v>
      </c>
      <c r="E53" s="155">
        <v>23.646999999999998</v>
      </c>
      <c r="F53" s="136" t="s">
        <v>408</v>
      </c>
      <c r="G53" s="136">
        <v>290.83</v>
      </c>
      <c r="H53" s="156">
        <v>52.7</v>
      </c>
      <c r="I53" s="156">
        <v>1246.21</v>
      </c>
      <c r="J53" s="136" t="s">
        <v>409</v>
      </c>
      <c r="K53" s="136">
        <v>1281.67</v>
      </c>
      <c r="L53" s="157"/>
      <c r="M53" s="156">
        <f>IF(ISNUMBER(K53/G53),IF(NOT(K53/G53=0),K53/G53, " "), " ")</f>
        <v>4.4069387614757769</v>
      </c>
      <c r="N53" s="154" t="s">
        <v>410</v>
      </c>
    </row>
    <row r="54" spans="1:14" ht="57" x14ac:dyDescent="0.25">
      <c r="A54" s="152">
        <v>27</v>
      </c>
      <c r="B54" s="153" t="s">
        <v>411</v>
      </c>
      <c r="C54" s="134" t="s">
        <v>412</v>
      </c>
      <c r="D54" s="154" t="s">
        <v>407</v>
      </c>
      <c r="E54" s="155">
        <v>2.996</v>
      </c>
      <c r="F54" s="136" t="s">
        <v>398</v>
      </c>
      <c r="G54" s="136">
        <v>68.31</v>
      </c>
      <c r="H54" s="156">
        <v>98.1</v>
      </c>
      <c r="I54" s="156">
        <v>293.91000000000003</v>
      </c>
      <c r="J54" s="136" t="s">
        <v>413</v>
      </c>
      <c r="K54" s="136">
        <v>302.27</v>
      </c>
      <c r="L54" s="157"/>
      <c r="M54" s="156">
        <f>IF(ISNUMBER(K54/G54),IF(NOT(K54/G54=0),K54/G54, " "), " ")</f>
        <v>4.4249743814961207</v>
      </c>
      <c r="N54" s="154" t="s">
        <v>414</v>
      </c>
    </row>
    <row r="55" spans="1:14" ht="57" x14ac:dyDescent="0.25">
      <c r="A55" s="152">
        <v>28</v>
      </c>
      <c r="B55" s="153" t="s">
        <v>415</v>
      </c>
      <c r="C55" s="134" t="s">
        <v>416</v>
      </c>
      <c r="D55" s="154" t="s">
        <v>407</v>
      </c>
      <c r="E55" s="155">
        <v>16.05</v>
      </c>
      <c r="F55" s="136" t="s">
        <v>417</v>
      </c>
      <c r="G55" s="136">
        <v>518.41999999999996</v>
      </c>
      <c r="H55" s="156">
        <v>139.05000000000001</v>
      </c>
      <c r="I55" s="156">
        <v>2231.7600000000002</v>
      </c>
      <c r="J55" s="136" t="s">
        <v>418</v>
      </c>
      <c r="K55" s="136">
        <v>2295.48</v>
      </c>
      <c r="L55" s="157"/>
      <c r="M55" s="156">
        <f>IF(ISNUMBER(K55/G55),IF(NOT(K55/G55=0),K55/G55, " "), " ")</f>
        <v>4.4278384321592537</v>
      </c>
      <c r="N55" s="154" t="s">
        <v>419</v>
      </c>
    </row>
    <row r="56" spans="1:14" ht="45.6" x14ac:dyDescent="0.25">
      <c r="A56" s="152">
        <v>29</v>
      </c>
      <c r="B56" s="153" t="s">
        <v>420</v>
      </c>
      <c r="C56" s="134" t="s">
        <v>421</v>
      </c>
      <c r="D56" s="154" t="s">
        <v>407</v>
      </c>
      <c r="E56" s="155">
        <v>0.84</v>
      </c>
      <c r="F56" s="136" t="s">
        <v>422</v>
      </c>
      <c r="G56" s="136">
        <v>9.74</v>
      </c>
      <c r="H56" s="156">
        <v>22.86</v>
      </c>
      <c r="I56" s="156">
        <v>19.2</v>
      </c>
      <c r="J56" s="136" t="s">
        <v>423</v>
      </c>
      <c r="K56" s="136">
        <v>19.62</v>
      </c>
      <c r="L56" s="157"/>
      <c r="M56" s="156">
        <f>IF(ISNUMBER(K56/G56),IF(NOT(K56/G56=0),K56/G56, " "), " ")</f>
        <v>2.0143737166324436</v>
      </c>
      <c r="N56" s="154" t="s">
        <v>424</v>
      </c>
    </row>
    <row r="57" spans="1:14" ht="22.8" x14ac:dyDescent="0.25">
      <c r="A57" s="152">
        <v>30</v>
      </c>
      <c r="B57" s="153" t="s">
        <v>425</v>
      </c>
      <c r="C57" s="134" t="s">
        <v>426</v>
      </c>
      <c r="D57" s="154" t="s">
        <v>427</v>
      </c>
      <c r="E57" s="155">
        <v>19</v>
      </c>
      <c r="F57" s="136" t="s">
        <v>428</v>
      </c>
      <c r="G57" s="136">
        <v>353.4</v>
      </c>
      <c r="H57" s="156">
        <v>40.729999999999997</v>
      </c>
      <c r="I57" s="156">
        <v>773.87</v>
      </c>
      <c r="J57" s="136" t="s">
        <v>429</v>
      </c>
      <c r="K57" s="136">
        <v>792.49</v>
      </c>
      <c r="L57" s="157"/>
      <c r="M57" s="156">
        <f>IF(ISNUMBER(K57/G57),IF(NOT(K57/G57=0),K57/G57, " "), " ")</f>
        <v>2.2424731182795701</v>
      </c>
      <c r="N57" s="154" t="s">
        <v>430</v>
      </c>
    </row>
    <row r="58" spans="1:14" ht="34.200000000000003" x14ac:dyDescent="0.25">
      <c r="A58" s="152">
        <v>31</v>
      </c>
      <c r="B58" s="153" t="s">
        <v>431</v>
      </c>
      <c r="C58" s="134" t="s">
        <v>432</v>
      </c>
      <c r="D58" s="154" t="s">
        <v>360</v>
      </c>
      <c r="E58" s="155">
        <v>2.34</v>
      </c>
      <c r="F58" s="136" t="s">
        <v>433</v>
      </c>
      <c r="G58" s="136">
        <v>7.28</v>
      </c>
      <c r="H58" s="156">
        <v>22.32</v>
      </c>
      <c r="I58" s="156">
        <v>52.22</v>
      </c>
      <c r="J58" s="136" t="s">
        <v>434</v>
      </c>
      <c r="K58" s="136">
        <v>53.28</v>
      </c>
      <c r="L58" s="157"/>
      <c r="M58" s="156">
        <f>IF(ISNUMBER(K58/G58),IF(NOT(K58/G58=0),K58/G58, " "), " ")</f>
        <v>7.3186813186813184</v>
      </c>
      <c r="N58" s="154" t="s">
        <v>435</v>
      </c>
    </row>
    <row r="59" spans="1:14" ht="34.200000000000003" x14ac:dyDescent="0.25">
      <c r="A59" s="152">
        <v>32</v>
      </c>
      <c r="B59" s="153" t="s">
        <v>436</v>
      </c>
      <c r="C59" s="134" t="s">
        <v>437</v>
      </c>
      <c r="D59" s="154" t="s">
        <v>407</v>
      </c>
      <c r="E59" s="155">
        <v>11.74</v>
      </c>
      <c r="F59" s="136" t="s">
        <v>438</v>
      </c>
      <c r="G59" s="136">
        <v>198.64</v>
      </c>
      <c r="H59" s="156">
        <v>48.99</v>
      </c>
      <c r="I59" s="156">
        <v>575.14</v>
      </c>
      <c r="J59" s="136" t="s">
        <v>439</v>
      </c>
      <c r="K59" s="136">
        <v>588.29</v>
      </c>
      <c r="L59" s="157"/>
      <c r="M59" s="156">
        <f>IF(ISNUMBER(K59/G59),IF(NOT(K59/G59=0),K59/G59, " "), " ")</f>
        <v>2.9615888038662908</v>
      </c>
      <c r="N59" s="154" t="s">
        <v>379</v>
      </c>
    </row>
    <row r="60" spans="1:14" ht="34.200000000000003" x14ac:dyDescent="0.25">
      <c r="A60" s="152">
        <v>33</v>
      </c>
      <c r="B60" s="153" t="s">
        <v>440</v>
      </c>
      <c r="C60" s="134" t="s">
        <v>441</v>
      </c>
      <c r="D60" s="154" t="s">
        <v>366</v>
      </c>
      <c r="E60" s="155">
        <v>5.0000000000000001E-4</v>
      </c>
      <c r="F60" s="136" t="s">
        <v>442</v>
      </c>
      <c r="G60" s="136">
        <v>12.45</v>
      </c>
      <c r="H60" s="156">
        <v>119349.81</v>
      </c>
      <c r="I60" s="156">
        <v>59.67</v>
      </c>
      <c r="J60" s="136" t="s">
        <v>443</v>
      </c>
      <c r="K60" s="136">
        <v>61.01</v>
      </c>
      <c r="L60" s="157"/>
      <c r="M60" s="156">
        <f>IF(ISNUMBER(K60/G60),IF(NOT(K60/G60=0),K60/G60, " "), " ")</f>
        <v>4.900401606425703</v>
      </c>
      <c r="N60" s="154" t="s">
        <v>379</v>
      </c>
    </row>
    <row r="61" spans="1:14" ht="22.8" x14ac:dyDescent="0.25">
      <c r="A61" s="152">
        <v>34</v>
      </c>
      <c r="B61" s="153" t="s">
        <v>444</v>
      </c>
      <c r="C61" s="134" t="s">
        <v>445</v>
      </c>
      <c r="D61" s="154" t="s">
        <v>392</v>
      </c>
      <c r="E61" s="155">
        <v>7.0000000000000007E-2</v>
      </c>
      <c r="F61" s="136" t="s">
        <v>446</v>
      </c>
      <c r="G61" s="136">
        <v>1.86</v>
      </c>
      <c r="H61" s="156">
        <v>188.27</v>
      </c>
      <c r="I61" s="156">
        <v>13.18</v>
      </c>
      <c r="J61" s="136" t="s">
        <v>447</v>
      </c>
      <c r="K61" s="136">
        <v>13.46</v>
      </c>
      <c r="L61" s="157"/>
      <c r="M61" s="156">
        <f>IF(ISNUMBER(K61/G61),IF(NOT(K61/G61=0),K61/G61, " "), " ")</f>
        <v>7.236559139784946</v>
      </c>
      <c r="N61" s="154" t="s">
        <v>448</v>
      </c>
    </row>
    <row r="62" spans="1:14" ht="22.8" x14ac:dyDescent="0.25">
      <c r="A62" s="152">
        <v>35</v>
      </c>
      <c r="B62" s="153" t="s">
        <v>449</v>
      </c>
      <c r="C62" s="134" t="s">
        <v>450</v>
      </c>
      <c r="D62" s="154" t="s">
        <v>366</v>
      </c>
      <c r="E62" s="155">
        <v>0.01</v>
      </c>
      <c r="F62" s="136" t="s">
        <v>451</v>
      </c>
      <c r="G62" s="136">
        <v>110.11</v>
      </c>
      <c r="H62" s="156"/>
      <c r="I62" s="156"/>
      <c r="J62" s="136" t="s">
        <v>452</v>
      </c>
      <c r="K62" s="136">
        <v>30.11</v>
      </c>
      <c r="L62" s="157"/>
      <c r="M62" s="156">
        <f>IF(ISNUMBER(K62/G62),IF(NOT(K62/G62=0),K62/G62, " "), " ")</f>
        <v>0.27345381890836434</v>
      </c>
      <c r="N62" s="154"/>
    </row>
    <row r="63" spans="1:14" ht="34.200000000000003" x14ac:dyDescent="0.25">
      <c r="A63" s="152">
        <v>36</v>
      </c>
      <c r="B63" s="153" t="s">
        <v>453</v>
      </c>
      <c r="C63" s="134" t="s">
        <v>454</v>
      </c>
      <c r="D63" s="154" t="s">
        <v>427</v>
      </c>
      <c r="E63" s="155">
        <v>3</v>
      </c>
      <c r="F63" s="136" t="s">
        <v>455</v>
      </c>
      <c r="G63" s="136">
        <v>269.67</v>
      </c>
      <c r="H63" s="156"/>
      <c r="I63" s="156"/>
      <c r="J63" s="136" t="s">
        <v>456</v>
      </c>
      <c r="K63" s="136">
        <v>412.47</v>
      </c>
      <c r="L63" s="157"/>
      <c r="M63" s="156">
        <f>IF(ISNUMBER(K63/G63),IF(NOT(K63/G63=0),K63/G63, " "), " ")</f>
        <v>1.5295360996773835</v>
      </c>
      <c r="N63" s="154"/>
    </row>
    <row r="64" spans="1:14" ht="34.200000000000003" x14ac:dyDescent="0.25">
      <c r="A64" s="152">
        <v>37</v>
      </c>
      <c r="B64" s="153" t="s">
        <v>457</v>
      </c>
      <c r="C64" s="134" t="s">
        <v>458</v>
      </c>
      <c r="D64" s="154" t="s">
        <v>427</v>
      </c>
      <c r="E64" s="155">
        <v>3</v>
      </c>
      <c r="F64" s="136" t="s">
        <v>459</v>
      </c>
      <c r="G64" s="136">
        <v>74.7</v>
      </c>
      <c r="H64" s="156"/>
      <c r="I64" s="156"/>
      <c r="J64" s="136" t="s">
        <v>460</v>
      </c>
      <c r="K64" s="136">
        <v>385.62</v>
      </c>
      <c r="L64" s="157"/>
      <c r="M64" s="156">
        <f>IF(ISNUMBER(K64/G64),IF(NOT(K64/G64=0),K64/G64, " "), " ")</f>
        <v>5.1622489959839353</v>
      </c>
      <c r="N64" s="154"/>
    </row>
    <row r="65" spans="1:14" ht="22.8" x14ac:dyDescent="0.25">
      <c r="A65" s="152">
        <v>38</v>
      </c>
      <c r="B65" s="153" t="s">
        <v>461</v>
      </c>
      <c r="C65" s="134" t="s">
        <v>462</v>
      </c>
      <c r="D65" s="154" t="s">
        <v>427</v>
      </c>
      <c r="E65" s="155">
        <v>3</v>
      </c>
      <c r="F65" s="136" t="s">
        <v>463</v>
      </c>
      <c r="G65" s="136">
        <v>87.9</v>
      </c>
      <c r="H65" s="156"/>
      <c r="I65" s="156"/>
      <c r="J65" s="136" t="s">
        <v>464</v>
      </c>
      <c r="K65" s="136">
        <v>246.63</v>
      </c>
      <c r="L65" s="157"/>
      <c r="M65" s="156">
        <f>IF(ISNUMBER(K65/G65),IF(NOT(K65/G65=0),K65/G65, " "), " ")</f>
        <v>2.8058020477815697</v>
      </c>
      <c r="N65" s="154"/>
    </row>
    <row r="66" spans="1:14" ht="22.8" x14ac:dyDescent="0.25">
      <c r="A66" s="152">
        <v>39</v>
      </c>
      <c r="B66" s="153" t="s">
        <v>465</v>
      </c>
      <c r="C66" s="134" t="s">
        <v>466</v>
      </c>
      <c r="D66" s="154" t="s">
        <v>427</v>
      </c>
      <c r="E66" s="155">
        <v>12</v>
      </c>
      <c r="F66" s="136" t="s">
        <v>467</v>
      </c>
      <c r="G66" s="136">
        <v>522</v>
      </c>
      <c r="H66" s="156"/>
      <c r="I66" s="156"/>
      <c r="J66" s="136" t="s">
        <v>468</v>
      </c>
      <c r="K66" s="136">
        <v>1517.4</v>
      </c>
      <c r="L66" s="157"/>
      <c r="M66" s="156">
        <f>IF(ISNUMBER(K66/G66),IF(NOT(K66/G66=0),K66/G66, " "), " ")</f>
        <v>2.9068965517241381</v>
      </c>
      <c r="N66" s="154"/>
    </row>
    <row r="67" spans="1:14" ht="22.8" x14ac:dyDescent="0.25">
      <c r="A67" s="152">
        <v>40</v>
      </c>
      <c r="B67" s="153" t="s">
        <v>469</v>
      </c>
      <c r="C67" s="134" t="s">
        <v>470</v>
      </c>
      <c r="D67" s="154" t="s">
        <v>427</v>
      </c>
      <c r="E67" s="155">
        <v>2</v>
      </c>
      <c r="F67" s="136" t="s">
        <v>471</v>
      </c>
      <c r="G67" s="136">
        <v>4.82</v>
      </c>
      <c r="H67" s="156"/>
      <c r="I67" s="156"/>
      <c r="J67" s="136" t="s">
        <v>472</v>
      </c>
      <c r="K67" s="136">
        <v>38.06</v>
      </c>
      <c r="L67" s="157"/>
      <c r="M67" s="156">
        <f>IF(ISNUMBER(K67/G67),IF(NOT(K67/G67=0),K67/G67, " "), " ")</f>
        <v>7.8962655601659755</v>
      </c>
      <c r="N67" s="154"/>
    </row>
    <row r="68" spans="1:14" ht="22.8" x14ac:dyDescent="0.25">
      <c r="A68" s="152">
        <v>41</v>
      </c>
      <c r="B68" s="153" t="s">
        <v>473</v>
      </c>
      <c r="C68" s="134" t="s">
        <v>474</v>
      </c>
      <c r="D68" s="154" t="s">
        <v>427</v>
      </c>
      <c r="E68" s="155">
        <v>8</v>
      </c>
      <c r="F68" s="136" t="s">
        <v>475</v>
      </c>
      <c r="G68" s="136">
        <v>19.600000000000001</v>
      </c>
      <c r="H68" s="156"/>
      <c r="I68" s="156"/>
      <c r="J68" s="136" t="s">
        <v>476</v>
      </c>
      <c r="K68" s="136">
        <v>45.68</v>
      </c>
      <c r="L68" s="157"/>
      <c r="M68" s="156">
        <f>IF(ISNUMBER(K68/G68),IF(NOT(K68/G68=0),K68/G68, " "), " ")</f>
        <v>2.3306122448979592</v>
      </c>
      <c r="N68" s="154"/>
    </row>
    <row r="69" spans="1:14" ht="34.200000000000003" x14ac:dyDescent="0.25">
      <c r="A69" s="152">
        <v>42</v>
      </c>
      <c r="B69" s="153" t="s">
        <v>477</v>
      </c>
      <c r="C69" s="134" t="s">
        <v>478</v>
      </c>
      <c r="D69" s="154" t="s">
        <v>427</v>
      </c>
      <c r="E69" s="155">
        <v>6</v>
      </c>
      <c r="F69" s="136" t="s">
        <v>479</v>
      </c>
      <c r="G69" s="136">
        <v>74.760000000000005</v>
      </c>
      <c r="H69" s="156"/>
      <c r="I69" s="156"/>
      <c r="J69" s="136" t="s">
        <v>480</v>
      </c>
      <c r="K69" s="136">
        <v>150.96</v>
      </c>
      <c r="L69" s="157"/>
      <c r="M69" s="156">
        <f>IF(ISNUMBER(K69/G69),IF(NOT(K69/G69=0),K69/G69, " "), " ")</f>
        <v>2.0192616372391652</v>
      </c>
      <c r="N69" s="154"/>
    </row>
    <row r="70" spans="1:14" ht="19.350000000000001" customHeight="1" x14ac:dyDescent="0.25">
      <c r="A70" s="150" t="s">
        <v>481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357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482</v>
      </c>
      <c r="C72" s="134" t="s">
        <v>483</v>
      </c>
      <c r="D72" s="154" t="s">
        <v>427</v>
      </c>
      <c r="E72" s="155">
        <v>19</v>
      </c>
      <c r="F72" s="136" t="s">
        <v>332</v>
      </c>
      <c r="G72" s="136"/>
      <c r="H72" s="156"/>
      <c r="I72" s="156"/>
      <c r="J72" s="136" t="s">
        <v>332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484</v>
      </c>
      <c r="C73" s="140" t="s">
        <v>485</v>
      </c>
      <c r="D73" s="160" t="s">
        <v>366</v>
      </c>
      <c r="E73" s="161">
        <v>7.6E-3</v>
      </c>
      <c r="F73" s="142" t="s">
        <v>332</v>
      </c>
      <c r="G73" s="142"/>
      <c r="H73" s="162"/>
      <c r="I73" s="162"/>
      <c r="J73" s="142" t="s">
        <v>332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278</v>
      </c>
      <c r="B74" s="145"/>
      <c r="C74" s="145"/>
      <c r="D74" s="145"/>
      <c r="E74" s="145"/>
      <c r="F74" s="145"/>
      <c r="G74" s="164">
        <v>4475</v>
      </c>
      <c r="H74" s="165"/>
      <c r="I74" s="165"/>
      <c r="J74" s="165"/>
      <c r="K74" s="164">
        <v>27057</v>
      </c>
      <c r="L74" s="166"/>
      <c r="M74" s="164">
        <f ca="1">IF(ISNUMBER(INDIRECT("K" &amp; ROW())/INDIRECT("G" &amp; ROW())),INDIRECT("K" &amp; ROW())/INDIRECT("G" &amp; ROW()), " ")</f>
        <v>6.0462569832402231</v>
      </c>
      <c r="N74" s="146" t="s">
        <v>486</v>
      </c>
    </row>
    <row r="75" spans="1:14" x14ac:dyDescent="0.25">
      <c r="A75" s="144" t="s">
        <v>283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486</v>
      </c>
    </row>
    <row r="76" spans="1:14" x14ac:dyDescent="0.25">
      <c r="A76" s="144" t="s">
        <v>284</v>
      </c>
      <c r="B76" s="145"/>
      <c r="C76" s="145"/>
      <c r="D76" s="145"/>
      <c r="E76" s="145"/>
      <c r="F76" s="145"/>
      <c r="G76" s="164">
        <v>1380</v>
      </c>
      <c r="H76" s="165"/>
      <c r="I76" s="165"/>
      <c r="J76" s="165"/>
      <c r="K76" s="164">
        <v>16603</v>
      </c>
      <c r="L76" s="166"/>
      <c r="M76" s="164">
        <f ca="1">IF(ISNUMBER(INDIRECT("K" &amp; ROW())/INDIRECT("G" &amp; ROW())),INDIRECT("K" &amp; ROW())/INDIRECT("G" &amp; ROW()), " ")</f>
        <v>12.031159420289855</v>
      </c>
      <c r="N76" s="146" t="s">
        <v>486</v>
      </c>
    </row>
    <row r="77" spans="1:14" x14ac:dyDescent="0.25">
      <c r="A77" s="144" t="s">
        <v>285</v>
      </c>
      <c r="B77" s="145"/>
      <c r="C77" s="145"/>
      <c r="D77" s="145"/>
      <c r="E77" s="145"/>
      <c r="F77" s="145"/>
      <c r="G77" s="164">
        <v>2737</v>
      </c>
      <c r="H77" s="165"/>
      <c r="I77" s="165"/>
      <c r="J77" s="165"/>
      <c r="K77" s="164">
        <v>8690</v>
      </c>
      <c r="L77" s="166"/>
      <c r="M77" s="164">
        <f ca="1">IF(ISNUMBER(INDIRECT("K" &amp; ROW())/INDIRECT("G" &amp; ROW())),INDIRECT("K" &amp; ROW())/INDIRECT("G" &amp; ROW()), " ")</f>
        <v>3.1750091340884179</v>
      </c>
      <c r="N77" s="146" t="s">
        <v>486</v>
      </c>
    </row>
    <row r="78" spans="1:14" x14ac:dyDescent="0.25">
      <c r="A78" s="144" t="s">
        <v>286</v>
      </c>
      <c r="B78" s="145"/>
      <c r="C78" s="145"/>
      <c r="D78" s="145"/>
      <c r="E78" s="145"/>
      <c r="F78" s="145"/>
      <c r="G78" s="164">
        <v>370</v>
      </c>
      <c r="H78" s="165"/>
      <c r="I78" s="165"/>
      <c r="J78" s="165"/>
      <c r="K78" s="164">
        <v>1923</v>
      </c>
      <c r="L78" s="166"/>
      <c r="M78" s="164">
        <f ca="1">IF(ISNUMBER(INDIRECT("K" &amp; ROW())/INDIRECT("G" &amp; ROW())),INDIRECT("K" &amp; ROW())/INDIRECT("G" &amp; ROW()), " ")</f>
        <v>5.1972972972972977</v>
      </c>
      <c r="N78" s="146" t="s">
        <v>486</v>
      </c>
    </row>
    <row r="79" spans="1:14" x14ac:dyDescent="0.25">
      <c r="A79" s="147" t="s">
        <v>287</v>
      </c>
      <c r="B79" s="148"/>
      <c r="C79" s="148"/>
      <c r="D79" s="148"/>
      <c r="E79" s="148"/>
      <c r="F79" s="148"/>
      <c r="G79" s="167">
        <v>1379</v>
      </c>
      <c r="H79" s="168"/>
      <c r="I79" s="168"/>
      <c r="J79" s="168"/>
      <c r="K79" s="167">
        <v>16594</v>
      </c>
      <c r="L79" s="169"/>
      <c r="M79" s="167">
        <f ca="1">IF(ISNUMBER(INDIRECT("K" &amp; ROW())/INDIRECT("G" &amp; ROW())),INDIRECT("K" &amp; ROW())/INDIRECT("G" &amp; ROW()), " ")</f>
        <v>12.033357505438724</v>
      </c>
      <c r="N79" s="149" t="s">
        <v>486</v>
      </c>
    </row>
    <row r="80" spans="1:14" x14ac:dyDescent="0.25">
      <c r="A80" s="147" t="s">
        <v>288</v>
      </c>
      <c r="B80" s="148"/>
      <c r="C80" s="148"/>
      <c r="D80" s="148"/>
      <c r="E80" s="148"/>
      <c r="F80" s="148"/>
      <c r="G80" s="167">
        <v>847</v>
      </c>
      <c r="H80" s="168"/>
      <c r="I80" s="168"/>
      <c r="J80" s="168"/>
      <c r="K80" s="167">
        <v>10183</v>
      </c>
      <c r="L80" s="169"/>
      <c r="M80" s="167">
        <f ca="1">IF(ISNUMBER(INDIRECT("K" &amp; ROW())/INDIRECT("G" &amp; ROW())),INDIRECT("K" &amp; ROW())/INDIRECT("G" &amp; ROW()), " ")</f>
        <v>12.022432113341205</v>
      </c>
      <c r="N80" s="149" t="s">
        <v>486</v>
      </c>
    </row>
    <row r="81" spans="1:14" x14ac:dyDescent="0.25">
      <c r="A81" s="147" t="s">
        <v>289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486</v>
      </c>
    </row>
    <row r="82" spans="1:14" ht="30" customHeight="1" x14ac:dyDescent="0.25">
      <c r="A82" s="144" t="s">
        <v>290</v>
      </c>
      <c r="B82" s="145"/>
      <c r="C82" s="145"/>
      <c r="D82" s="145"/>
      <c r="E82" s="145"/>
      <c r="F82" s="145"/>
      <c r="G82" s="164">
        <v>5596</v>
      </c>
      <c r="H82" s="165"/>
      <c r="I82" s="165"/>
      <c r="J82" s="165"/>
      <c r="K82" s="164">
        <v>44016</v>
      </c>
      <c r="L82" s="166"/>
      <c r="M82" s="164">
        <f ca="1">IF(ISNUMBER(INDIRECT("K" &amp; ROW())/INDIRECT("G" &amp; ROW())),INDIRECT("K" &amp; ROW())/INDIRECT("G" &amp; ROW()), " ")</f>
        <v>7.8656182987848462</v>
      </c>
      <c r="N82" s="146" t="s">
        <v>486</v>
      </c>
    </row>
    <row r="83" spans="1:14" ht="30" customHeight="1" x14ac:dyDescent="0.25">
      <c r="A83" s="144" t="s">
        <v>291</v>
      </c>
      <c r="B83" s="145"/>
      <c r="C83" s="145"/>
      <c r="D83" s="145"/>
      <c r="E83" s="145"/>
      <c r="F83" s="145"/>
      <c r="G83" s="164">
        <v>94</v>
      </c>
      <c r="H83" s="165"/>
      <c r="I83" s="165"/>
      <c r="J83" s="165"/>
      <c r="K83" s="164">
        <v>1174</v>
      </c>
      <c r="L83" s="166"/>
      <c r="M83" s="164">
        <f ca="1">IF(ISNUMBER(INDIRECT("K" &amp; ROW())/INDIRECT("G" &amp; ROW())),INDIRECT("K" &amp; ROW())/INDIRECT("G" &amp; ROW()), " ")</f>
        <v>12.48936170212766</v>
      </c>
      <c r="N83" s="146" t="s">
        <v>486</v>
      </c>
    </row>
    <row r="84" spans="1:14" ht="30" customHeight="1" x14ac:dyDescent="0.25">
      <c r="A84" s="144" t="s">
        <v>292</v>
      </c>
      <c r="B84" s="145"/>
      <c r="C84" s="145"/>
      <c r="D84" s="145"/>
      <c r="E84" s="145"/>
      <c r="F84" s="145"/>
      <c r="G84" s="164">
        <v>1011</v>
      </c>
      <c r="H84" s="165"/>
      <c r="I84" s="165"/>
      <c r="J84" s="165"/>
      <c r="K84" s="164">
        <v>8644</v>
      </c>
      <c r="L84" s="166"/>
      <c r="M84" s="164">
        <f ca="1">IF(ISNUMBER(INDIRECT("K" &amp; ROW())/INDIRECT("G" &amp; ROW())),INDIRECT("K" &amp; ROW())/INDIRECT("G" &amp; ROW()), " ")</f>
        <v>8.5499505440158252</v>
      </c>
      <c r="N84" s="146" t="s">
        <v>486</v>
      </c>
    </row>
    <row r="85" spans="1:14" x14ac:dyDescent="0.25">
      <c r="A85" s="144" t="s">
        <v>293</v>
      </c>
      <c r="B85" s="145"/>
      <c r="C85" s="145"/>
      <c r="D85" s="145"/>
      <c r="E85" s="145"/>
      <c r="F85" s="145"/>
      <c r="G85" s="164">
        <v>6701</v>
      </c>
      <c r="H85" s="165"/>
      <c r="I85" s="165"/>
      <c r="J85" s="165"/>
      <c r="K85" s="164">
        <v>53834</v>
      </c>
      <c r="L85" s="166"/>
      <c r="M85" s="164">
        <f ca="1">IF(ISNUMBER(INDIRECT("K" &amp; ROW())/INDIRECT("G" &amp; ROW())),INDIRECT("K" &amp; ROW())/INDIRECT("G" &amp; ROW()), " ")</f>
        <v>8.0337263095060436</v>
      </c>
      <c r="N85" s="146" t="s">
        <v>486</v>
      </c>
    </row>
    <row r="86" spans="1:14" ht="30" customHeight="1" x14ac:dyDescent="0.25">
      <c r="A86" s="144" t="s">
        <v>294</v>
      </c>
      <c r="B86" s="145"/>
      <c r="C86" s="145"/>
      <c r="D86" s="145"/>
      <c r="E86" s="145"/>
      <c r="F86" s="145"/>
      <c r="G86" s="164">
        <v>622.46</v>
      </c>
      <c r="H86" s="165"/>
      <c r="I86" s="165"/>
      <c r="J86" s="165"/>
      <c r="K86" s="164">
        <v>2668.02</v>
      </c>
      <c r="L86" s="166"/>
      <c r="M86" s="164">
        <f ca="1">IF(ISNUMBER(INDIRECT("K" &amp; ROW())/INDIRECT("G" &amp; ROW())),INDIRECT("K" &amp; ROW())/INDIRECT("G" &amp; ROW()), " ")</f>
        <v>4.2862513253863703</v>
      </c>
      <c r="N86" s="146" t="s">
        <v>486</v>
      </c>
    </row>
    <row r="87" spans="1:14" x14ac:dyDescent="0.25">
      <c r="A87" s="147" t="s">
        <v>295</v>
      </c>
      <c r="B87" s="148"/>
      <c r="C87" s="148"/>
      <c r="D87" s="148"/>
      <c r="E87" s="148"/>
      <c r="F87" s="148"/>
      <c r="G87" s="167">
        <v>7323.46</v>
      </c>
      <c r="H87" s="168"/>
      <c r="I87" s="168"/>
      <c r="J87" s="168"/>
      <c r="K87" s="167">
        <v>56502.02</v>
      </c>
      <c r="L87" s="169"/>
      <c r="M87" s="167">
        <f ca="1">IF(ISNUMBER(INDIRECT("K" &amp; ROW())/INDIRECT("G" &amp; ROW())),INDIRECT("K" &amp; ROW())/INDIRECT("G" &amp; ROW()), " ")</f>
        <v>7.7152083851075854</v>
      </c>
      <c r="N87" s="149" t="s">
        <v>486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7">
    <mergeCell ref="A86:F86"/>
    <mergeCell ref="A87:F87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5:N35"/>
    <mergeCell ref="A43:N43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2015-12-10T10:50:19Z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