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9" i="16"/>
  <c r="M80" i="16"/>
  <c r="M8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7" i="8"/>
  <c r="K116" i="8"/>
  <c r="H117" i="8"/>
  <c r="H116" i="8"/>
  <c r="J14" i="16"/>
  <c r="G14" i="16"/>
  <c r="K30" i="8"/>
  <c r="H30" i="8"/>
  <c r="A18" i="16"/>
  <c r="B34" i="8"/>
  <c r="M82" i="16"/>
  <c r="M86" i="16"/>
  <c r="M90" i="16"/>
  <c r="M94" i="16"/>
  <c r="M96" i="16"/>
  <c r="M85" i="16"/>
  <c r="M93" i="16"/>
  <c r="M83" i="16"/>
  <c r="M87" i="16"/>
  <c r="M91" i="16"/>
  <c r="M95" i="16"/>
  <c r="M84" i="16"/>
  <c r="M88" i="16"/>
  <c r="M92" i="16"/>
  <c r="M8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<sst xmlns="http://schemas.openxmlformats.org/spreadsheetml/2006/main" count="789" uniqueCount="541">
  <si>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</si>
  <si>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</si>
  <si>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</si>
  <si>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</si>
  <si>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</si>
  <si>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</si>
  <si>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</si>
  <si>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</si>
  <si>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</si>
  <si>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</si>
  <si>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</si>
  <si>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</si>
  <si>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</si>
  <si>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</si>
  <si>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</si>
  <si>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</si>
  <si>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</si>
  <si>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</si>
  <si>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</si>
  <si>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</si>
  <si>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</si>
  <si>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</si>
  <si>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</si>
  <si>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</si>
  <si>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</si>
  <si>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</si>
  <si>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</si>
  <si>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</si>
  <si>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</si>
  <si>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</si>
  <si>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</si>
  <si>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</si>
  <si>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</si>
  <si>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</si>
  <si>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</si>
  <si>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</si>
  <si>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</si>
  <si>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</si>
  <si>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</si>
  <si>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</si>
  <si>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</si>
  <si>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</si>
  <si>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</si>
  <si>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</si>
  <si>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</si>
  <si>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</si>
  <si>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</si>
  <si>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</si>
  <si>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</si>
  <si>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</si>
  <si>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</si>
  <si>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</si>
  <si>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</si>
  <si>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</si>
  <si>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</si>
  <si>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</si>
  <si>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</si>
  <si>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</si>
  <si>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</si>
  <si>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</si>
  <si>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</si>
  <si>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</si>
  <si>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</si>
  <si>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</si>
  <si>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</si>
  <si>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</si>
  <si>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</si>
  <si>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</si>
  <si>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</si>
  <si>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</si>
  <si>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24</t>
  </si>
  <si>
    <t>Сдал:  _________________ //</t>
  </si>
  <si>
    <t>Принял:  _________________ //</t>
  </si>
  <si>
    <t>Раздел 2. ФЕВРАЛЬ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</si>
  <si>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</si>
  <si>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</si>
  <si>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</si>
  <si>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</si>
  <si>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</si>
  <si>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</si>
  <si>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</si>
  <si>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</si>
  <si>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Р</t>
  </si>
  <si>
    <t>кв.45</t>
  </si>
  <si>
    <t>ТЕРр60-16-2
Прочистка дымохода: из кирпича вертикального
100 м дымохода
НР 66%=78%*0.85 от ФОТ
СП 50%=63%*0.8 от ФОТ</t>
  </si>
  <si>
    <t>0,05
66
50</t>
  </si>
  <si>
    <t>92,77
_____
55,53</t>
  </si>
  <si>
    <t>7
4
3</t>
  </si>
  <si>
    <t>5
_____
2</t>
  </si>
  <si>
    <t>73
37
28</t>
  </si>
  <si>
    <t>56
_____
17</t>
  </si>
  <si>
    <t>Раздел 3. АПРЕЛЬ</t>
  </si>
  <si>
    <t>кв.34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</si>
  <si>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</si>
  <si>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
63
40</t>
  </si>
  <si>
    <t>5
3
2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</si>
  <si>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</si>
  <si>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</si>
  <si>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</si>
  <si>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</si>
  <si>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</si>
  <si>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</si>
  <si>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</si>
  <si>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ТЕРр65-70-3
Прим. Прочистка труб  иаметром 50-150 мм установкой R 600 для прочистки труб фирмы «ROTHENBERGER»: при узких или изогнутых трубах
1 п. м трубы
НР 63%=74%*0.85 от ФОТ
СП 40%=50%*0.8 от ФОТ</t>
  </si>
  <si>
    <t>0,5
63
40</t>
  </si>
  <si>
    <t>53,9
_____
0,29</t>
  </si>
  <si>
    <t>32
20
14</t>
  </si>
  <si>
    <t>339
204
130</t>
  </si>
  <si>
    <t>324
_____
1</t>
  </si>
  <si>
    <t>0,25
88
48</t>
  </si>
  <si>
    <t>127
85
50</t>
  </si>
  <si>
    <t>83
_____
44</t>
  </si>
  <si>
    <t>1177
879
480</t>
  </si>
  <si>
    <t>999
_____
177</t>
  </si>
  <si>
    <t>ТЕР18-06-007-05
Демонтаж фильтров диаметром: 65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</si>
  <si>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</si>
  <si>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55,62
_____
0,9</t>
  </si>
  <si>
    <t>12
8
5</t>
  </si>
  <si>
    <t>110
77
44</t>
  </si>
  <si>
    <t>32
_____
1</t>
  </si>
  <si>
    <t>ТЕР18-06-007-05
Установка фильтров диаметром: 65 мм
10 фильтров
НР 98%=128%*(0.9*0.85) от ФОТ
СП 56%=83%*(0.85*0.8) от ФОТ</t>
  </si>
  <si>
    <t>142,05
_____
11,73</t>
  </si>
  <si>
    <t>111,24
_____
1,8</t>
  </si>
  <si>
    <t>27
16
10</t>
  </si>
  <si>
    <t>14
_____
2</t>
  </si>
  <si>
    <t>240
169
96</t>
  </si>
  <si>
    <t>170
_____
7</t>
  </si>
  <si>
    <t>63
_____
2</t>
  </si>
  <si>
    <t>0,2
88
48</t>
  </si>
  <si>
    <t>102
69
40</t>
  </si>
  <si>
    <t>67
_____
35</t>
  </si>
  <si>
    <t>942
703
384</t>
  </si>
  <si>
    <t>799
_____
142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</si>
  <si>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</si>
  <si>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
63
40</t>
  </si>
  <si>
    <t>5
4
3</t>
  </si>
  <si>
    <t>66
42
26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</si>
  <si>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</si>
  <si>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0,008
88
48</t>
  </si>
  <si>
    <t>1000,16
_____
1380,62</t>
  </si>
  <si>
    <t>54,89
_____
1,4</t>
  </si>
  <si>
    <t>19
8
5</t>
  </si>
  <si>
    <t>8
_____
11</t>
  </si>
  <si>
    <t>147
84
46</t>
  </si>
  <si>
    <t>96
_____
49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</si>
  <si>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</si>
  <si>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</si>
  <si>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</si>
  <si>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</si>
  <si>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</si>
  <si>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</si>
  <si>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кв.7</t>
  </si>
  <si>
    <t>0,03
88
48</t>
  </si>
  <si>
    <t>15
10
6</t>
  </si>
  <si>
    <t>10
_____
5</t>
  </si>
  <si>
    <t>141
106
58</t>
  </si>
  <si>
    <t>120
_____
21</t>
  </si>
  <si>
    <t>Раздел 4. ИЮНЬ_x000D_
ИЮНЬ</t>
  </si>
  <si>
    <t>Раздел 5. ИЮЛЬ</t>
  </si>
  <si>
    <t>кв.48</t>
  </si>
  <si>
    <t>73
31
18</t>
  </si>
  <si>
    <t>30
_____
41</t>
  </si>
  <si>
    <t>552
318
173</t>
  </si>
  <si>
    <t>360
_____
183</t>
  </si>
  <si>
    <t>3
88
48</t>
  </si>
  <si>
    <t xml:space="preserve">
_____
56</t>
  </si>
  <si>
    <t xml:space="preserve">
_____
125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</si>
  <si>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</si>
  <si>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</si>
  <si>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</si>
  <si>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</si>
  <si>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</si>
  <si>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Раздел 6. АВГУС Т</t>
  </si>
  <si>
    <t>чердак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</si>
  <si>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</si>
  <si>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
88
48</t>
  </si>
  <si>
    <t>1243,2
_____
3595,9</t>
  </si>
  <si>
    <t>174,53
_____
4,21</t>
  </si>
  <si>
    <t>201
52
30</t>
  </si>
  <si>
    <t>50
_____
144</t>
  </si>
  <si>
    <t>1276
527
288</t>
  </si>
  <si>
    <t>597
_____
640</t>
  </si>
  <si>
    <t>39
_____
2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</si>
  <si>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88%=103%*0.85 от ФОТ
СП 48%=60%*0.8 от ФОТ</t>
  </si>
  <si>
    <t>1243,2
_____
3178,6</t>
  </si>
  <si>
    <t>184
52
30</t>
  </si>
  <si>
    <t>50
_____
127</t>
  </si>
  <si>
    <t>1200
527
288</t>
  </si>
  <si>
    <t>597
_____
564</t>
  </si>
  <si>
    <t>24
10
6</t>
  </si>
  <si>
    <t>10
_____
13</t>
  </si>
  <si>
    <t>184
106
58</t>
  </si>
  <si>
    <t>120
_____
61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</si>
  <si>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</si>
  <si>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</si>
  <si>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</si>
  <si>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</si>
  <si>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</si>
  <si>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</si>
  <si>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97
41
24</t>
  </si>
  <si>
    <t>40
_____
55</t>
  </si>
  <si>
    <t>736
423
231</t>
  </si>
  <si>
    <t>480
_____
244</t>
  </si>
  <si>
    <t>12
_____
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</si>
  <si>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</si>
  <si>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1019,2
_____
1947,72</t>
  </si>
  <si>
    <t>68,58
_____
2,8</t>
  </si>
  <si>
    <t>121
42
25</t>
  </si>
  <si>
    <t>41
_____
77</t>
  </si>
  <si>
    <t>850
431
235</t>
  </si>
  <si>
    <t>489
_____
346</t>
  </si>
  <si>
    <t>15
_____
1</t>
  </si>
  <si>
    <t>0,02
88
48</t>
  </si>
  <si>
    <t>49
21
12</t>
  </si>
  <si>
    <t>20
_____
28</t>
  </si>
  <si>
    <t>368
211
115</t>
  </si>
  <si>
    <t>240
_____
122</t>
  </si>
  <si>
    <t>кв.8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</si>
  <si>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</si>
  <si>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</si>
  <si>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</si>
  <si>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</si>
  <si>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</si>
  <si>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</si>
  <si>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</si>
  <si>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</si>
  <si>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</si>
  <si>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</si>
  <si>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</si>
  <si>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Раздел 7. СЕНТЯБРЬ</t>
  </si>
  <si>
    <t>0,015
88
48</t>
  </si>
  <si>
    <t>75
20
11</t>
  </si>
  <si>
    <t>19
_____
53</t>
  </si>
  <si>
    <t>478
198
108</t>
  </si>
  <si>
    <t>224
_____
240</t>
  </si>
  <si>
    <t>14
_____
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</si>
  <si>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</si>
  <si>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0,05
88
48</t>
  </si>
  <si>
    <t>230
64
37</t>
  </si>
  <si>
    <t>62
_____
159</t>
  </si>
  <si>
    <t>1500
659
360</t>
  </si>
  <si>
    <t>746
_____
706</t>
  </si>
  <si>
    <t>48
_____
3</t>
  </si>
  <si>
    <t>кв.47</t>
  </si>
  <si>
    <t>0,018
88
48</t>
  </si>
  <si>
    <t>44
19
11</t>
  </si>
  <si>
    <t>18
_____
25</t>
  </si>
  <si>
    <t>331
190
104</t>
  </si>
  <si>
    <t>216
_____
110</t>
  </si>
  <si>
    <t xml:space="preserve">
_____
5</t>
  </si>
  <si>
    <t xml:space="preserve">
_____
38</t>
  </si>
  <si>
    <t>кв.44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</si>
  <si>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</si>
  <si>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0,0045
88
48</t>
  </si>
  <si>
    <t>946,05
_____
4815,52</t>
  </si>
  <si>
    <t>68,62
_____
2,94</t>
  </si>
  <si>
    <t>26
4
2</t>
  </si>
  <si>
    <t>4
_____
22</t>
  </si>
  <si>
    <t>129
45
24</t>
  </si>
  <si>
    <t>51
_____
76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</si>
  <si>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</si>
  <si>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</si>
  <si>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</si>
  <si>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</si>
  <si>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</si>
  <si>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ТСЦ-302-1475
Тройник размером: 3/4"
шт.</t>
  </si>
  <si>
    <t xml:space="preserve">
_____
70,3</t>
  </si>
  <si>
    <t xml:space="preserve">
_____
70</t>
  </si>
  <si>
    <t xml:space="preserve">
_____
163</t>
  </si>
  <si>
    <t>ТСЦ-301-3346
Заглушки стальные для труб диаметром: 22 мм
шт.</t>
  </si>
  <si>
    <t xml:space="preserve">
_____
5,76</t>
  </si>
  <si>
    <t xml:space="preserve">
_____
12</t>
  </si>
  <si>
    <t xml:space="preserve">
_____
47</t>
  </si>
  <si>
    <t>кв.3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</si>
  <si>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</si>
  <si>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</si>
  <si>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</si>
  <si>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</si>
  <si>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</si>
  <si>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</si>
  <si>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</si>
  <si>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</si>
  <si>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</si>
  <si>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</si>
  <si>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</si>
  <si>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</si>
  <si>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</si>
  <si>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</si>
  <si>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</si>
  <si>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</si>
  <si>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</si>
  <si>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</si>
  <si>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</si>
  <si>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</si>
  <si>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</si>
  <si>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</si>
  <si>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Итого прямые затраты по акту</t>
  </si>
  <si>
    <t>790
_____
2062</t>
  </si>
  <si>
    <t>9472
_____
6532</t>
  </si>
  <si>
    <t>313
_____
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</si>
  <si>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</si>
  <si>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</si>
  <si>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</si>
  <si>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</si>
  <si>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</si>
  <si>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</si>
  <si>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</si>
  <si>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</si>
  <si>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Печные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</si>
  <si>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</si>
  <si>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</si>
  <si>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</si>
  <si>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</si>
  <si>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</si>
  <si>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</si>
  <si>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</si>
  <si>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</si>
  <si>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</si>
  <si>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</si>
  <si>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</si>
  <si>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</si>
  <si>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1-2-2</t>
  </si>
  <si>
    <t>Затраты труда рабочих (ср 2,2)</t>
  </si>
  <si>
    <t xml:space="preserve">10,04
</t>
  </si>
  <si>
    <t xml:space="preserve">120,54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</si>
  <si>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</si>
  <si>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</si>
  <si>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</si>
  <si>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</si>
  <si>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</si>
  <si>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</si>
  <si>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</si>
  <si>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</si>
  <si>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</si>
  <si>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</si>
  <si>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</si>
  <si>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</si>
  <si>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</si>
  <si>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</si>
  <si>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</si>
  <si>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</si>
  <si>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</si>
  <si>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</si>
  <si>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</si>
  <si>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</si>
  <si>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</si>
  <si>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</si>
  <si>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</si>
  <si>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</si>
  <si>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</si>
  <si>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</si>
  <si>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</si>
  <si>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</si>
  <si>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</si>
  <si>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</si>
  <si>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</si>
  <si>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</si>
  <si>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</si>
  <si>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</si>
  <si>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</si>
  <si>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</si>
  <si>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</si>
  <si>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</si>
  <si>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</si>
  <si>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</si>
  <si>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</si>
  <si>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</si>
  <si>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</si>
  <si>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</si>
  <si>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</si>
  <si>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</si>
  <si>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</si>
  <si>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</si>
  <si>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</si>
  <si>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</si>
  <si>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</si>
  <si>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</si>
  <si>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</si>
  <si>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</si>
  <si>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</si>
  <si>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</si>
  <si>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</si>
  <si>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Установки R600 для прочистки труб фирмы «ROTHENBERGER»</t>
  </si>
  <si>
    <t xml:space="preserve">6,16
</t>
  </si>
  <si>
    <t xml:space="preserve">16,75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</si>
  <si>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</si>
  <si>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</si>
  <si>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</si>
  <si>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</si>
  <si>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</si>
  <si>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</si>
  <si>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</si>
  <si>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</si>
  <si>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</si>
  <si>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</si>
  <si>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</si>
  <si>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</si>
  <si>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</si>
  <si>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</si>
  <si>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</si>
  <si>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</si>
  <si>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</si>
  <si>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</si>
  <si>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</si>
  <si>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</si>
  <si>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</si>
  <si>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</si>
  <si>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</si>
  <si>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</si>
  <si>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</si>
  <si>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</si>
  <si>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</si>
  <si>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</si>
  <si>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</si>
  <si>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</si>
  <si>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</si>
  <si>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</si>
  <si>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</si>
  <si>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</si>
  <si>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</si>
  <si>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</si>
  <si>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</si>
  <si>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</si>
  <si>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</si>
  <si>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</si>
  <si>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</si>
  <si>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</si>
  <si>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</si>
  <si>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</si>
  <si>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</si>
  <si>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</si>
  <si>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</si>
  <si>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</si>
  <si>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</si>
  <si>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</si>
  <si>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</si>
  <si>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</si>
  <si>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</si>
  <si>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</si>
  <si>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</si>
  <si>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</si>
  <si>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</si>
  <si>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</si>
  <si>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</si>
  <si>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</si>
  <si>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</si>
  <si>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</si>
  <si>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</si>
  <si>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</si>
  <si>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</si>
  <si>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</si>
  <si>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</si>
  <si>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</si>
  <si>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</si>
  <si>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</si>
  <si>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</si>
  <si>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</si>
  <si>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</si>
  <si>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</si>
  <si>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</si>
  <si>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</si>
  <si>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</si>
  <si>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</si>
  <si>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</si>
  <si>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</si>
  <si>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</si>
  <si>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</si>
  <si>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</si>
  <si>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402-0012</t>
  </si>
  <si>
    <t>Раствор готовый кладочный цементно-известковый марки: 25</t>
  </si>
  <si>
    <t xml:space="preserve">663
</t>
  </si>
  <si>
    <t xml:space="preserve">2716,43
</t>
  </si>
  <si>
    <t>МТРиЭ ЧО, Пост.от 14.05.2015 г. №19/1, п.075</t>
  </si>
  <si>
    <t>404-0276</t>
  </si>
  <si>
    <t>Кирпич глиняный для дымовых труб, размером 250х120х65 мм, марка: 125</t>
  </si>
  <si>
    <t xml:space="preserve">1000 шт.
</t>
  </si>
  <si>
    <t xml:space="preserve">1747,01
</t>
  </si>
  <si>
    <t xml:space="preserve">11439,45
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</si>
  <si>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</si>
  <si>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</si>
  <si>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</si>
  <si>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</si>
  <si>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14.05.2015 г. №19/1, п.095</t>
  </si>
  <si>
    <t>411-0001</t>
  </si>
  <si>
    <t>Вода</t>
  </si>
  <si>
    <t xml:space="preserve">3,11
</t>
  </si>
  <si>
    <t xml:space="preserve">22,77
</t>
  </si>
  <si>
    <t>Среднее (26.01.015, 26.01.017)</t>
  </si>
  <si>
    <t>411-0041</t>
  </si>
  <si>
    <t>Электроэнергия</t>
  </si>
  <si>
    <t xml:space="preserve">кВт-ч
</t>
  </si>
  <si>
    <t xml:space="preserve">0,43
</t>
  </si>
  <si>
    <t xml:space="preserve">3,63
</t>
  </si>
  <si>
    <t>100.04.002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</si>
  <si>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</si>
  <si>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</si>
  <si>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</si>
  <si>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</si>
  <si>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</si>
  <si>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</si>
  <si>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</si>
  <si>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</si>
  <si>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</si>
  <si>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ТСЦ-101-1793</t>
  </si>
  <si>
    <t>Манжеты резиновые</t>
  </si>
  <si>
    <t xml:space="preserve">15,1
</t>
  </si>
  <si>
    <t xml:space="preserve">39,75
</t>
  </si>
  <si>
    <t>ТСЦ-301-3346</t>
  </si>
  <si>
    <t>Заглушки стальные для труб диаметром: 22 мм</t>
  </si>
  <si>
    <t xml:space="preserve">5,76
</t>
  </si>
  <si>
    <t xml:space="preserve">23,4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</si>
  <si>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</si>
  <si>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</si>
  <si>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</si>
  <si>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</si>
  <si>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</si>
  <si>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ТСЦ-302-1475</t>
  </si>
  <si>
    <t>Тройник размером: 3/4"</t>
  </si>
  <si>
    <t xml:space="preserve">70,3
</t>
  </si>
  <si>
    <t xml:space="preserve">162,55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</si>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</sst>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5"/>
  <sheetViews>
    <sheetView showGridLines="0" tabSelected="1" topLeftCell="A100" workbookViewId="0">
      <selection activeCell="A108" sqref="A108:IV11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72.459999999999994</v>
      </c>
      <c r="X14" s="27">
        <v>72.459999999999994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0.08</v>
      </c>
      <c r="X15" s="27">
        <v>0.08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4605.11/1000</f>
        <v>4.6051099999999998</v>
      </c>
      <c r="I27" s="85"/>
      <c r="J27" s="35" t="s">
        <v>6</v>
      </c>
      <c r="K27" s="86">
        <f>30686.4/1000</f>
        <v>30.686400000000003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7.2539999999999993E-2</v>
      </c>
      <c r="I30" s="85"/>
      <c r="J30" s="35" t="s">
        <v>8</v>
      </c>
      <c r="K30" s="86">
        <f>(X14+X15)/1000</f>
        <v>7.2539999999999993E-2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790</v>
      </c>
      <c r="Z30" s="71">
        <v>802</v>
      </c>
      <c r="AA30" s="71">
        <v>474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790/1000</f>
        <v>0.79</v>
      </c>
      <c r="I31" s="85"/>
      <c r="J31" s="35" t="s">
        <v>6</v>
      </c>
      <c r="K31" s="86">
        <f>9487/1000</f>
        <v>9.4870000000000001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9487</v>
      </c>
      <c r="Z31" s="72">
        <v>8221</v>
      </c>
      <c r="AA31" s="72">
        <v>4543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8">
        <v>2</v>
      </c>
      <c r="B44" s="139">
        <v>2</v>
      </c>
      <c r="C44" s="140" t="s">
        <v>84</v>
      </c>
      <c r="D44" s="141" t="s">
        <v>85</v>
      </c>
      <c r="E44" s="142">
        <v>148.30000000000001</v>
      </c>
      <c r="F44" s="143" t="s">
        <v>86</v>
      </c>
      <c r="G44" s="142"/>
      <c r="H44" s="142" t="s">
        <v>87</v>
      </c>
      <c r="I44" s="142" t="s">
        <v>88</v>
      </c>
      <c r="J44" s="142"/>
      <c r="K44" s="142" t="s">
        <v>89</v>
      </c>
      <c r="L44" s="143" t="s">
        <v>90</v>
      </c>
      <c r="M44" s="143"/>
      <c r="N44" s="143" t="s">
        <v>82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3</v>
      </c>
      <c r="B47" s="133">
        <v>3</v>
      </c>
      <c r="C47" s="134" t="s">
        <v>93</v>
      </c>
      <c r="D47" s="135" t="s">
        <v>94</v>
      </c>
      <c r="E47" s="136">
        <v>3.95</v>
      </c>
      <c r="F47" s="137">
        <v>3.95</v>
      </c>
      <c r="G47" s="136"/>
      <c r="H47" s="136"/>
      <c r="I47" s="136"/>
      <c r="J47" s="136"/>
      <c r="K47" s="136" t="s">
        <v>95</v>
      </c>
      <c r="L47" s="137">
        <v>5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2">
        <v>4</v>
      </c>
      <c r="B48" s="133">
        <v>4</v>
      </c>
      <c r="C48" s="134" t="s">
        <v>96</v>
      </c>
      <c r="D48" s="135" t="s">
        <v>97</v>
      </c>
      <c r="E48" s="136">
        <v>1010.59</v>
      </c>
      <c r="F48" s="137" t="s">
        <v>98</v>
      </c>
      <c r="G48" s="136">
        <v>5.16</v>
      </c>
      <c r="H48" s="136" t="s">
        <v>99</v>
      </c>
      <c r="I48" s="136" t="s">
        <v>100</v>
      </c>
      <c r="J48" s="136"/>
      <c r="K48" s="136" t="s">
        <v>101</v>
      </c>
      <c r="L48" s="137" t="s">
        <v>102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91.2" x14ac:dyDescent="0.25">
      <c r="A49" s="132">
        <v>5</v>
      </c>
      <c r="B49" s="133">
        <v>5</v>
      </c>
      <c r="C49" s="134" t="s">
        <v>103</v>
      </c>
      <c r="D49" s="135" t="s">
        <v>104</v>
      </c>
      <c r="E49" s="136">
        <v>64.66</v>
      </c>
      <c r="F49" s="137" t="s">
        <v>105</v>
      </c>
      <c r="G49" s="136">
        <v>10.47</v>
      </c>
      <c r="H49" s="136" t="s">
        <v>106</v>
      </c>
      <c r="I49" s="136">
        <v>27</v>
      </c>
      <c r="J49" s="136">
        <v>5</v>
      </c>
      <c r="K49" s="136" t="s">
        <v>107</v>
      </c>
      <c r="L49" s="137" t="s">
        <v>108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>
        <v>14</v>
      </c>
    </row>
    <row r="50" spans="1:22" ht="18.45" customHeight="1" x14ac:dyDescent="0.25">
      <c r="A50" s="130" t="s">
        <v>74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6</v>
      </c>
      <c r="B51" s="133">
        <v>6</v>
      </c>
      <c r="C51" s="134" t="s">
        <v>75</v>
      </c>
      <c r="D51" s="135" t="s">
        <v>109</v>
      </c>
      <c r="E51" s="136">
        <v>508.07</v>
      </c>
      <c r="F51" s="137" t="s">
        <v>77</v>
      </c>
      <c r="G51" s="136">
        <v>1.03</v>
      </c>
      <c r="H51" s="136" t="s">
        <v>110</v>
      </c>
      <c r="I51" s="136" t="s">
        <v>111</v>
      </c>
      <c r="J51" s="136"/>
      <c r="K51" s="136" t="s">
        <v>112</v>
      </c>
      <c r="L51" s="137" t="s">
        <v>113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182.4" x14ac:dyDescent="0.25">
      <c r="A52" s="132">
        <v>7</v>
      </c>
      <c r="B52" s="133">
        <v>7</v>
      </c>
      <c r="C52" s="134" t="s">
        <v>114</v>
      </c>
      <c r="D52" s="135" t="s">
        <v>115</v>
      </c>
      <c r="E52" s="136">
        <v>120.96</v>
      </c>
      <c r="F52" s="137">
        <v>65.34</v>
      </c>
      <c r="G52" s="136" t="s">
        <v>116</v>
      </c>
      <c r="H52" s="136" t="s">
        <v>117</v>
      </c>
      <c r="I52" s="136">
        <v>7</v>
      </c>
      <c r="J52" s="136">
        <v>5</v>
      </c>
      <c r="K52" s="136" t="s">
        <v>118</v>
      </c>
      <c r="L52" s="137">
        <v>78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 t="s">
        <v>119</v>
      </c>
    </row>
    <row r="53" spans="1:22" ht="57" x14ac:dyDescent="0.25">
      <c r="A53" s="132">
        <v>8</v>
      </c>
      <c r="B53" s="133">
        <v>8</v>
      </c>
      <c r="C53" s="134" t="s">
        <v>120</v>
      </c>
      <c r="D53" s="135" t="s">
        <v>115</v>
      </c>
      <c r="E53" s="136">
        <v>265.02</v>
      </c>
      <c r="F53" s="137" t="s">
        <v>121</v>
      </c>
      <c r="G53" s="136" t="s">
        <v>122</v>
      </c>
      <c r="H53" s="136" t="s">
        <v>123</v>
      </c>
      <c r="I53" s="136" t="s">
        <v>124</v>
      </c>
      <c r="J53" s="136">
        <v>11</v>
      </c>
      <c r="K53" s="136" t="s">
        <v>125</v>
      </c>
      <c r="L53" s="137" t="s">
        <v>126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 t="s">
        <v>127</v>
      </c>
    </row>
    <row r="54" spans="1:22" ht="57" x14ac:dyDescent="0.25">
      <c r="A54" s="132">
        <v>9</v>
      </c>
      <c r="B54" s="133">
        <v>9</v>
      </c>
      <c r="C54" s="134" t="s">
        <v>75</v>
      </c>
      <c r="D54" s="135" t="s">
        <v>128</v>
      </c>
      <c r="E54" s="136">
        <v>508.07</v>
      </c>
      <c r="F54" s="137" t="s">
        <v>77</v>
      </c>
      <c r="G54" s="136">
        <v>1.03</v>
      </c>
      <c r="H54" s="136" t="s">
        <v>129</v>
      </c>
      <c r="I54" s="136" t="s">
        <v>130</v>
      </c>
      <c r="J54" s="136"/>
      <c r="K54" s="136" t="s">
        <v>131</v>
      </c>
      <c r="L54" s="137" t="s">
        <v>132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68.400000000000006" x14ac:dyDescent="0.25">
      <c r="A55" s="132">
        <v>10</v>
      </c>
      <c r="B55" s="133">
        <v>10</v>
      </c>
      <c r="C55" s="134" t="s">
        <v>133</v>
      </c>
      <c r="D55" s="135" t="s">
        <v>134</v>
      </c>
      <c r="E55" s="136">
        <v>13.69</v>
      </c>
      <c r="F55" s="137">
        <v>13.69</v>
      </c>
      <c r="G55" s="136"/>
      <c r="H55" s="136" t="s">
        <v>135</v>
      </c>
      <c r="I55" s="136">
        <v>5</v>
      </c>
      <c r="J55" s="136"/>
      <c r="K55" s="136" t="s">
        <v>136</v>
      </c>
      <c r="L55" s="137">
        <v>66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79.8" x14ac:dyDescent="0.25">
      <c r="A56" s="132">
        <v>11</v>
      </c>
      <c r="B56" s="133">
        <v>11</v>
      </c>
      <c r="C56" s="134" t="s">
        <v>137</v>
      </c>
      <c r="D56" s="135" t="s">
        <v>138</v>
      </c>
      <c r="E56" s="136">
        <v>2435.67</v>
      </c>
      <c r="F56" s="137" t="s">
        <v>139</v>
      </c>
      <c r="G56" s="136" t="s">
        <v>140</v>
      </c>
      <c r="H56" s="136" t="s">
        <v>141</v>
      </c>
      <c r="I56" s="136" t="s">
        <v>142</v>
      </c>
      <c r="J56" s="136"/>
      <c r="K56" s="136" t="s">
        <v>143</v>
      </c>
      <c r="L56" s="137" t="s">
        <v>144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2</v>
      </c>
    </row>
    <row r="57" spans="1:22" ht="45.6" x14ac:dyDescent="0.25">
      <c r="A57" s="132">
        <v>12</v>
      </c>
      <c r="B57" s="133">
        <v>12</v>
      </c>
      <c r="C57" s="134" t="s">
        <v>145</v>
      </c>
      <c r="D57" s="135" t="s">
        <v>146</v>
      </c>
      <c r="E57" s="136">
        <v>18.600000000000001</v>
      </c>
      <c r="F57" s="137" t="s">
        <v>147</v>
      </c>
      <c r="G57" s="136"/>
      <c r="H57" s="136">
        <v>37</v>
      </c>
      <c r="I57" s="136" t="s">
        <v>148</v>
      </c>
      <c r="J57" s="136"/>
      <c r="K57" s="136">
        <v>83</v>
      </c>
      <c r="L57" s="137" t="s">
        <v>149</v>
      </c>
      <c r="M57" s="137"/>
      <c r="N57" s="137" t="s">
        <v>150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151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13</v>
      </c>
      <c r="B59" s="139">
        <v>13</v>
      </c>
      <c r="C59" s="140" t="s">
        <v>75</v>
      </c>
      <c r="D59" s="141" t="s">
        <v>152</v>
      </c>
      <c r="E59" s="142">
        <v>508.07</v>
      </c>
      <c r="F59" s="143" t="s">
        <v>77</v>
      </c>
      <c r="G59" s="142">
        <v>1.03</v>
      </c>
      <c r="H59" s="142" t="s">
        <v>153</v>
      </c>
      <c r="I59" s="142" t="s">
        <v>154</v>
      </c>
      <c r="J59" s="142"/>
      <c r="K59" s="142" t="s">
        <v>155</v>
      </c>
      <c r="L59" s="143" t="s">
        <v>156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157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74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8">
        <v>14</v>
      </c>
      <c r="B62" s="139">
        <v>14</v>
      </c>
      <c r="C62" s="140" t="s">
        <v>75</v>
      </c>
      <c r="D62" s="141" t="s">
        <v>128</v>
      </c>
      <c r="E62" s="142">
        <v>508.07</v>
      </c>
      <c r="F62" s="143" t="s">
        <v>77</v>
      </c>
      <c r="G62" s="142">
        <v>1.03</v>
      </c>
      <c r="H62" s="142" t="s">
        <v>129</v>
      </c>
      <c r="I62" s="142" t="s">
        <v>130</v>
      </c>
      <c r="J62" s="142"/>
      <c r="K62" s="142" t="s">
        <v>131</v>
      </c>
      <c r="L62" s="143" t="s">
        <v>132</v>
      </c>
      <c r="M62" s="143"/>
      <c r="N62" s="143" t="s">
        <v>82</v>
      </c>
      <c r="O62" s="143"/>
      <c r="P62" s="143"/>
      <c r="Q62" s="143"/>
      <c r="R62" s="143"/>
      <c r="S62" s="143"/>
      <c r="T62" s="143"/>
      <c r="U62" s="143"/>
      <c r="V62" s="143">
        <v>1</v>
      </c>
    </row>
    <row r="63" spans="1:22" ht="19.350000000000001" customHeight="1" x14ac:dyDescent="0.25">
      <c r="A63" s="128" t="s">
        <v>158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159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15</v>
      </c>
      <c r="B65" s="133">
        <v>15</v>
      </c>
      <c r="C65" s="134" t="s">
        <v>137</v>
      </c>
      <c r="D65" s="135" t="s">
        <v>152</v>
      </c>
      <c r="E65" s="136">
        <v>2435.67</v>
      </c>
      <c r="F65" s="137" t="s">
        <v>139</v>
      </c>
      <c r="G65" s="136" t="s">
        <v>140</v>
      </c>
      <c r="H65" s="136" t="s">
        <v>160</v>
      </c>
      <c r="I65" s="136" t="s">
        <v>161</v>
      </c>
      <c r="J65" s="136">
        <v>2</v>
      </c>
      <c r="K65" s="136" t="s">
        <v>162</v>
      </c>
      <c r="L65" s="137" t="s">
        <v>163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100</v>
      </c>
    </row>
    <row r="66" spans="1:22" ht="45.6" x14ac:dyDescent="0.25">
      <c r="A66" s="132">
        <v>16</v>
      </c>
      <c r="B66" s="133">
        <v>16</v>
      </c>
      <c r="C66" s="134" t="s">
        <v>145</v>
      </c>
      <c r="D66" s="135" t="s">
        <v>164</v>
      </c>
      <c r="E66" s="136">
        <v>18.600000000000001</v>
      </c>
      <c r="F66" s="137" t="s">
        <v>147</v>
      </c>
      <c r="G66" s="136"/>
      <c r="H66" s="136">
        <v>56</v>
      </c>
      <c r="I66" s="136" t="s">
        <v>165</v>
      </c>
      <c r="J66" s="136"/>
      <c r="K66" s="136">
        <v>125</v>
      </c>
      <c r="L66" s="137" t="s">
        <v>166</v>
      </c>
      <c r="M66" s="137"/>
      <c r="N66" s="137" t="s">
        <v>150</v>
      </c>
      <c r="O66" s="137"/>
      <c r="P66" s="137"/>
      <c r="Q66" s="137"/>
      <c r="R66" s="137"/>
      <c r="S66" s="137"/>
      <c r="T66" s="137"/>
      <c r="U66" s="137"/>
      <c r="V66" s="137"/>
    </row>
    <row r="67" spans="1:22" ht="34.200000000000003" x14ac:dyDescent="0.25">
      <c r="A67" s="138">
        <v>17</v>
      </c>
      <c r="B67" s="139">
        <v>17</v>
      </c>
      <c r="C67" s="140" t="s">
        <v>167</v>
      </c>
      <c r="D67" s="141" t="s">
        <v>168</v>
      </c>
      <c r="E67" s="142">
        <v>2.41</v>
      </c>
      <c r="F67" s="143" t="s">
        <v>169</v>
      </c>
      <c r="G67" s="142"/>
      <c r="H67" s="142">
        <v>2</v>
      </c>
      <c r="I67" s="142" t="s">
        <v>170</v>
      </c>
      <c r="J67" s="142"/>
      <c r="K67" s="142">
        <v>19</v>
      </c>
      <c r="L67" s="143" t="s">
        <v>171</v>
      </c>
      <c r="M67" s="143"/>
      <c r="N67" s="143" t="s">
        <v>150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172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173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2">
        <v>18</v>
      </c>
      <c r="B70" s="133">
        <v>18</v>
      </c>
      <c r="C70" s="134" t="s">
        <v>174</v>
      </c>
      <c r="D70" s="135" t="s">
        <v>175</v>
      </c>
      <c r="E70" s="136">
        <v>5013.63</v>
      </c>
      <c r="F70" s="137" t="s">
        <v>176</v>
      </c>
      <c r="G70" s="136" t="s">
        <v>177</v>
      </c>
      <c r="H70" s="136" t="s">
        <v>178</v>
      </c>
      <c r="I70" s="136" t="s">
        <v>179</v>
      </c>
      <c r="J70" s="136">
        <v>7</v>
      </c>
      <c r="K70" s="136" t="s">
        <v>180</v>
      </c>
      <c r="L70" s="137" t="s">
        <v>181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 t="s">
        <v>182</v>
      </c>
    </row>
    <row r="71" spans="1:22" ht="91.2" x14ac:dyDescent="0.25">
      <c r="A71" s="132">
        <v>19</v>
      </c>
      <c r="B71" s="133">
        <v>19</v>
      </c>
      <c r="C71" s="134" t="s">
        <v>183</v>
      </c>
      <c r="D71" s="135" t="s">
        <v>175</v>
      </c>
      <c r="E71" s="136">
        <v>4596.33</v>
      </c>
      <c r="F71" s="137" t="s">
        <v>184</v>
      </c>
      <c r="G71" s="136" t="s">
        <v>177</v>
      </c>
      <c r="H71" s="136" t="s">
        <v>185</v>
      </c>
      <c r="I71" s="136" t="s">
        <v>186</v>
      </c>
      <c r="J71" s="136">
        <v>7</v>
      </c>
      <c r="K71" s="136" t="s">
        <v>187</v>
      </c>
      <c r="L71" s="137" t="s">
        <v>188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 t="s">
        <v>182</v>
      </c>
    </row>
    <row r="72" spans="1:22" ht="79.8" x14ac:dyDescent="0.25">
      <c r="A72" s="132">
        <v>20</v>
      </c>
      <c r="B72" s="133">
        <v>20</v>
      </c>
      <c r="C72" s="134" t="s">
        <v>137</v>
      </c>
      <c r="D72" s="135" t="s">
        <v>97</v>
      </c>
      <c r="E72" s="136">
        <v>2435.67</v>
      </c>
      <c r="F72" s="137" t="s">
        <v>139</v>
      </c>
      <c r="G72" s="136" t="s">
        <v>140</v>
      </c>
      <c r="H72" s="136" t="s">
        <v>189</v>
      </c>
      <c r="I72" s="136" t="s">
        <v>190</v>
      </c>
      <c r="J72" s="136">
        <v>1</v>
      </c>
      <c r="K72" s="136" t="s">
        <v>191</v>
      </c>
      <c r="L72" s="137" t="s">
        <v>192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3</v>
      </c>
    </row>
    <row r="73" spans="1:22" ht="18.45" customHeight="1" x14ac:dyDescent="0.25">
      <c r="A73" s="130" t="s">
        <v>74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21</v>
      </c>
      <c r="B74" s="133">
        <v>21</v>
      </c>
      <c r="C74" s="134" t="s">
        <v>193</v>
      </c>
      <c r="D74" s="135" t="s">
        <v>97</v>
      </c>
      <c r="E74" s="136">
        <v>4104.3</v>
      </c>
      <c r="F74" s="137" t="s">
        <v>194</v>
      </c>
      <c r="G74" s="136">
        <v>1.03</v>
      </c>
      <c r="H74" s="136" t="s">
        <v>195</v>
      </c>
      <c r="I74" s="136" t="s">
        <v>196</v>
      </c>
      <c r="J74" s="136"/>
      <c r="K74" s="136" t="s">
        <v>197</v>
      </c>
      <c r="L74" s="137" t="s">
        <v>198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/>
    </row>
    <row r="75" spans="1:22" ht="79.8" x14ac:dyDescent="0.25">
      <c r="A75" s="132">
        <v>22</v>
      </c>
      <c r="B75" s="133">
        <v>22</v>
      </c>
      <c r="C75" s="134" t="s">
        <v>137</v>
      </c>
      <c r="D75" s="135" t="s">
        <v>175</v>
      </c>
      <c r="E75" s="136">
        <v>2435.67</v>
      </c>
      <c r="F75" s="137" t="s">
        <v>139</v>
      </c>
      <c r="G75" s="136" t="s">
        <v>140</v>
      </c>
      <c r="H75" s="136" t="s">
        <v>199</v>
      </c>
      <c r="I75" s="136" t="s">
        <v>200</v>
      </c>
      <c r="J75" s="136">
        <v>2</v>
      </c>
      <c r="K75" s="136" t="s">
        <v>201</v>
      </c>
      <c r="L75" s="137" t="s">
        <v>202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 t="s">
        <v>203</v>
      </c>
    </row>
    <row r="76" spans="1:22" ht="91.2" x14ac:dyDescent="0.25">
      <c r="A76" s="132">
        <v>23</v>
      </c>
      <c r="B76" s="133">
        <v>23</v>
      </c>
      <c r="C76" s="134" t="s">
        <v>204</v>
      </c>
      <c r="D76" s="135" t="s">
        <v>175</v>
      </c>
      <c r="E76" s="136">
        <v>3035.5</v>
      </c>
      <c r="F76" s="137" t="s">
        <v>205</v>
      </c>
      <c r="G76" s="136" t="s">
        <v>206</v>
      </c>
      <c r="H76" s="136" t="s">
        <v>207</v>
      </c>
      <c r="I76" s="136" t="s">
        <v>208</v>
      </c>
      <c r="J76" s="136">
        <v>3</v>
      </c>
      <c r="K76" s="136" t="s">
        <v>209</v>
      </c>
      <c r="L76" s="137" t="s">
        <v>210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 t="s">
        <v>211</v>
      </c>
    </row>
    <row r="77" spans="1:22" ht="79.8" x14ac:dyDescent="0.25">
      <c r="A77" s="132">
        <v>24</v>
      </c>
      <c r="B77" s="133">
        <v>24</v>
      </c>
      <c r="C77" s="134" t="s">
        <v>137</v>
      </c>
      <c r="D77" s="135" t="s">
        <v>212</v>
      </c>
      <c r="E77" s="136">
        <v>2435.67</v>
      </c>
      <c r="F77" s="137" t="s">
        <v>139</v>
      </c>
      <c r="G77" s="136" t="s">
        <v>140</v>
      </c>
      <c r="H77" s="136" t="s">
        <v>213</v>
      </c>
      <c r="I77" s="136" t="s">
        <v>214</v>
      </c>
      <c r="J77" s="136">
        <v>1</v>
      </c>
      <c r="K77" s="136" t="s">
        <v>215</v>
      </c>
      <c r="L77" s="137" t="s">
        <v>216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>
        <v>6</v>
      </c>
    </row>
    <row r="78" spans="1:22" ht="18.45" customHeight="1" x14ac:dyDescent="0.25">
      <c r="A78" s="130" t="s">
        <v>217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25</v>
      </c>
      <c r="B79" s="133">
        <v>25</v>
      </c>
      <c r="C79" s="134" t="s">
        <v>96</v>
      </c>
      <c r="D79" s="135" t="s">
        <v>97</v>
      </c>
      <c r="E79" s="136">
        <v>1010.59</v>
      </c>
      <c r="F79" s="137" t="s">
        <v>98</v>
      </c>
      <c r="G79" s="136">
        <v>5.16</v>
      </c>
      <c r="H79" s="136" t="s">
        <v>99</v>
      </c>
      <c r="I79" s="136" t="s">
        <v>100</v>
      </c>
      <c r="J79" s="136"/>
      <c r="K79" s="136" t="s">
        <v>101</v>
      </c>
      <c r="L79" s="137" t="s">
        <v>102</v>
      </c>
      <c r="M79" s="137"/>
      <c r="N79" s="137" t="s">
        <v>82</v>
      </c>
      <c r="O79" s="137"/>
      <c r="P79" s="137"/>
      <c r="Q79" s="137"/>
      <c r="R79" s="137"/>
      <c r="S79" s="137"/>
      <c r="T79" s="137"/>
      <c r="U79" s="137"/>
      <c r="V79" s="137"/>
    </row>
    <row r="80" spans="1:22" ht="57" x14ac:dyDescent="0.25">
      <c r="A80" s="132">
        <v>26</v>
      </c>
      <c r="B80" s="133">
        <v>26</v>
      </c>
      <c r="C80" s="134" t="s">
        <v>218</v>
      </c>
      <c r="D80" s="135" t="s">
        <v>168</v>
      </c>
      <c r="E80" s="136">
        <v>24.9</v>
      </c>
      <c r="F80" s="137" t="s">
        <v>219</v>
      </c>
      <c r="G80" s="136"/>
      <c r="H80" s="136">
        <v>25</v>
      </c>
      <c r="I80" s="136" t="s">
        <v>220</v>
      </c>
      <c r="J80" s="136"/>
      <c r="K80" s="136">
        <v>129</v>
      </c>
      <c r="L80" s="137" t="s">
        <v>221</v>
      </c>
      <c r="M80" s="137"/>
      <c r="N80" s="137" t="s">
        <v>150</v>
      </c>
      <c r="O80" s="137"/>
      <c r="P80" s="137"/>
      <c r="Q80" s="137"/>
      <c r="R80" s="137"/>
      <c r="S80" s="137"/>
      <c r="T80" s="137"/>
      <c r="U80" s="137"/>
      <c r="V80" s="137"/>
    </row>
    <row r="81" spans="1:22" ht="68.400000000000006" x14ac:dyDescent="0.25">
      <c r="A81" s="138">
        <v>27</v>
      </c>
      <c r="B81" s="139">
        <v>27</v>
      </c>
      <c r="C81" s="140" t="s">
        <v>222</v>
      </c>
      <c r="D81" s="141" t="s">
        <v>212</v>
      </c>
      <c r="E81" s="142">
        <v>2250.2399999999998</v>
      </c>
      <c r="F81" s="143" t="s">
        <v>223</v>
      </c>
      <c r="G81" s="142" t="s">
        <v>224</v>
      </c>
      <c r="H81" s="142" t="s">
        <v>225</v>
      </c>
      <c r="I81" s="142" t="s">
        <v>226</v>
      </c>
      <c r="J81" s="142"/>
      <c r="K81" s="142" t="s">
        <v>227</v>
      </c>
      <c r="L81" s="143" t="s">
        <v>228</v>
      </c>
      <c r="M81" s="143"/>
      <c r="N81" s="143" t="s">
        <v>82</v>
      </c>
      <c r="O81" s="143"/>
      <c r="P81" s="143"/>
      <c r="Q81" s="143"/>
      <c r="R81" s="143"/>
      <c r="S81" s="143"/>
      <c r="T81" s="143"/>
      <c r="U81" s="143"/>
      <c r="V81" s="143"/>
    </row>
    <row r="82" spans="1:22" ht="19.350000000000001" customHeight="1" x14ac:dyDescent="0.25">
      <c r="A82" s="128" t="s">
        <v>229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30" t="s">
        <v>173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79.8" x14ac:dyDescent="0.25">
      <c r="A84" s="132">
        <v>28</v>
      </c>
      <c r="B84" s="133">
        <v>28</v>
      </c>
      <c r="C84" s="134" t="s">
        <v>174</v>
      </c>
      <c r="D84" s="135" t="s">
        <v>230</v>
      </c>
      <c r="E84" s="136">
        <v>5013.63</v>
      </c>
      <c r="F84" s="137" t="s">
        <v>176</v>
      </c>
      <c r="G84" s="136" t="s">
        <v>177</v>
      </c>
      <c r="H84" s="136" t="s">
        <v>231</v>
      </c>
      <c r="I84" s="136" t="s">
        <v>232</v>
      </c>
      <c r="J84" s="136">
        <v>3</v>
      </c>
      <c r="K84" s="136" t="s">
        <v>233</v>
      </c>
      <c r="L84" s="137" t="s">
        <v>234</v>
      </c>
      <c r="M84" s="137"/>
      <c r="N84" s="137" t="s">
        <v>82</v>
      </c>
      <c r="O84" s="137"/>
      <c r="P84" s="137"/>
      <c r="Q84" s="137"/>
      <c r="R84" s="137"/>
      <c r="S84" s="137"/>
      <c r="T84" s="137"/>
      <c r="U84" s="137"/>
      <c r="V84" s="137" t="s">
        <v>235</v>
      </c>
    </row>
    <row r="85" spans="1:22" ht="91.2" x14ac:dyDescent="0.25">
      <c r="A85" s="132">
        <v>29</v>
      </c>
      <c r="B85" s="133">
        <v>29</v>
      </c>
      <c r="C85" s="134" t="s">
        <v>236</v>
      </c>
      <c r="D85" s="135" t="s">
        <v>237</v>
      </c>
      <c r="E85" s="136">
        <v>4596.33</v>
      </c>
      <c r="F85" s="137" t="s">
        <v>184</v>
      </c>
      <c r="G85" s="136" t="s">
        <v>177</v>
      </c>
      <c r="H85" s="136" t="s">
        <v>238</v>
      </c>
      <c r="I85" s="136" t="s">
        <v>239</v>
      </c>
      <c r="J85" s="136">
        <v>9</v>
      </c>
      <c r="K85" s="136" t="s">
        <v>240</v>
      </c>
      <c r="L85" s="137" t="s">
        <v>241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 t="s">
        <v>242</v>
      </c>
    </row>
    <row r="86" spans="1:22" ht="18.45" customHeight="1" x14ac:dyDescent="0.25">
      <c r="A86" s="130" t="s">
        <v>243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79.8" x14ac:dyDescent="0.25">
      <c r="A87" s="132">
        <v>30</v>
      </c>
      <c r="B87" s="133">
        <v>30</v>
      </c>
      <c r="C87" s="134" t="s">
        <v>137</v>
      </c>
      <c r="D87" s="135" t="s">
        <v>244</v>
      </c>
      <c r="E87" s="136">
        <v>2435.67</v>
      </c>
      <c r="F87" s="137" t="s">
        <v>139</v>
      </c>
      <c r="G87" s="136" t="s">
        <v>140</v>
      </c>
      <c r="H87" s="136" t="s">
        <v>245</v>
      </c>
      <c r="I87" s="136" t="s">
        <v>246</v>
      </c>
      <c r="J87" s="136">
        <v>1</v>
      </c>
      <c r="K87" s="136" t="s">
        <v>247</v>
      </c>
      <c r="L87" s="137" t="s">
        <v>248</v>
      </c>
      <c r="M87" s="137"/>
      <c r="N87" s="137" t="s">
        <v>82</v>
      </c>
      <c r="O87" s="137"/>
      <c r="P87" s="137"/>
      <c r="Q87" s="137"/>
      <c r="R87" s="137"/>
      <c r="S87" s="137"/>
      <c r="T87" s="137"/>
      <c r="U87" s="137"/>
      <c r="V87" s="137">
        <v>5</v>
      </c>
    </row>
    <row r="88" spans="1:22" ht="45.6" x14ac:dyDescent="0.25">
      <c r="A88" s="132">
        <v>31</v>
      </c>
      <c r="B88" s="133">
        <v>31</v>
      </c>
      <c r="C88" s="134" t="s">
        <v>145</v>
      </c>
      <c r="D88" s="135" t="s">
        <v>146</v>
      </c>
      <c r="E88" s="136">
        <v>18.600000000000001</v>
      </c>
      <c r="F88" s="137" t="s">
        <v>147</v>
      </c>
      <c r="G88" s="136"/>
      <c r="H88" s="136">
        <v>37</v>
      </c>
      <c r="I88" s="136" t="s">
        <v>148</v>
      </c>
      <c r="J88" s="136"/>
      <c r="K88" s="136">
        <v>83</v>
      </c>
      <c r="L88" s="137" t="s">
        <v>149</v>
      </c>
      <c r="M88" s="137"/>
      <c r="N88" s="137" t="s">
        <v>150</v>
      </c>
      <c r="O88" s="137"/>
      <c r="P88" s="137"/>
      <c r="Q88" s="137"/>
      <c r="R88" s="137"/>
      <c r="S88" s="137"/>
      <c r="T88" s="137"/>
      <c r="U88" s="137"/>
      <c r="V88" s="137"/>
    </row>
    <row r="89" spans="1:22" ht="34.200000000000003" x14ac:dyDescent="0.25">
      <c r="A89" s="132">
        <v>32</v>
      </c>
      <c r="B89" s="133">
        <v>32</v>
      </c>
      <c r="C89" s="134" t="s">
        <v>167</v>
      </c>
      <c r="D89" s="135" t="s">
        <v>146</v>
      </c>
      <c r="E89" s="136">
        <v>2.41</v>
      </c>
      <c r="F89" s="137" t="s">
        <v>169</v>
      </c>
      <c r="G89" s="136"/>
      <c r="H89" s="136">
        <v>5</v>
      </c>
      <c r="I89" s="136" t="s">
        <v>249</v>
      </c>
      <c r="J89" s="136"/>
      <c r="K89" s="136">
        <v>38</v>
      </c>
      <c r="L89" s="137" t="s">
        <v>250</v>
      </c>
      <c r="M89" s="137"/>
      <c r="N89" s="137" t="s">
        <v>150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251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68.400000000000006" x14ac:dyDescent="0.25">
      <c r="A91" s="132">
        <v>33</v>
      </c>
      <c r="B91" s="133">
        <v>33</v>
      </c>
      <c r="C91" s="134" t="s">
        <v>252</v>
      </c>
      <c r="D91" s="135" t="s">
        <v>253</v>
      </c>
      <c r="E91" s="136">
        <v>5830.19</v>
      </c>
      <c r="F91" s="137" t="s">
        <v>254</v>
      </c>
      <c r="G91" s="136" t="s">
        <v>255</v>
      </c>
      <c r="H91" s="136" t="s">
        <v>256</v>
      </c>
      <c r="I91" s="136" t="s">
        <v>257</v>
      </c>
      <c r="J91" s="136"/>
      <c r="K91" s="136" t="s">
        <v>258</v>
      </c>
      <c r="L91" s="137" t="s">
        <v>259</v>
      </c>
      <c r="M91" s="137"/>
      <c r="N91" s="137" t="s">
        <v>82</v>
      </c>
      <c r="O91" s="137"/>
      <c r="P91" s="137"/>
      <c r="Q91" s="137"/>
      <c r="R91" s="137"/>
      <c r="S91" s="137"/>
      <c r="T91" s="137"/>
      <c r="U91" s="137"/>
      <c r="V91" s="137">
        <v>2</v>
      </c>
    </row>
    <row r="92" spans="1:22" ht="34.200000000000003" x14ac:dyDescent="0.25">
      <c r="A92" s="132">
        <v>34</v>
      </c>
      <c r="B92" s="133">
        <v>34</v>
      </c>
      <c r="C92" s="134" t="s">
        <v>260</v>
      </c>
      <c r="D92" s="135" t="s">
        <v>261</v>
      </c>
      <c r="E92" s="136">
        <v>77.7</v>
      </c>
      <c r="F92" s="137" t="s">
        <v>262</v>
      </c>
      <c r="G92" s="136"/>
      <c r="H92" s="136">
        <v>8</v>
      </c>
      <c r="I92" s="136" t="s">
        <v>263</v>
      </c>
      <c r="J92" s="136"/>
      <c r="K92" s="136">
        <v>29</v>
      </c>
      <c r="L92" s="137" t="s">
        <v>264</v>
      </c>
      <c r="M92" s="137"/>
      <c r="N92" s="137" t="s">
        <v>150</v>
      </c>
      <c r="O92" s="137"/>
      <c r="P92" s="137"/>
      <c r="Q92" s="137"/>
      <c r="R92" s="137"/>
      <c r="S92" s="137"/>
      <c r="T92" s="137"/>
      <c r="U92" s="137"/>
      <c r="V92" s="137"/>
    </row>
    <row r="93" spans="1:22" ht="34.200000000000003" x14ac:dyDescent="0.25">
      <c r="A93" s="132">
        <v>35</v>
      </c>
      <c r="B93" s="133">
        <v>35</v>
      </c>
      <c r="C93" s="134" t="s">
        <v>265</v>
      </c>
      <c r="D93" s="135" t="s">
        <v>168</v>
      </c>
      <c r="E93" s="136">
        <v>70.3</v>
      </c>
      <c r="F93" s="137" t="s">
        <v>266</v>
      </c>
      <c r="G93" s="136"/>
      <c r="H93" s="136">
        <v>70</v>
      </c>
      <c r="I93" s="136" t="s">
        <v>267</v>
      </c>
      <c r="J93" s="136"/>
      <c r="K93" s="136">
        <v>163</v>
      </c>
      <c r="L93" s="137" t="s">
        <v>268</v>
      </c>
      <c r="M93" s="137"/>
      <c r="N93" s="137" t="s">
        <v>150</v>
      </c>
      <c r="O93" s="137"/>
      <c r="P93" s="137"/>
      <c r="Q93" s="137"/>
      <c r="R93" s="137"/>
      <c r="S93" s="137"/>
      <c r="T93" s="137"/>
      <c r="U93" s="137"/>
      <c r="V93" s="137"/>
    </row>
    <row r="94" spans="1:22" ht="45.6" x14ac:dyDescent="0.25">
      <c r="A94" s="132">
        <v>36</v>
      </c>
      <c r="B94" s="133">
        <v>36</v>
      </c>
      <c r="C94" s="134" t="s">
        <v>269</v>
      </c>
      <c r="D94" s="135" t="s">
        <v>146</v>
      </c>
      <c r="E94" s="136">
        <v>5.76</v>
      </c>
      <c r="F94" s="137" t="s">
        <v>270</v>
      </c>
      <c r="G94" s="136"/>
      <c r="H94" s="136">
        <v>12</v>
      </c>
      <c r="I94" s="136" t="s">
        <v>271</v>
      </c>
      <c r="J94" s="136"/>
      <c r="K94" s="136">
        <v>47</v>
      </c>
      <c r="L94" s="137" t="s">
        <v>272</v>
      </c>
      <c r="M94" s="137"/>
      <c r="N94" s="137" t="s">
        <v>150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273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68.400000000000006" x14ac:dyDescent="0.25">
      <c r="A96" s="132">
        <v>37</v>
      </c>
      <c r="B96" s="133">
        <v>37</v>
      </c>
      <c r="C96" s="134" t="s">
        <v>274</v>
      </c>
      <c r="D96" s="135" t="s">
        <v>275</v>
      </c>
      <c r="E96" s="136">
        <v>922.65</v>
      </c>
      <c r="F96" s="137">
        <v>911.86</v>
      </c>
      <c r="G96" s="136" t="s">
        <v>276</v>
      </c>
      <c r="H96" s="136" t="s">
        <v>277</v>
      </c>
      <c r="I96" s="136">
        <v>23</v>
      </c>
      <c r="J96" s="136"/>
      <c r="K96" s="136" t="s">
        <v>278</v>
      </c>
      <c r="L96" s="137">
        <v>274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 t="s">
        <v>279</v>
      </c>
    </row>
    <row r="97" spans="1:22" ht="136.80000000000001" x14ac:dyDescent="0.25">
      <c r="A97" s="132">
        <v>38</v>
      </c>
      <c r="B97" s="133">
        <v>38</v>
      </c>
      <c r="C97" s="134" t="s">
        <v>280</v>
      </c>
      <c r="D97" s="135" t="s">
        <v>281</v>
      </c>
      <c r="E97" s="136">
        <v>6648.78</v>
      </c>
      <c r="F97" s="137" t="s">
        <v>282</v>
      </c>
      <c r="G97" s="136" t="s">
        <v>283</v>
      </c>
      <c r="H97" s="136" t="s">
        <v>284</v>
      </c>
      <c r="I97" s="136" t="s">
        <v>285</v>
      </c>
      <c r="J97" s="136">
        <v>1</v>
      </c>
      <c r="K97" s="136" t="s">
        <v>286</v>
      </c>
      <c r="L97" s="137" t="s">
        <v>287</v>
      </c>
      <c r="M97" s="137"/>
      <c r="N97" s="137" t="s">
        <v>82</v>
      </c>
      <c r="O97" s="137"/>
      <c r="P97" s="137"/>
      <c r="Q97" s="137"/>
      <c r="R97" s="137"/>
      <c r="S97" s="137"/>
      <c r="T97" s="137"/>
      <c r="U97" s="137"/>
      <c r="V97" s="137">
        <v>5</v>
      </c>
    </row>
    <row r="98" spans="1:22" ht="34.200000000000003" x14ac:dyDescent="0.25">
      <c r="A98" s="132">
        <v>39</v>
      </c>
      <c r="B98" s="133">
        <v>39</v>
      </c>
      <c r="C98" s="134" t="s">
        <v>288</v>
      </c>
      <c r="D98" s="135" t="s">
        <v>289</v>
      </c>
      <c r="E98" s="136">
        <v>700</v>
      </c>
      <c r="F98" s="137" t="s">
        <v>290</v>
      </c>
      <c r="G98" s="136"/>
      <c r="H98" s="136">
        <v>700</v>
      </c>
      <c r="I98" s="136" t="s">
        <v>290</v>
      </c>
      <c r="J98" s="136"/>
      <c r="K98" s="136">
        <v>1033</v>
      </c>
      <c r="L98" s="137" t="s">
        <v>291</v>
      </c>
      <c r="M98" s="137"/>
      <c r="N98" s="137" t="s">
        <v>150</v>
      </c>
      <c r="O98" s="137"/>
      <c r="P98" s="137"/>
      <c r="Q98" s="137"/>
      <c r="R98" s="137"/>
      <c r="S98" s="137"/>
      <c r="T98" s="137"/>
      <c r="U98" s="137"/>
      <c r="V98" s="137"/>
    </row>
    <row r="99" spans="1:22" ht="34.200000000000003" x14ac:dyDescent="0.25">
      <c r="A99" s="138">
        <v>40</v>
      </c>
      <c r="B99" s="139">
        <v>40</v>
      </c>
      <c r="C99" s="140" t="s">
        <v>292</v>
      </c>
      <c r="D99" s="141" t="s">
        <v>289</v>
      </c>
      <c r="E99" s="142">
        <v>15.1</v>
      </c>
      <c r="F99" s="143" t="s">
        <v>293</v>
      </c>
      <c r="G99" s="142"/>
      <c r="H99" s="142">
        <v>15</v>
      </c>
      <c r="I99" s="142" t="s">
        <v>294</v>
      </c>
      <c r="J99" s="142"/>
      <c r="K99" s="142">
        <v>40</v>
      </c>
      <c r="L99" s="143" t="s">
        <v>295</v>
      </c>
      <c r="M99" s="143"/>
      <c r="N99" s="143" t="s">
        <v>150</v>
      </c>
      <c r="O99" s="143"/>
      <c r="P99" s="143"/>
      <c r="Q99" s="143"/>
      <c r="R99" s="143"/>
      <c r="S99" s="143"/>
      <c r="T99" s="143"/>
      <c r="U99" s="143"/>
      <c r="V99" s="143"/>
    </row>
    <row r="100" spans="1:22" ht="34.200000000000003" x14ac:dyDescent="0.25">
      <c r="A100" s="144" t="s">
        <v>296</v>
      </c>
      <c r="B100" s="145"/>
      <c r="C100" s="145"/>
      <c r="D100" s="145"/>
      <c r="E100" s="145"/>
      <c r="F100" s="145"/>
      <c r="G100" s="145"/>
      <c r="H100" s="146">
        <v>2910</v>
      </c>
      <c r="I100" s="146" t="s">
        <v>297</v>
      </c>
      <c r="J100" s="146">
        <v>58</v>
      </c>
      <c r="K100" s="146">
        <v>16317</v>
      </c>
      <c r="L100" s="146" t="s">
        <v>298</v>
      </c>
      <c r="M100" s="146"/>
      <c r="N100" s="146"/>
      <c r="O100" s="146"/>
      <c r="P100" s="146"/>
      <c r="Q100" s="146"/>
      <c r="R100" s="146"/>
      <c r="S100" s="146"/>
      <c r="T100" s="146"/>
      <c r="U100" s="146"/>
      <c r="V100" s="146" t="s">
        <v>299</v>
      </c>
    </row>
    <row r="101" spans="1:22" x14ac:dyDescent="0.25">
      <c r="A101" s="144" t="s">
        <v>300</v>
      </c>
      <c r="B101" s="145"/>
      <c r="C101" s="145"/>
      <c r="D101" s="145"/>
      <c r="E101" s="145"/>
      <c r="F101" s="145"/>
      <c r="G101" s="145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301</v>
      </c>
      <c r="B102" s="145"/>
      <c r="C102" s="145"/>
      <c r="D102" s="145"/>
      <c r="E102" s="145"/>
      <c r="F102" s="145"/>
      <c r="G102" s="145"/>
      <c r="H102" s="146">
        <v>790</v>
      </c>
      <c r="I102" s="146"/>
      <c r="J102" s="146"/>
      <c r="K102" s="146">
        <v>9487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x14ac:dyDescent="0.25">
      <c r="A103" s="144" t="s">
        <v>302</v>
      </c>
      <c r="B103" s="145"/>
      <c r="C103" s="145"/>
      <c r="D103" s="145"/>
      <c r="E103" s="145"/>
      <c r="F103" s="145"/>
      <c r="G103" s="145"/>
      <c r="H103" s="146">
        <v>2062</v>
      </c>
      <c r="I103" s="146"/>
      <c r="J103" s="146"/>
      <c r="K103" s="146">
        <v>6532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303</v>
      </c>
      <c r="B104" s="145"/>
      <c r="C104" s="145"/>
      <c r="D104" s="145"/>
      <c r="E104" s="145"/>
      <c r="F104" s="145"/>
      <c r="G104" s="145"/>
      <c r="H104" s="146">
        <v>58</v>
      </c>
      <c r="I104" s="146"/>
      <c r="J104" s="146"/>
      <c r="K104" s="146">
        <v>313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7" t="s">
        <v>304</v>
      </c>
      <c r="B105" s="148"/>
      <c r="C105" s="148"/>
      <c r="D105" s="148"/>
      <c r="E105" s="148"/>
      <c r="F105" s="148"/>
      <c r="G105" s="148"/>
      <c r="H105" s="149">
        <v>802</v>
      </c>
      <c r="I105" s="149"/>
      <c r="J105" s="149"/>
      <c r="K105" s="149">
        <v>8221</v>
      </c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</row>
    <row r="106" spans="1:22" x14ac:dyDescent="0.25">
      <c r="A106" s="147" t="s">
        <v>305</v>
      </c>
      <c r="B106" s="148"/>
      <c r="C106" s="148"/>
      <c r="D106" s="148"/>
      <c r="E106" s="148"/>
      <c r="F106" s="148"/>
      <c r="G106" s="148"/>
      <c r="H106" s="149">
        <v>474</v>
      </c>
      <c r="I106" s="149"/>
      <c r="J106" s="149"/>
      <c r="K106" s="149">
        <v>4543</v>
      </c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x14ac:dyDescent="0.25">
      <c r="A107" s="147" t="s">
        <v>306</v>
      </c>
      <c r="B107" s="148"/>
      <c r="C107" s="148"/>
      <c r="D107" s="148"/>
      <c r="E107" s="148"/>
      <c r="F107" s="148"/>
      <c r="G107" s="148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1:22" ht="30" hidden="1" customHeight="1" x14ac:dyDescent="0.25">
      <c r="A108" s="144" t="s">
        <v>307</v>
      </c>
      <c r="B108" s="145"/>
      <c r="C108" s="145"/>
      <c r="D108" s="145"/>
      <c r="E108" s="145"/>
      <c r="F108" s="145"/>
      <c r="G108" s="145"/>
      <c r="H108" s="146">
        <v>3043</v>
      </c>
      <c r="I108" s="146"/>
      <c r="J108" s="146"/>
      <c r="K108" s="146">
        <v>24423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idden="1" x14ac:dyDescent="0.25">
      <c r="A109" s="144" t="s">
        <v>308</v>
      </c>
      <c r="B109" s="145"/>
      <c r="C109" s="145"/>
      <c r="D109" s="145"/>
      <c r="E109" s="145"/>
      <c r="F109" s="145"/>
      <c r="G109" s="145"/>
      <c r="H109" s="146">
        <v>14</v>
      </c>
      <c r="I109" s="146"/>
      <c r="J109" s="146"/>
      <c r="K109" s="146">
        <v>138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ht="30" hidden="1" customHeight="1" x14ac:dyDescent="0.25">
      <c r="A110" s="144" t="s">
        <v>309</v>
      </c>
      <c r="B110" s="145"/>
      <c r="C110" s="145"/>
      <c r="D110" s="145"/>
      <c r="E110" s="145"/>
      <c r="F110" s="145"/>
      <c r="G110" s="145"/>
      <c r="H110" s="146">
        <v>129</v>
      </c>
      <c r="I110" s="146"/>
      <c r="J110" s="146"/>
      <c r="K110" s="146">
        <v>1375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t="30" hidden="1" customHeight="1" x14ac:dyDescent="0.25">
      <c r="A111" s="144" t="s">
        <v>310</v>
      </c>
      <c r="B111" s="145"/>
      <c r="C111" s="145"/>
      <c r="D111" s="145"/>
      <c r="E111" s="145"/>
      <c r="F111" s="145"/>
      <c r="G111" s="145"/>
      <c r="H111" s="146">
        <v>1000</v>
      </c>
      <c r="I111" s="146"/>
      <c r="J111" s="146"/>
      <c r="K111" s="146">
        <v>3145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4" t="s">
        <v>311</v>
      </c>
      <c r="B112" s="145"/>
      <c r="C112" s="145"/>
      <c r="D112" s="145"/>
      <c r="E112" s="145"/>
      <c r="F112" s="145"/>
      <c r="G112" s="145"/>
      <c r="H112" s="146">
        <v>4186</v>
      </c>
      <c r="I112" s="146"/>
      <c r="J112" s="146"/>
      <c r="K112" s="146">
        <v>29081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ht="30" customHeight="1" x14ac:dyDescent="0.25">
      <c r="A113" s="144" t="s">
        <v>312</v>
      </c>
      <c r="B113" s="145"/>
      <c r="C113" s="145"/>
      <c r="D113" s="145"/>
      <c r="E113" s="145"/>
      <c r="F113" s="145"/>
      <c r="G113" s="145"/>
      <c r="H113" s="146">
        <v>419.11</v>
      </c>
      <c r="I113" s="146"/>
      <c r="J113" s="146"/>
      <c r="K113" s="146">
        <v>1605.4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7" t="s">
        <v>313</v>
      </c>
      <c r="B114" s="148"/>
      <c r="C114" s="148"/>
      <c r="D114" s="148"/>
      <c r="E114" s="148"/>
      <c r="F114" s="148"/>
      <c r="G114" s="148"/>
      <c r="H114" s="149">
        <v>4605.1099999999997</v>
      </c>
      <c r="I114" s="149"/>
      <c r="J114" s="149"/>
      <c r="K114" s="149">
        <v>30686.400000000001</v>
      </c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x14ac:dyDescent="0.25">
      <c r="A115" s="50"/>
      <c r="B115" s="39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50"/>
      <c r="B116" s="39"/>
      <c r="C116" s="73" t="s">
        <v>64</v>
      </c>
      <c r="D116" s="48"/>
      <c r="E116" s="48"/>
      <c r="F116" s="48"/>
      <c r="G116" s="48"/>
      <c r="H116" s="74">
        <f>IF(ISBLANK(Y30),"",ROUND(Z30/Y30,2)*100)</f>
        <v>102</v>
      </c>
      <c r="I116" s="48"/>
      <c r="J116" s="48"/>
      <c r="K116" s="74">
        <f>IF(ISBLANK(Y31),"",ROUND(Z31/Y31,2)*100)</f>
        <v>87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x14ac:dyDescent="0.25">
      <c r="A117" s="50"/>
      <c r="B117" s="39"/>
      <c r="C117" s="73" t="s">
        <v>65</v>
      </c>
      <c r="D117" s="48"/>
      <c r="E117" s="48"/>
      <c r="F117" s="48"/>
      <c r="G117" s="48"/>
      <c r="H117" s="45">
        <f>IF(ISBLANK(Y30),"",ROUND(AA30/Y30,2)*100)</f>
        <v>60</v>
      </c>
      <c r="I117" s="48"/>
      <c r="J117" s="48"/>
      <c r="K117" s="45">
        <f>IF(ISBLANK(Y31),"",ROUND(AA31/Y31,2)*100)</f>
        <v>48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 x14ac:dyDescent="0.25">
      <c r="A118" s="28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75" t="s">
        <v>71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3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75" t="s">
        <v>72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x14ac:dyDescent="0.25">
      <c r="B122" s="46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</sheetData>
  <mergeCells count="67">
    <mergeCell ref="A110:G110"/>
    <mergeCell ref="A111:G111"/>
    <mergeCell ref="A112:G112"/>
    <mergeCell ref="A113:G113"/>
    <mergeCell ref="A114:G114"/>
    <mergeCell ref="A104:G104"/>
    <mergeCell ref="A105:G105"/>
    <mergeCell ref="A106:G106"/>
    <mergeCell ref="A107:G107"/>
    <mergeCell ref="A108:G108"/>
    <mergeCell ref="A109:G109"/>
    <mergeCell ref="A90:V90"/>
    <mergeCell ref="A95:V95"/>
    <mergeCell ref="A100:G100"/>
    <mergeCell ref="A101:G101"/>
    <mergeCell ref="A102:G102"/>
    <mergeCell ref="A103:G103"/>
    <mergeCell ref="A69:V69"/>
    <mergeCell ref="A73:V73"/>
    <mergeCell ref="A78:V78"/>
    <mergeCell ref="A82:V82"/>
    <mergeCell ref="A83:V83"/>
    <mergeCell ref="A86:V86"/>
    <mergeCell ref="A58:V58"/>
    <mergeCell ref="A60:V60"/>
    <mergeCell ref="A61:V61"/>
    <mergeCell ref="A63:V63"/>
    <mergeCell ref="A64:V64"/>
    <mergeCell ref="A68:V68"/>
    <mergeCell ref="A40:V40"/>
    <mergeCell ref="A41:V41"/>
    <mergeCell ref="A43:V43"/>
    <mergeCell ref="A45:V45"/>
    <mergeCell ref="A46:V46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4605.11/1000</f>
        <v>4.6051099999999998</v>
      </c>
      <c r="H11" s="85"/>
      <c r="I11" s="55" t="s">
        <v>6</v>
      </c>
      <c r="J11" s="86">
        <f>30686.4/1000</f>
        <v>30.686400000000003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7.2539999999999993E-2</v>
      </c>
      <c r="H14" s="85"/>
      <c r="I14" s="55" t="s">
        <v>8</v>
      </c>
      <c r="J14" s="86">
        <f>(P14+P15)/1000</f>
        <v>7.2539999999999993E-2</v>
      </c>
      <c r="K14" s="87"/>
      <c r="L14" s="58">
        <v>830</v>
      </c>
      <c r="M14" s="35" t="s">
        <v>8</v>
      </c>
      <c r="N14" s="57"/>
      <c r="O14" s="26">
        <v>72.459999999999994</v>
      </c>
      <c r="P14" s="27">
        <v>72.459999999999994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790/1000</f>
        <v>0.79</v>
      </c>
      <c r="H15" s="117"/>
      <c r="I15" s="55" t="s">
        <v>6</v>
      </c>
      <c r="J15" s="86">
        <f>9487/1000</f>
        <v>9.4870000000000001</v>
      </c>
      <c r="K15" s="87"/>
      <c r="L15" s="59">
        <v>9958</v>
      </c>
      <c r="M15" s="35" t="s">
        <v>6</v>
      </c>
      <c r="N15" s="57"/>
      <c r="O15" s="26">
        <v>0.08</v>
      </c>
      <c r="P15" s="27">
        <v>0.08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316</v>
      </c>
      <c r="C26" s="134" t="s">
        <v>317</v>
      </c>
      <c r="D26" s="154" t="s">
        <v>318</v>
      </c>
      <c r="E26" s="155">
        <v>0.04</v>
      </c>
      <c r="F26" s="136" t="s">
        <v>319</v>
      </c>
      <c r="G26" s="136">
        <v>0.39</v>
      </c>
      <c r="H26" s="156"/>
      <c r="I26" s="156"/>
      <c r="J26" s="136" t="s">
        <v>320</v>
      </c>
      <c r="K26" s="136">
        <v>4.63</v>
      </c>
      <c r="L26" s="157"/>
      <c r="M26" s="156">
        <f>IF(ISNUMBER(K26/G26),IF(NOT(K26/G26=0),K26/G26, " "), " ")</f>
        <v>11.87179487179487</v>
      </c>
      <c r="N26" s="154"/>
    </row>
    <row r="27" spans="1:23" s="29" customFormat="1" ht="22.8" x14ac:dyDescent="0.25">
      <c r="A27" s="152">
        <v>2</v>
      </c>
      <c r="B27" s="153" t="s">
        <v>321</v>
      </c>
      <c r="C27" s="134" t="s">
        <v>322</v>
      </c>
      <c r="D27" s="154" t="s">
        <v>318</v>
      </c>
      <c r="E27" s="155">
        <v>0.46</v>
      </c>
      <c r="F27" s="136" t="s">
        <v>323</v>
      </c>
      <c r="G27" s="136">
        <v>4.62</v>
      </c>
      <c r="H27" s="156"/>
      <c r="I27" s="156"/>
      <c r="J27" s="136" t="s">
        <v>324</v>
      </c>
      <c r="K27" s="136">
        <v>55.45</v>
      </c>
      <c r="L27" s="157"/>
      <c r="M27" s="156">
        <f>IF(ISNUMBER(K27/G27),IF(NOT(K27/G27=0),K27/G27, " "), " ")</f>
        <v>12.002164502164502</v>
      </c>
      <c r="N27" s="154"/>
    </row>
    <row r="28" spans="1:23" s="29" customFormat="1" ht="22.8" x14ac:dyDescent="0.25">
      <c r="A28" s="152">
        <v>3</v>
      </c>
      <c r="B28" s="153" t="s">
        <v>325</v>
      </c>
      <c r="C28" s="134" t="s">
        <v>326</v>
      </c>
      <c r="D28" s="154" t="s">
        <v>318</v>
      </c>
      <c r="E28" s="155">
        <v>26.73</v>
      </c>
      <c r="F28" s="136" t="s">
        <v>327</v>
      </c>
      <c r="G28" s="136">
        <v>276.13</v>
      </c>
      <c r="H28" s="156"/>
      <c r="I28" s="156"/>
      <c r="J28" s="136" t="s">
        <v>328</v>
      </c>
      <c r="K28" s="136">
        <v>3315.85</v>
      </c>
      <c r="L28" s="157"/>
      <c r="M28" s="156">
        <f>IF(ISNUMBER(K28/G28),IF(NOT(K28/G28=0),K28/G28, " "), " ")</f>
        <v>12.008293195234129</v>
      </c>
      <c r="N28" s="154"/>
    </row>
    <row r="29" spans="1:23" s="29" customFormat="1" ht="22.8" x14ac:dyDescent="0.25">
      <c r="A29" s="152">
        <v>4</v>
      </c>
      <c r="B29" s="153" t="s">
        <v>329</v>
      </c>
      <c r="C29" s="134" t="s">
        <v>330</v>
      </c>
      <c r="D29" s="154" t="s">
        <v>318</v>
      </c>
      <c r="E29" s="155">
        <v>2.13</v>
      </c>
      <c r="F29" s="136" t="s">
        <v>331</v>
      </c>
      <c r="G29" s="136">
        <v>22.77</v>
      </c>
      <c r="H29" s="156"/>
      <c r="I29" s="156"/>
      <c r="J29" s="136" t="s">
        <v>332</v>
      </c>
      <c r="K29" s="136">
        <v>273.24</v>
      </c>
      <c r="L29" s="157"/>
      <c r="M29" s="156">
        <f>IF(ISNUMBER(K29/G29),IF(NOT(K29/G29=0),K29/G29, " "), " ")</f>
        <v>12</v>
      </c>
      <c r="N29" s="154"/>
    </row>
    <row r="30" spans="1:23" ht="22.8" x14ac:dyDescent="0.25">
      <c r="A30" s="152">
        <v>5</v>
      </c>
      <c r="B30" s="153" t="s">
        <v>333</v>
      </c>
      <c r="C30" s="134" t="s">
        <v>334</v>
      </c>
      <c r="D30" s="154" t="s">
        <v>318</v>
      </c>
      <c r="E30" s="155">
        <v>3.01</v>
      </c>
      <c r="F30" s="136" t="s">
        <v>335</v>
      </c>
      <c r="G30" s="136">
        <v>32.450000000000003</v>
      </c>
      <c r="H30" s="156"/>
      <c r="I30" s="156"/>
      <c r="J30" s="136" t="s">
        <v>336</v>
      </c>
      <c r="K30" s="136">
        <v>389.65</v>
      </c>
      <c r="L30" s="157"/>
      <c r="M30" s="156">
        <f>IF(ISNUMBER(K30/G30),IF(NOT(K30/G30=0),K30/G30, " "), " ")</f>
        <v>12.007704160246531</v>
      </c>
      <c r="N30" s="154"/>
    </row>
    <row r="31" spans="1:23" ht="22.8" x14ac:dyDescent="0.25">
      <c r="A31" s="152">
        <v>6</v>
      </c>
      <c r="B31" s="153" t="s">
        <v>337</v>
      </c>
      <c r="C31" s="134" t="s">
        <v>338</v>
      </c>
      <c r="D31" s="154" t="s">
        <v>318</v>
      </c>
      <c r="E31" s="155">
        <v>3.02</v>
      </c>
      <c r="F31" s="136" t="s">
        <v>339</v>
      </c>
      <c r="G31" s="136">
        <v>32.979999999999997</v>
      </c>
      <c r="H31" s="156"/>
      <c r="I31" s="156"/>
      <c r="J31" s="136" t="s">
        <v>340</v>
      </c>
      <c r="K31" s="136">
        <v>395.77</v>
      </c>
      <c r="L31" s="157"/>
      <c r="M31" s="156">
        <f>IF(ISNUMBER(K31/G31),IF(NOT(K31/G31=0),K31/G31, " "), " ")</f>
        <v>12.000303214069133</v>
      </c>
      <c r="N31" s="154"/>
    </row>
    <row r="32" spans="1:23" ht="22.8" x14ac:dyDescent="0.25">
      <c r="A32" s="152">
        <v>7</v>
      </c>
      <c r="B32" s="153" t="s">
        <v>341</v>
      </c>
      <c r="C32" s="134" t="s">
        <v>342</v>
      </c>
      <c r="D32" s="154" t="s">
        <v>318</v>
      </c>
      <c r="E32" s="155">
        <v>30.99</v>
      </c>
      <c r="F32" s="136" t="s">
        <v>343</v>
      </c>
      <c r="G32" s="136">
        <v>347.09</v>
      </c>
      <c r="H32" s="156"/>
      <c r="I32" s="156"/>
      <c r="J32" s="136" t="s">
        <v>344</v>
      </c>
      <c r="K32" s="136">
        <v>4165.3500000000004</v>
      </c>
      <c r="L32" s="157"/>
      <c r="M32" s="156">
        <f>IF(ISNUMBER(K32/G32),IF(NOT(K32/G32=0),K32/G32, " "), " ")</f>
        <v>12.000777896222884</v>
      </c>
      <c r="N32" s="154"/>
    </row>
    <row r="33" spans="1:14" ht="22.8" x14ac:dyDescent="0.25">
      <c r="A33" s="152">
        <v>8</v>
      </c>
      <c r="B33" s="153" t="s">
        <v>345</v>
      </c>
      <c r="C33" s="134" t="s">
        <v>346</v>
      </c>
      <c r="D33" s="154" t="s">
        <v>318</v>
      </c>
      <c r="E33" s="155">
        <v>1.62</v>
      </c>
      <c r="F33" s="136" t="s">
        <v>347</v>
      </c>
      <c r="G33" s="136">
        <v>18.579999999999998</v>
      </c>
      <c r="H33" s="156"/>
      <c r="I33" s="156"/>
      <c r="J33" s="136" t="s">
        <v>348</v>
      </c>
      <c r="K33" s="136">
        <v>222.94</v>
      </c>
      <c r="L33" s="157"/>
      <c r="M33" s="156">
        <f>IF(ISNUMBER(K33/G33),IF(NOT(K33/G33=0),K33/G33, " "), " ")</f>
        <v>11.998923573735199</v>
      </c>
      <c r="N33" s="154"/>
    </row>
    <row r="34" spans="1:14" ht="22.8" x14ac:dyDescent="0.25">
      <c r="A34" s="152">
        <v>9</v>
      </c>
      <c r="B34" s="153" t="s">
        <v>349</v>
      </c>
      <c r="C34" s="134" t="s">
        <v>350</v>
      </c>
      <c r="D34" s="154" t="s">
        <v>318</v>
      </c>
      <c r="E34" s="155">
        <v>1.77</v>
      </c>
      <c r="F34" s="136" t="s">
        <v>351</v>
      </c>
      <c r="G34" s="136">
        <v>20.78</v>
      </c>
      <c r="H34" s="156"/>
      <c r="I34" s="156"/>
      <c r="J34" s="136" t="s">
        <v>352</v>
      </c>
      <c r="K34" s="136">
        <v>249.26</v>
      </c>
      <c r="L34" s="157"/>
      <c r="M34" s="156">
        <f>IF(ISNUMBER(K34/G34),IF(NOT(K34/G34=0),K34/G34, " "), " ")</f>
        <v>11.995187680461981</v>
      </c>
      <c r="N34" s="154"/>
    </row>
    <row r="35" spans="1:14" ht="22.8" x14ac:dyDescent="0.25">
      <c r="A35" s="152">
        <v>10</v>
      </c>
      <c r="B35" s="153" t="s">
        <v>353</v>
      </c>
      <c r="C35" s="134" t="s">
        <v>354</v>
      </c>
      <c r="D35" s="154" t="s">
        <v>318</v>
      </c>
      <c r="E35" s="155">
        <v>0.56999999999999995</v>
      </c>
      <c r="F35" s="136" t="s">
        <v>355</v>
      </c>
      <c r="G35" s="136">
        <v>6.86</v>
      </c>
      <c r="H35" s="156"/>
      <c r="I35" s="156"/>
      <c r="J35" s="136" t="s">
        <v>356</v>
      </c>
      <c r="K35" s="136">
        <v>82.27</v>
      </c>
      <c r="L35" s="157"/>
      <c r="M35" s="156">
        <f>IF(ISNUMBER(K35/G35),IF(NOT(K35/G35=0),K35/G35, " "), " ")</f>
        <v>11.99271137026239</v>
      </c>
      <c r="N35" s="154"/>
    </row>
    <row r="36" spans="1:14" ht="22.8" x14ac:dyDescent="0.25">
      <c r="A36" s="152">
        <v>11</v>
      </c>
      <c r="B36" s="153" t="s">
        <v>357</v>
      </c>
      <c r="C36" s="134" t="s">
        <v>358</v>
      </c>
      <c r="D36" s="154" t="s">
        <v>318</v>
      </c>
      <c r="E36" s="155">
        <v>0.35</v>
      </c>
      <c r="F36" s="136" t="s">
        <v>359</v>
      </c>
      <c r="G36" s="136">
        <v>4.26</v>
      </c>
      <c r="H36" s="156"/>
      <c r="I36" s="156"/>
      <c r="J36" s="136" t="s">
        <v>360</v>
      </c>
      <c r="K36" s="136">
        <v>51.08</v>
      </c>
      <c r="L36" s="157"/>
      <c r="M36" s="156">
        <f>IF(ISNUMBER(K36/G36),IF(NOT(K36/G36=0),K36/G36, " "), " ")</f>
        <v>11.990610328638498</v>
      </c>
      <c r="N36" s="154"/>
    </row>
    <row r="37" spans="1:14" ht="22.8" x14ac:dyDescent="0.25">
      <c r="A37" s="152">
        <v>12</v>
      </c>
      <c r="B37" s="153" t="s">
        <v>361</v>
      </c>
      <c r="C37" s="134" t="s">
        <v>362</v>
      </c>
      <c r="D37" s="154" t="s">
        <v>318</v>
      </c>
      <c r="E37" s="155">
        <v>1.77</v>
      </c>
      <c r="F37" s="136" t="s">
        <v>363</v>
      </c>
      <c r="G37" s="136">
        <v>22.2</v>
      </c>
      <c r="H37" s="156"/>
      <c r="I37" s="156"/>
      <c r="J37" s="136" t="s">
        <v>364</v>
      </c>
      <c r="K37" s="136">
        <v>266.31</v>
      </c>
      <c r="L37" s="157"/>
      <c r="M37" s="156">
        <f>IF(ISNUMBER(K37/G37),IF(NOT(K37/G37=0),K37/G37, " "), " ")</f>
        <v>11.995945945945946</v>
      </c>
      <c r="N37" s="154"/>
    </row>
    <row r="38" spans="1:14" ht="22.8" x14ac:dyDescent="0.25">
      <c r="A38" s="152">
        <v>13</v>
      </c>
      <c r="B38" s="153">
        <v>2</v>
      </c>
      <c r="C38" s="134" t="s">
        <v>365</v>
      </c>
      <c r="D38" s="154" t="s">
        <v>318</v>
      </c>
      <c r="E38" s="155">
        <v>0.08</v>
      </c>
      <c r="F38" s="136" t="s">
        <v>366</v>
      </c>
      <c r="G38" s="136"/>
      <c r="H38" s="156"/>
      <c r="I38" s="156"/>
      <c r="J38" s="136" t="s">
        <v>366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367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21141</v>
      </c>
      <c r="C40" s="134" t="s">
        <v>368</v>
      </c>
      <c r="D40" s="154" t="s">
        <v>369</v>
      </c>
      <c r="E40" s="155">
        <v>0.02</v>
      </c>
      <c r="F40" s="136" t="s">
        <v>370</v>
      </c>
      <c r="G40" s="136">
        <v>2.68</v>
      </c>
      <c r="H40" s="156"/>
      <c r="I40" s="156"/>
      <c r="J40" s="136" t="s">
        <v>371</v>
      </c>
      <c r="K40" s="136">
        <v>14.54</v>
      </c>
      <c r="L40" s="157"/>
      <c r="M40" s="156">
        <f>IF(ISNUMBER(K40/G40),IF(NOT(K40/G40=0),K40/G40, " "), " ")</f>
        <v>5.4253731343283578</v>
      </c>
      <c r="N40" s="154" t="s">
        <v>372</v>
      </c>
    </row>
    <row r="41" spans="1:14" ht="22.8" x14ac:dyDescent="0.25">
      <c r="A41" s="152">
        <v>15</v>
      </c>
      <c r="B41" s="153">
        <v>30954</v>
      </c>
      <c r="C41" s="134" t="s">
        <v>373</v>
      </c>
      <c r="D41" s="154" t="s">
        <v>369</v>
      </c>
      <c r="E41" s="155">
        <v>0.06</v>
      </c>
      <c r="F41" s="136" t="s">
        <v>374</v>
      </c>
      <c r="G41" s="136">
        <v>2.0299999999999998</v>
      </c>
      <c r="H41" s="156"/>
      <c r="I41" s="156"/>
      <c r="J41" s="136" t="s">
        <v>375</v>
      </c>
      <c r="K41" s="136">
        <v>9.7799999999999994</v>
      </c>
      <c r="L41" s="157"/>
      <c r="M41" s="156">
        <f>IF(ISNUMBER(K41/G41),IF(NOT(K41/G41=0),K41/G41, " "), " ")</f>
        <v>4.8177339901477838</v>
      </c>
      <c r="N41" s="154" t="s">
        <v>372</v>
      </c>
    </row>
    <row r="42" spans="1:14" ht="22.8" x14ac:dyDescent="0.25">
      <c r="A42" s="152">
        <v>16</v>
      </c>
      <c r="B42" s="153">
        <v>40502</v>
      </c>
      <c r="C42" s="134" t="s">
        <v>376</v>
      </c>
      <c r="D42" s="154" t="s">
        <v>369</v>
      </c>
      <c r="E42" s="155">
        <v>3.77</v>
      </c>
      <c r="F42" s="136" t="s">
        <v>377</v>
      </c>
      <c r="G42" s="136">
        <v>29.56</v>
      </c>
      <c r="H42" s="156"/>
      <c r="I42" s="156"/>
      <c r="J42" s="136" t="s">
        <v>378</v>
      </c>
      <c r="K42" s="136">
        <v>169.65</v>
      </c>
      <c r="L42" s="157"/>
      <c r="M42" s="156">
        <f>IF(ISNUMBER(K42/G42),IF(NOT(K42/G42=0),K42/G42, " "), " ")</f>
        <v>5.739174560216509</v>
      </c>
      <c r="N42" s="154" t="s">
        <v>372</v>
      </c>
    </row>
    <row r="43" spans="1:14" ht="22.8" x14ac:dyDescent="0.25">
      <c r="A43" s="152">
        <v>17</v>
      </c>
      <c r="B43" s="153">
        <v>40504</v>
      </c>
      <c r="C43" s="134" t="s">
        <v>379</v>
      </c>
      <c r="D43" s="154" t="s">
        <v>369</v>
      </c>
      <c r="E43" s="155">
        <v>1.47</v>
      </c>
      <c r="F43" s="136" t="s">
        <v>380</v>
      </c>
      <c r="G43" s="136">
        <v>1.88</v>
      </c>
      <c r="H43" s="156"/>
      <c r="I43" s="156"/>
      <c r="J43" s="136" t="s">
        <v>381</v>
      </c>
      <c r="K43" s="136">
        <v>4.41</v>
      </c>
      <c r="L43" s="157"/>
      <c r="M43" s="156">
        <f>IF(ISNUMBER(K43/G43),IF(NOT(K43/G43=0),K43/G43, " "), " ")</f>
        <v>2.3457446808510642</v>
      </c>
      <c r="N43" s="154" t="s">
        <v>372</v>
      </c>
    </row>
    <row r="44" spans="1:14" ht="22.8" x14ac:dyDescent="0.25">
      <c r="A44" s="152">
        <v>18</v>
      </c>
      <c r="B44" s="153">
        <v>380185</v>
      </c>
      <c r="C44" s="134" t="s">
        <v>382</v>
      </c>
      <c r="D44" s="154" t="s">
        <v>369</v>
      </c>
      <c r="E44" s="155">
        <v>0.85</v>
      </c>
      <c r="F44" s="136" t="s">
        <v>383</v>
      </c>
      <c r="G44" s="136">
        <v>5.24</v>
      </c>
      <c r="H44" s="156"/>
      <c r="I44" s="156"/>
      <c r="J44" s="136" t="s">
        <v>384</v>
      </c>
      <c r="K44" s="136">
        <v>14.24</v>
      </c>
      <c r="L44" s="157"/>
      <c r="M44" s="156">
        <f>IF(ISNUMBER(K44/G44),IF(NOT(K44/G44=0),K44/G44, " "), " ")</f>
        <v>2.717557251908397</v>
      </c>
      <c r="N44" s="154" t="s">
        <v>385</v>
      </c>
    </row>
    <row r="45" spans="1:14" ht="22.8" x14ac:dyDescent="0.25">
      <c r="A45" s="152">
        <v>19</v>
      </c>
      <c r="B45" s="153">
        <v>400001</v>
      </c>
      <c r="C45" s="134" t="s">
        <v>386</v>
      </c>
      <c r="D45" s="154" t="s">
        <v>369</v>
      </c>
      <c r="E45" s="155">
        <v>0.15</v>
      </c>
      <c r="F45" s="136" t="s">
        <v>387</v>
      </c>
      <c r="G45" s="136">
        <v>15.47</v>
      </c>
      <c r="H45" s="156"/>
      <c r="I45" s="156"/>
      <c r="J45" s="136" t="s">
        <v>388</v>
      </c>
      <c r="K45" s="136">
        <v>88.05</v>
      </c>
      <c r="L45" s="157"/>
      <c r="M45" s="156">
        <f>IF(ISNUMBER(K45/G45),IF(NOT(K45/G45=0),K45/G45, " "), " ")</f>
        <v>5.6916612798965733</v>
      </c>
      <c r="N45" s="154" t="s">
        <v>372</v>
      </c>
    </row>
    <row r="46" spans="1:14" ht="19.350000000000001" customHeight="1" x14ac:dyDescent="0.25">
      <c r="A46" s="128" t="s">
        <v>389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22.8" x14ac:dyDescent="0.25">
      <c r="A47" s="152">
        <v>20</v>
      </c>
      <c r="B47" s="153" t="s">
        <v>390</v>
      </c>
      <c r="C47" s="134" t="s">
        <v>391</v>
      </c>
      <c r="D47" s="154" t="s">
        <v>392</v>
      </c>
      <c r="E47" s="155">
        <v>0.29459999999999997</v>
      </c>
      <c r="F47" s="136" t="s">
        <v>393</v>
      </c>
      <c r="G47" s="136">
        <v>1.8</v>
      </c>
      <c r="H47" s="156">
        <v>42.66</v>
      </c>
      <c r="I47" s="156">
        <v>12.58</v>
      </c>
      <c r="J47" s="136" t="s">
        <v>394</v>
      </c>
      <c r="K47" s="136">
        <v>14.43</v>
      </c>
      <c r="L47" s="157"/>
      <c r="M47" s="156">
        <f>IF(ISNUMBER(K47/G47),IF(NOT(K47/G47=0),K47/G47, " "), " ")</f>
        <v>8.0166666666666657</v>
      </c>
      <c r="N47" s="154" t="s">
        <v>395</v>
      </c>
    </row>
    <row r="48" spans="1:14" ht="34.200000000000003" x14ac:dyDescent="0.25">
      <c r="A48" s="152">
        <v>21</v>
      </c>
      <c r="B48" s="153" t="s">
        <v>396</v>
      </c>
      <c r="C48" s="134" t="s">
        <v>397</v>
      </c>
      <c r="D48" s="154" t="s">
        <v>398</v>
      </c>
      <c r="E48" s="155">
        <v>1E-4</v>
      </c>
      <c r="F48" s="136" t="s">
        <v>399</v>
      </c>
      <c r="G48" s="136">
        <v>1.04</v>
      </c>
      <c r="H48" s="156">
        <v>39055.08</v>
      </c>
      <c r="I48" s="156">
        <v>3.91</v>
      </c>
      <c r="J48" s="136" t="s">
        <v>400</v>
      </c>
      <c r="K48" s="136">
        <v>4.03</v>
      </c>
      <c r="L48" s="157"/>
      <c r="M48" s="156">
        <f>IF(ISNUMBER(K48/G48),IF(NOT(K48/G48=0),K48/G48, " "), " ")</f>
        <v>3.875</v>
      </c>
      <c r="N48" s="154" t="s">
        <v>401</v>
      </c>
    </row>
    <row r="49" spans="1:14" ht="22.8" x14ac:dyDescent="0.25">
      <c r="A49" s="152">
        <v>22</v>
      </c>
      <c r="B49" s="153" t="s">
        <v>402</v>
      </c>
      <c r="C49" s="134" t="s">
        <v>403</v>
      </c>
      <c r="D49" s="154" t="s">
        <v>398</v>
      </c>
      <c r="E49" s="155">
        <v>1.1999999999999999E-3</v>
      </c>
      <c r="F49" s="136" t="s">
        <v>404</v>
      </c>
      <c r="G49" s="136">
        <v>12.81</v>
      </c>
      <c r="H49" s="156">
        <v>56684.17</v>
      </c>
      <c r="I49" s="156">
        <v>68.040000000000006</v>
      </c>
      <c r="J49" s="136" t="s">
        <v>405</v>
      </c>
      <c r="K49" s="136">
        <v>69.75</v>
      </c>
      <c r="L49" s="157"/>
      <c r="M49" s="156">
        <f>IF(ISNUMBER(K49/G49),IF(NOT(K49/G49=0),K49/G49, " "), " ")</f>
        <v>5.4449648711943794</v>
      </c>
      <c r="N49" s="154" t="s">
        <v>406</v>
      </c>
    </row>
    <row r="50" spans="1:14" ht="34.200000000000003" x14ac:dyDescent="0.25">
      <c r="A50" s="152">
        <v>23</v>
      </c>
      <c r="B50" s="153" t="s">
        <v>407</v>
      </c>
      <c r="C50" s="134" t="s">
        <v>408</v>
      </c>
      <c r="D50" s="154" t="s">
        <v>392</v>
      </c>
      <c r="E50" s="155">
        <v>0.13930000000000001</v>
      </c>
      <c r="F50" s="136" t="s">
        <v>409</v>
      </c>
      <c r="G50" s="136">
        <v>14.06</v>
      </c>
      <c r="H50" s="156">
        <v>418</v>
      </c>
      <c r="I50" s="156">
        <v>58.24</v>
      </c>
      <c r="J50" s="136" t="s">
        <v>410</v>
      </c>
      <c r="K50" s="136">
        <v>60.83</v>
      </c>
      <c r="L50" s="157"/>
      <c r="M50" s="156">
        <f>IF(ISNUMBER(K50/G50),IF(NOT(K50/G50=0),K50/G50, " "), " ")</f>
        <v>4.3264580369843522</v>
      </c>
      <c r="N50" s="154" t="s">
        <v>411</v>
      </c>
    </row>
    <row r="51" spans="1:14" ht="22.8" x14ac:dyDescent="0.25">
      <c r="A51" s="152">
        <v>24</v>
      </c>
      <c r="B51" s="153" t="s">
        <v>412</v>
      </c>
      <c r="C51" s="134" t="s">
        <v>413</v>
      </c>
      <c r="D51" s="154" t="s">
        <v>414</v>
      </c>
      <c r="E51" s="155">
        <v>2.9399999999999999E-2</v>
      </c>
      <c r="F51" s="136" t="s">
        <v>415</v>
      </c>
      <c r="G51" s="136">
        <v>1.23</v>
      </c>
      <c r="H51" s="156">
        <v>228.81</v>
      </c>
      <c r="I51" s="156">
        <v>6.73</v>
      </c>
      <c r="J51" s="136" t="s">
        <v>416</v>
      </c>
      <c r="K51" s="136">
        <v>6.88</v>
      </c>
      <c r="L51" s="157"/>
      <c r="M51" s="156">
        <f>IF(ISNUMBER(K51/G51),IF(NOT(K51/G51=0),K51/G51, " "), " ")</f>
        <v>5.5934959349593498</v>
      </c>
      <c r="N51" s="154" t="s">
        <v>417</v>
      </c>
    </row>
    <row r="52" spans="1:14" ht="45.6" x14ac:dyDescent="0.25">
      <c r="A52" s="152">
        <v>25</v>
      </c>
      <c r="B52" s="153" t="s">
        <v>418</v>
      </c>
      <c r="C52" s="134" t="s">
        <v>419</v>
      </c>
      <c r="D52" s="154" t="s">
        <v>414</v>
      </c>
      <c r="E52" s="155">
        <v>1.66</v>
      </c>
      <c r="F52" s="136" t="s">
        <v>420</v>
      </c>
      <c r="G52" s="136">
        <v>37.85</v>
      </c>
      <c r="H52" s="156">
        <v>119.32</v>
      </c>
      <c r="I52" s="156">
        <v>198.08</v>
      </c>
      <c r="J52" s="136" t="s">
        <v>421</v>
      </c>
      <c r="K52" s="136">
        <v>202.56</v>
      </c>
      <c r="L52" s="157"/>
      <c r="M52" s="156">
        <f>IF(ISNUMBER(K52/G52),IF(NOT(K52/G52=0),K52/G52, " "), " ")</f>
        <v>5.3516512549537651</v>
      </c>
      <c r="N52" s="154" t="s">
        <v>422</v>
      </c>
    </row>
    <row r="53" spans="1:14" ht="68.400000000000006" x14ac:dyDescent="0.25">
      <c r="A53" s="152">
        <v>26</v>
      </c>
      <c r="B53" s="153" t="s">
        <v>423</v>
      </c>
      <c r="C53" s="134" t="s">
        <v>424</v>
      </c>
      <c r="D53" s="154" t="s">
        <v>414</v>
      </c>
      <c r="E53" s="155">
        <v>0.1</v>
      </c>
      <c r="F53" s="136" t="s">
        <v>425</v>
      </c>
      <c r="G53" s="136">
        <v>11.6</v>
      </c>
      <c r="H53" s="156">
        <v>417.58</v>
      </c>
      <c r="I53" s="156">
        <v>41.76</v>
      </c>
      <c r="J53" s="136" t="s">
        <v>426</v>
      </c>
      <c r="K53" s="136">
        <v>42.63</v>
      </c>
      <c r="L53" s="157"/>
      <c r="M53" s="156">
        <f>IF(ISNUMBER(K53/G53),IF(NOT(K53/G53=0),K53/G53, " "), " ")</f>
        <v>3.6750000000000003</v>
      </c>
      <c r="N53" s="154" t="s">
        <v>427</v>
      </c>
    </row>
    <row r="54" spans="1:14" ht="34.200000000000003" x14ac:dyDescent="0.25">
      <c r="A54" s="152">
        <v>27</v>
      </c>
      <c r="B54" s="153" t="s">
        <v>428</v>
      </c>
      <c r="C54" s="134" t="s">
        <v>429</v>
      </c>
      <c r="D54" s="154" t="s">
        <v>398</v>
      </c>
      <c r="E54" s="155">
        <v>4.4000000000000003E-3</v>
      </c>
      <c r="F54" s="136" t="s">
        <v>430</v>
      </c>
      <c r="G54" s="136">
        <v>92</v>
      </c>
      <c r="H54" s="156">
        <v>55802.95</v>
      </c>
      <c r="I54" s="156">
        <v>245.52</v>
      </c>
      <c r="J54" s="136" t="s">
        <v>431</v>
      </c>
      <c r="K54" s="136">
        <v>251.87</v>
      </c>
      <c r="L54" s="157"/>
      <c r="M54" s="156">
        <f>IF(ISNUMBER(K54/G54),IF(NOT(K54/G54=0),K54/G54, " "), " ")</f>
        <v>2.737717391304348</v>
      </c>
      <c r="N54" s="154" t="s">
        <v>401</v>
      </c>
    </row>
    <row r="55" spans="1:14" ht="57" x14ac:dyDescent="0.25">
      <c r="A55" s="152">
        <v>28</v>
      </c>
      <c r="B55" s="153" t="s">
        <v>432</v>
      </c>
      <c r="C55" s="134" t="s">
        <v>433</v>
      </c>
      <c r="D55" s="154" t="s">
        <v>434</v>
      </c>
      <c r="E55" s="155">
        <v>13.481999999999999</v>
      </c>
      <c r="F55" s="136" t="s">
        <v>435</v>
      </c>
      <c r="G55" s="136">
        <v>165.82</v>
      </c>
      <c r="H55" s="156">
        <v>52.7</v>
      </c>
      <c r="I55" s="156">
        <v>710.51</v>
      </c>
      <c r="J55" s="136" t="s">
        <v>436</v>
      </c>
      <c r="K55" s="136">
        <v>730.73</v>
      </c>
      <c r="L55" s="157"/>
      <c r="M55" s="156">
        <f>IF(ISNUMBER(K55/G55),IF(NOT(K55/G55=0),K55/G55, " "), " ")</f>
        <v>4.4067663731757332</v>
      </c>
      <c r="N55" s="154" t="s">
        <v>437</v>
      </c>
    </row>
    <row r="56" spans="1:14" ht="57" x14ac:dyDescent="0.25">
      <c r="A56" s="152">
        <v>29</v>
      </c>
      <c r="B56" s="153" t="s">
        <v>438</v>
      </c>
      <c r="C56" s="134" t="s">
        <v>439</v>
      </c>
      <c r="D56" s="154" t="s">
        <v>434</v>
      </c>
      <c r="E56" s="155">
        <v>4.28</v>
      </c>
      <c r="F56" s="136" t="s">
        <v>440</v>
      </c>
      <c r="G56" s="136">
        <v>75.33</v>
      </c>
      <c r="H56" s="156">
        <v>75.87</v>
      </c>
      <c r="I56" s="156">
        <v>324.72000000000003</v>
      </c>
      <c r="J56" s="136" t="s">
        <v>441</v>
      </c>
      <c r="K56" s="136">
        <v>333.97</v>
      </c>
      <c r="L56" s="157"/>
      <c r="M56" s="156">
        <f>IF(ISNUMBER(K56/G56),IF(NOT(K56/G56=0),K56/G56, " "), " ")</f>
        <v>4.4334262577990184</v>
      </c>
      <c r="N56" s="154" t="s">
        <v>442</v>
      </c>
    </row>
    <row r="57" spans="1:14" ht="57" x14ac:dyDescent="0.25">
      <c r="A57" s="152">
        <v>30</v>
      </c>
      <c r="B57" s="153" t="s">
        <v>443</v>
      </c>
      <c r="C57" s="134" t="s">
        <v>444</v>
      </c>
      <c r="D57" s="154" t="s">
        <v>434</v>
      </c>
      <c r="E57" s="155">
        <v>9.6300000000000008</v>
      </c>
      <c r="F57" s="136" t="s">
        <v>445</v>
      </c>
      <c r="G57" s="136">
        <v>273.49</v>
      </c>
      <c r="H57" s="156">
        <v>121.9</v>
      </c>
      <c r="I57" s="156">
        <v>1173.9000000000001</v>
      </c>
      <c r="J57" s="136" t="s">
        <v>446</v>
      </c>
      <c r="K57" s="136">
        <v>1207.31</v>
      </c>
      <c r="L57" s="157"/>
      <c r="M57" s="156">
        <f>IF(ISNUMBER(K57/G57),IF(NOT(K57/G57=0),K57/G57, " "), " ")</f>
        <v>4.4144575670042778</v>
      </c>
      <c r="N57" s="154" t="s">
        <v>447</v>
      </c>
    </row>
    <row r="58" spans="1:14" ht="57" x14ac:dyDescent="0.25">
      <c r="A58" s="152">
        <v>31</v>
      </c>
      <c r="B58" s="153" t="s">
        <v>448</v>
      </c>
      <c r="C58" s="134" t="s">
        <v>449</v>
      </c>
      <c r="D58" s="154" t="s">
        <v>434</v>
      </c>
      <c r="E58" s="155">
        <v>5.8849999999999998</v>
      </c>
      <c r="F58" s="136" t="s">
        <v>450</v>
      </c>
      <c r="G58" s="136">
        <v>190.08</v>
      </c>
      <c r="H58" s="156">
        <v>139.05000000000001</v>
      </c>
      <c r="I58" s="156">
        <v>818.31</v>
      </c>
      <c r="J58" s="136" t="s">
        <v>451</v>
      </c>
      <c r="K58" s="136">
        <v>841.68</v>
      </c>
      <c r="L58" s="157"/>
      <c r="M58" s="156">
        <f>IF(ISNUMBER(K58/G58),IF(NOT(K58/G58=0),K58/G58, " "), " ")</f>
        <v>4.4280303030303028</v>
      </c>
      <c r="N58" s="154" t="s">
        <v>452</v>
      </c>
    </row>
    <row r="59" spans="1:14" ht="57" x14ac:dyDescent="0.25">
      <c r="A59" s="152">
        <v>32</v>
      </c>
      <c r="B59" s="153" t="s">
        <v>453</v>
      </c>
      <c r="C59" s="134" t="s">
        <v>454</v>
      </c>
      <c r="D59" s="154" t="s">
        <v>434</v>
      </c>
      <c r="E59" s="155">
        <v>0.45</v>
      </c>
      <c r="F59" s="136" t="s">
        <v>455</v>
      </c>
      <c r="G59" s="136">
        <v>21.42</v>
      </c>
      <c r="H59" s="156">
        <v>163</v>
      </c>
      <c r="I59" s="156">
        <v>73.349999999999994</v>
      </c>
      <c r="J59" s="136" t="s">
        <v>456</v>
      </c>
      <c r="K59" s="136">
        <v>74.97</v>
      </c>
      <c r="L59" s="157"/>
      <c r="M59" s="156">
        <f>IF(ISNUMBER(K59/G59),IF(NOT(K59/G59=0),K59/G59, " "), " ")</f>
        <v>3.4999999999999996</v>
      </c>
      <c r="N59" s="154" t="s">
        <v>457</v>
      </c>
    </row>
    <row r="60" spans="1:14" ht="22.8" x14ac:dyDescent="0.25">
      <c r="A60" s="152">
        <v>33</v>
      </c>
      <c r="B60" s="153" t="s">
        <v>458</v>
      </c>
      <c r="C60" s="134" t="s">
        <v>459</v>
      </c>
      <c r="D60" s="154" t="s">
        <v>460</v>
      </c>
      <c r="E60" s="155">
        <v>2</v>
      </c>
      <c r="F60" s="136" t="s">
        <v>461</v>
      </c>
      <c r="G60" s="136">
        <v>37.200000000000003</v>
      </c>
      <c r="H60" s="156">
        <v>40.729999999999997</v>
      </c>
      <c r="I60" s="156">
        <v>81.459999999999994</v>
      </c>
      <c r="J60" s="136" t="s">
        <v>462</v>
      </c>
      <c r="K60" s="136">
        <v>83.42</v>
      </c>
      <c r="L60" s="157"/>
      <c r="M60" s="156">
        <f>IF(ISNUMBER(K60/G60),IF(NOT(K60/G60=0),K60/G60, " "), " ")</f>
        <v>2.2424731182795696</v>
      </c>
      <c r="N60" s="154" t="s">
        <v>463</v>
      </c>
    </row>
    <row r="61" spans="1:14" ht="34.200000000000003" x14ac:dyDescent="0.25">
      <c r="A61" s="152">
        <v>34</v>
      </c>
      <c r="B61" s="153" t="s">
        <v>464</v>
      </c>
      <c r="C61" s="134" t="s">
        <v>465</v>
      </c>
      <c r="D61" s="154" t="s">
        <v>434</v>
      </c>
      <c r="E61" s="155">
        <v>2.4950000000000001</v>
      </c>
      <c r="F61" s="136" t="s">
        <v>466</v>
      </c>
      <c r="G61" s="136">
        <v>129.99</v>
      </c>
      <c r="H61" s="156">
        <v>237.74</v>
      </c>
      <c r="I61" s="156">
        <v>593.16</v>
      </c>
      <c r="J61" s="136" t="s">
        <v>467</v>
      </c>
      <c r="K61" s="136">
        <v>605.86</v>
      </c>
      <c r="L61" s="157"/>
      <c r="M61" s="156">
        <f>IF(ISNUMBER(K61/G61),IF(NOT(K61/G61=0),K61/G61, " "), " ")</f>
        <v>4.6608200630817755</v>
      </c>
      <c r="N61" s="154" t="s">
        <v>401</v>
      </c>
    </row>
    <row r="62" spans="1:14" ht="34.200000000000003" x14ac:dyDescent="0.25">
      <c r="A62" s="152">
        <v>35</v>
      </c>
      <c r="B62" s="153" t="s">
        <v>468</v>
      </c>
      <c r="C62" s="134" t="s">
        <v>469</v>
      </c>
      <c r="D62" s="154" t="s">
        <v>392</v>
      </c>
      <c r="E62" s="155">
        <v>1E-4</v>
      </c>
      <c r="F62" s="136" t="s">
        <v>470</v>
      </c>
      <c r="G62" s="136">
        <v>7.0000000000000007E-2</v>
      </c>
      <c r="H62" s="156">
        <v>2267</v>
      </c>
      <c r="I62" s="156">
        <v>0.23</v>
      </c>
      <c r="J62" s="136" t="s">
        <v>471</v>
      </c>
      <c r="K62" s="136">
        <v>0.27</v>
      </c>
      <c r="L62" s="157"/>
      <c r="M62" s="156">
        <f>IF(ISNUMBER(K62/G62),IF(NOT(K62/G62=0),K62/G62, " "), " ")</f>
        <v>3.8571428571428572</v>
      </c>
      <c r="N62" s="154" t="s">
        <v>472</v>
      </c>
    </row>
    <row r="63" spans="1:14" ht="34.200000000000003" x14ac:dyDescent="0.25">
      <c r="A63" s="152">
        <v>36</v>
      </c>
      <c r="B63" s="153" t="s">
        <v>473</v>
      </c>
      <c r="C63" s="134" t="s">
        <v>474</v>
      </c>
      <c r="D63" s="154" t="s">
        <v>475</v>
      </c>
      <c r="E63" s="155">
        <v>1.5E-3</v>
      </c>
      <c r="F63" s="136" t="s">
        <v>476</v>
      </c>
      <c r="G63" s="136">
        <v>2.62</v>
      </c>
      <c r="H63" s="156">
        <v>10673.74</v>
      </c>
      <c r="I63" s="156">
        <v>16.010000000000002</v>
      </c>
      <c r="J63" s="136" t="s">
        <v>477</v>
      </c>
      <c r="K63" s="136">
        <v>17.16</v>
      </c>
      <c r="L63" s="157"/>
      <c r="M63" s="156">
        <f>IF(ISNUMBER(K63/G63),IF(NOT(K63/G63=0),K63/G63, " "), " ")</f>
        <v>6.5496183206106871</v>
      </c>
      <c r="N63" s="154" t="s">
        <v>401</v>
      </c>
    </row>
    <row r="64" spans="1:14" ht="34.200000000000003" x14ac:dyDescent="0.25">
      <c r="A64" s="152">
        <v>37</v>
      </c>
      <c r="B64" s="153" t="s">
        <v>478</v>
      </c>
      <c r="C64" s="134" t="s">
        <v>479</v>
      </c>
      <c r="D64" s="154" t="s">
        <v>392</v>
      </c>
      <c r="E64" s="155">
        <v>1.1000000000000001E-3</v>
      </c>
      <c r="F64" s="136" t="s">
        <v>480</v>
      </c>
      <c r="G64" s="136">
        <v>0.13</v>
      </c>
      <c r="H64" s="156">
        <v>161</v>
      </c>
      <c r="I64" s="156">
        <v>0.18</v>
      </c>
      <c r="J64" s="136" t="s">
        <v>481</v>
      </c>
      <c r="K64" s="136">
        <v>0.42</v>
      </c>
      <c r="L64" s="157"/>
      <c r="M64" s="156">
        <f>IF(ISNUMBER(K64/G64),IF(NOT(K64/G64=0),K64/G64, " "), " ")</f>
        <v>3.2307692307692304</v>
      </c>
      <c r="N64" s="154" t="s">
        <v>482</v>
      </c>
    </row>
    <row r="65" spans="1:14" ht="34.200000000000003" x14ac:dyDescent="0.25">
      <c r="A65" s="152">
        <v>38</v>
      </c>
      <c r="B65" s="153" t="s">
        <v>483</v>
      </c>
      <c r="C65" s="134" t="s">
        <v>484</v>
      </c>
      <c r="D65" s="154" t="s">
        <v>392</v>
      </c>
      <c r="E65" s="155">
        <v>6.5133000000000001</v>
      </c>
      <c r="F65" s="136" t="s">
        <v>485</v>
      </c>
      <c r="G65" s="136">
        <v>20.25</v>
      </c>
      <c r="H65" s="156">
        <v>22.32</v>
      </c>
      <c r="I65" s="156">
        <v>145.37</v>
      </c>
      <c r="J65" s="136" t="s">
        <v>486</v>
      </c>
      <c r="K65" s="136">
        <v>148.30000000000001</v>
      </c>
      <c r="L65" s="157"/>
      <c r="M65" s="156">
        <f>IF(ISNUMBER(K65/G65),IF(NOT(K65/G65=0),K65/G65, " "), " ")</f>
        <v>7.3234567901234575</v>
      </c>
      <c r="N65" s="154" t="s">
        <v>487</v>
      </c>
    </row>
    <row r="66" spans="1:14" ht="22.8" x14ac:dyDescent="0.25">
      <c r="A66" s="152">
        <v>39</v>
      </c>
      <c r="B66" s="153" t="s">
        <v>488</v>
      </c>
      <c r="C66" s="134" t="s">
        <v>489</v>
      </c>
      <c r="D66" s="154" t="s">
        <v>490</v>
      </c>
      <c r="E66" s="155">
        <v>0.34</v>
      </c>
      <c r="F66" s="136" t="s">
        <v>491</v>
      </c>
      <c r="G66" s="136">
        <v>0.15</v>
      </c>
      <c r="H66" s="156">
        <v>3.63</v>
      </c>
      <c r="I66" s="156">
        <v>1.23</v>
      </c>
      <c r="J66" s="136" t="s">
        <v>492</v>
      </c>
      <c r="K66" s="136">
        <v>1.23</v>
      </c>
      <c r="L66" s="157"/>
      <c r="M66" s="156">
        <f>IF(ISNUMBER(K66/G66),IF(NOT(K66/G66=0),K66/G66, " "), " ")</f>
        <v>8.2000000000000011</v>
      </c>
      <c r="N66" s="154" t="s">
        <v>493</v>
      </c>
    </row>
    <row r="67" spans="1:14" ht="34.200000000000003" x14ac:dyDescent="0.25">
      <c r="A67" s="152">
        <v>40</v>
      </c>
      <c r="B67" s="153" t="s">
        <v>494</v>
      </c>
      <c r="C67" s="134" t="s">
        <v>495</v>
      </c>
      <c r="D67" s="154" t="s">
        <v>398</v>
      </c>
      <c r="E67" s="155">
        <v>2.9999999999999997E-4</v>
      </c>
      <c r="F67" s="136" t="s">
        <v>496</v>
      </c>
      <c r="G67" s="136">
        <v>7.47</v>
      </c>
      <c r="H67" s="156">
        <v>119349.81</v>
      </c>
      <c r="I67" s="156">
        <v>35.799999999999997</v>
      </c>
      <c r="J67" s="136" t="s">
        <v>497</v>
      </c>
      <c r="K67" s="136">
        <v>36.61</v>
      </c>
      <c r="L67" s="157"/>
      <c r="M67" s="156">
        <f>IF(ISNUMBER(K67/G67),IF(NOT(K67/G67=0),K67/G67, " "), " ")</f>
        <v>4.9009370816599729</v>
      </c>
      <c r="N67" s="154" t="s">
        <v>401</v>
      </c>
    </row>
    <row r="68" spans="1:14" ht="22.8" x14ac:dyDescent="0.25">
      <c r="A68" s="152">
        <v>41</v>
      </c>
      <c r="B68" s="153" t="s">
        <v>498</v>
      </c>
      <c r="C68" s="134" t="s">
        <v>499</v>
      </c>
      <c r="D68" s="154" t="s">
        <v>414</v>
      </c>
      <c r="E68" s="155">
        <v>3.5000000000000003E-2</v>
      </c>
      <c r="F68" s="136" t="s">
        <v>500</v>
      </c>
      <c r="G68" s="136">
        <v>0.93</v>
      </c>
      <c r="H68" s="156">
        <v>188.27</v>
      </c>
      <c r="I68" s="156">
        <v>6.59</v>
      </c>
      <c r="J68" s="136" t="s">
        <v>501</v>
      </c>
      <c r="K68" s="136">
        <v>6.73</v>
      </c>
      <c r="L68" s="157"/>
      <c r="M68" s="156">
        <f>IF(ISNUMBER(K68/G68),IF(NOT(K68/G68=0),K68/G68, " "), " ")</f>
        <v>7.236559139784946</v>
      </c>
      <c r="N68" s="154" t="s">
        <v>502</v>
      </c>
    </row>
    <row r="69" spans="1:14" ht="22.8" x14ac:dyDescent="0.25">
      <c r="A69" s="152">
        <v>42</v>
      </c>
      <c r="B69" s="153" t="s">
        <v>503</v>
      </c>
      <c r="C69" s="134" t="s">
        <v>504</v>
      </c>
      <c r="D69" s="154" t="s">
        <v>460</v>
      </c>
      <c r="E69" s="155">
        <v>1</v>
      </c>
      <c r="F69" s="136" t="s">
        <v>505</v>
      </c>
      <c r="G69" s="136">
        <v>15.1</v>
      </c>
      <c r="H69" s="156"/>
      <c r="I69" s="156"/>
      <c r="J69" s="136" t="s">
        <v>506</v>
      </c>
      <c r="K69" s="136">
        <v>39.75</v>
      </c>
      <c r="L69" s="157"/>
      <c r="M69" s="156">
        <f>IF(ISNUMBER(K69/G69),IF(NOT(K69/G69=0),K69/G69, " "), " ")</f>
        <v>2.632450331125828</v>
      </c>
      <c r="N69" s="154"/>
    </row>
    <row r="70" spans="1:14" ht="22.8" x14ac:dyDescent="0.25">
      <c r="A70" s="152">
        <v>43</v>
      </c>
      <c r="B70" s="153" t="s">
        <v>507</v>
      </c>
      <c r="C70" s="134" t="s">
        <v>508</v>
      </c>
      <c r="D70" s="154" t="s">
        <v>460</v>
      </c>
      <c r="E70" s="155">
        <v>2</v>
      </c>
      <c r="F70" s="136" t="s">
        <v>509</v>
      </c>
      <c r="G70" s="136">
        <v>11.52</v>
      </c>
      <c r="H70" s="156"/>
      <c r="I70" s="156"/>
      <c r="J70" s="136" t="s">
        <v>510</v>
      </c>
      <c r="K70" s="136">
        <v>46.8</v>
      </c>
      <c r="L70" s="157"/>
      <c r="M70" s="156">
        <f>IF(ISNUMBER(K70/G70),IF(NOT(K70/G70=0),K70/G70, " "), " ")</f>
        <v>4.0625</v>
      </c>
      <c r="N70" s="154"/>
    </row>
    <row r="71" spans="1:14" ht="22.8" x14ac:dyDescent="0.25">
      <c r="A71" s="152">
        <v>44</v>
      </c>
      <c r="B71" s="153" t="s">
        <v>511</v>
      </c>
      <c r="C71" s="134" t="s">
        <v>459</v>
      </c>
      <c r="D71" s="154" t="s">
        <v>460</v>
      </c>
      <c r="E71" s="155">
        <v>7</v>
      </c>
      <c r="F71" s="136" t="s">
        <v>461</v>
      </c>
      <c r="G71" s="136">
        <v>130.19999999999999</v>
      </c>
      <c r="H71" s="156"/>
      <c r="I71" s="156"/>
      <c r="J71" s="136" t="s">
        <v>462</v>
      </c>
      <c r="K71" s="136">
        <v>291.97000000000003</v>
      </c>
      <c r="L71" s="157"/>
      <c r="M71" s="156">
        <f>IF(ISNUMBER(K71/G71),IF(NOT(K71/G71=0),K71/G71, " "), " ")</f>
        <v>2.2424731182795701</v>
      </c>
      <c r="N71" s="154"/>
    </row>
    <row r="72" spans="1:14" ht="34.200000000000003" x14ac:dyDescent="0.25">
      <c r="A72" s="152">
        <v>45</v>
      </c>
      <c r="B72" s="153" t="s">
        <v>512</v>
      </c>
      <c r="C72" s="134" t="s">
        <v>513</v>
      </c>
      <c r="D72" s="154" t="s">
        <v>460</v>
      </c>
      <c r="E72" s="155">
        <v>1</v>
      </c>
      <c r="F72" s="136" t="s">
        <v>514</v>
      </c>
      <c r="G72" s="136">
        <v>24.9</v>
      </c>
      <c r="H72" s="156"/>
      <c r="I72" s="156"/>
      <c r="J72" s="136" t="s">
        <v>515</v>
      </c>
      <c r="K72" s="136">
        <v>128.54</v>
      </c>
      <c r="L72" s="157"/>
      <c r="M72" s="156">
        <f>IF(ISNUMBER(K72/G72),IF(NOT(K72/G72=0),K72/G72, " "), " ")</f>
        <v>5.1622489959839362</v>
      </c>
      <c r="N72" s="154"/>
    </row>
    <row r="73" spans="1:14" ht="22.8" x14ac:dyDescent="0.25">
      <c r="A73" s="152">
        <v>46</v>
      </c>
      <c r="B73" s="153" t="s">
        <v>516</v>
      </c>
      <c r="C73" s="134" t="s">
        <v>517</v>
      </c>
      <c r="D73" s="154" t="s">
        <v>460</v>
      </c>
      <c r="E73" s="155">
        <v>1</v>
      </c>
      <c r="F73" s="136" t="s">
        <v>518</v>
      </c>
      <c r="G73" s="136">
        <v>70.3</v>
      </c>
      <c r="H73" s="156"/>
      <c r="I73" s="156"/>
      <c r="J73" s="136" t="s">
        <v>519</v>
      </c>
      <c r="K73" s="136">
        <v>162.55000000000001</v>
      </c>
      <c r="L73" s="157"/>
      <c r="M73" s="156">
        <f>IF(ISNUMBER(K73/G73),IF(NOT(K73/G73=0),K73/G73, " "), " ")</f>
        <v>2.3122332859174968</v>
      </c>
      <c r="N73" s="154"/>
    </row>
    <row r="74" spans="1:14" ht="22.8" x14ac:dyDescent="0.25">
      <c r="A74" s="152">
        <v>47</v>
      </c>
      <c r="B74" s="153" t="s">
        <v>520</v>
      </c>
      <c r="C74" s="134" t="s">
        <v>521</v>
      </c>
      <c r="D74" s="154" t="s">
        <v>460</v>
      </c>
      <c r="E74" s="155">
        <v>3</v>
      </c>
      <c r="F74" s="136" t="s">
        <v>522</v>
      </c>
      <c r="G74" s="136">
        <v>7.23</v>
      </c>
      <c r="H74" s="156"/>
      <c r="I74" s="156"/>
      <c r="J74" s="136" t="s">
        <v>523</v>
      </c>
      <c r="K74" s="136">
        <v>57.09</v>
      </c>
      <c r="L74" s="157"/>
      <c r="M74" s="156">
        <f>IF(ISNUMBER(K74/G74),IF(NOT(K74/G74=0),K74/G74, " "), " ")</f>
        <v>7.8962655601659755</v>
      </c>
      <c r="N74" s="154"/>
    </row>
    <row r="75" spans="1:14" ht="22.8" x14ac:dyDescent="0.25">
      <c r="A75" s="152">
        <v>48</v>
      </c>
      <c r="B75" s="153" t="s">
        <v>524</v>
      </c>
      <c r="C75" s="134" t="s">
        <v>525</v>
      </c>
      <c r="D75" s="154" t="s">
        <v>526</v>
      </c>
      <c r="E75" s="155">
        <v>0.1</v>
      </c>
      <c r="F75" s="136" t="s">
        <v>527</v>
      </c>
      <c r="G75" s="136">
        <v>7.77</v>
      </c>
      <c r="H75" s="156"/>
      <c r="I75" s="156"/>
      <c r="J75" s="136" t="s">
        <v>528</v>
      </c>
      <c r="K75" s="136">
        <v>28.95</v>
      </c>
      <c r="L75" s="157"/>
      <c r="M75" s="156">
        <f>IF(ISNUMBER(K75/G75),IF(NOT(K75/G75=0),K75/G75, " "), " ")</f>
        <v>3.7258687258687262</v>
      </c>
      <c r="N75" s="154"/>
    </row>
    <row r="76" spans="1:14" ht="22.8" x14ac:dyDescent="0.25">
      <c r="A76" s="152">
        <v>49</v>
      </c>
      <c r="B76" s="153" t="s">
        <v>529</v>
      </c>
      <c r="C76" s="134" t="s">
        <v>530</v>
      </c>
      <c r="D76" s="154" t="s">
        <v>460</v>
      </c>
      <c r="E76" s="155">
        <v>1</v>
      </c>
      <c r="F76" s="136" t="s">
        <v>531</v>
      </c>
      <c r="G76" s="136">
        <v>700</v>
      </c>
      <c r="H76" s="156"/>
      <c r="I76" s="156"/>
      <c r="J76" s="136" t="s">
        <v>532</v>
      </c>
      <c r="K76" s="136">
        <v>1033.06</v>
      </c>
      <c r="L76" s="157"/>
      <c r="M76" s="156">
        <f>IF(ISNUMBER(K76/G76),IF(NOT(K76/G76=0),K76/G76, " "), " ")</f>
        <v>1.4758</v>
      </c>
      <c r="N76" s="154"/>
    </row>
    <row r="77" spans="1:14" ht="19.350000000000001" customHeight="1" x14ac:dyDescent="0.25">
      <c r="A77" s="150" t="s">
        <v>533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</row>
    <row r="78" spans="1:14" ht="19.350000000000001" customHeight="1" x14ac:dyDescent="0.25">
      <c r="A78" s="128" t="s">
        <v>389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</row>
    <row r="79" spans="1:14" ht="22.8" x14ac:dyDescent="0.25">
      <c r="A79" s="152">
        <v>50</v>
      </c>
      <c r="B79" s="153" t="s">
        <v>534</v>
      </c>
      <c r="C79" s="134" t="s">
        <v>535</v>
      </c>
      <c r="D79" s="154" t="s">
        <v>460</v>
      </c>
      <c r="E79" s="155">
        <v>2</v>
      </c>
      <c r="F79" s="136" t="s">
        <v>366</v>
      </c>
      <c r="G79" s="136"/>
      <c r="H79" s="156"/>
      <c r="I79" s="156"/>
      <c r="J79" s="136" t="s">
        <v>366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51</v>
      </c>
      <c r="B80" s="153" t="s">
        <v>536</v>
      </c>
      <c r="C80" s="134" t="s">
        <v>537</v>
      </c>
      <c r="D80" s="154" t="s">
        <v>460</v>
      </c>
      <c r="E80" s="155">
        <v>1</v>
      </c>
      <c r="F80" s="136" t="s">
        <v>366</v>
      </c>
      <c r="G80" s="136"/>
      <c r="H80" s="156"/>
      <c r="I80" s="156"/>
      <c r="J80" s="136" t="s">
        <v>366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8">
        <v>52</v>
      </c>
      <c r="B81" s="159" t="s">
        <v>538</v>
      </c>
      <c r="C81" s="140" t="s">
        <v>539</v>
      </c>
      <c r="D81" s="160" t="s">
        <v>398</v>
      </c>
      <c r="E81" s="161">
        <v>3.4299999999999997E-2</v>
      </c>
      <c r="F81" s="142" t="s">
        <v>366</v>
      </c>
      <c r="G81" s="142"/>
      <c r="H81" s="162"/>
      <c r="I81" s="162"/>
      <c r="J81" s="142" t="s">
        <v>366</v>
      </c>
      <c r="K81" s="142"/>
      <c r="L81" s="163"/>
      <c r="M81" s="162" t="str">
        <f>IF(ISNUMBER(K81/G81),IF(NOT(K81/G81=0),K81/G81, " "), " ")</f>
        <v xml:space="preserve"> </v>
      </c>
      <c r="N81" s="160"/>
    </row>
    <row r="82" spans="1:14" x14ac:dyDescent="0.25">
      <c r="A82" s="144" t="s">
        <v>296</v>
      </c>
      <c r="B82" s="145"/>
      <c r="C82" s="145"/>
      <c r="D82" s="145"/>
      <c r="E82" s="145"/>
      <c r="F82" s="145"/>
      <c r="G82" s="164">
        <v>2910</v>
      </c>
      <c r="H82" s="165"/>
      <c r="I82" s="165"/>
      <c r="J82" s="165"/>
      <c r="K82" s="164">
        <v>16317</v>
      </c>
      <c r="L82" s="166"/>
      <c r="M82" s="164">
        <f ca="1">IF(ISNUMBER(INDIRECT("K" &amp; ROW())/INDIRECT("G" &amp; ROW())),INDIRECT("K" &amp; ROW())/INDIRECT("G" &amp; ROW()), " ")</f>
        <v>5.6072164948453604</v>
      </c>
      <c r="N82" s="146" t="s">
        <v>540</v>
      </c>
    </row>
    <row r="83" spans="1:14" x14ac:dyDescent="0.25">
      <c r="A83" s="144" t="s">
        <v>300</v>
      </c>
      <c r="B83" s="145"/>
      <c r="C83" s="145"/>
      <c r="D83" s="145"/>
      <c r="E83" s="145"/>
      <c r="F83" s="145"/>
      <c r="G83" s="164"/>
      <c r="H83" s="165"/>
      <c r="I83" s="165"/>
      <c r="J83" s="165"/>
      <c r="K83" s="164"/>
      <c r="L83" s="166"/>
      <c r="M83" s="164" t="str">
        <f ca="1">IF(ISNUMBER(INDIRECT("K" &amp; ROW())/INDIRECT("G" &amp; ROW())),INDIRECT("K" &amp; ROW())/INDIRECT("G" &amp; ROW()), " ")</f>
        <v xml:space="preserve"> </v>
      </c>
      <c r="N83" s="146" t="s">
        <v>540</v>
      </c>
    </row>
    <row r="84" spans="1:14" x14ac:dyDescent="0.25">
      <c r="A84" s="144" t="s">
        <v>301</v>
      </c>
      <c r="B84" s="145"/>
      <c r="C84" s="145"/>
      <c r="D84" s="145"/>
      <c r="E84" s="145"/>
      <c r="F84" s="145"/>
      <c r="G84" s="164">
        <v>790</v>
      </c>
      <c r="H84" s="165"/>
      <c r="I84" s="165"/>
      <c r="J84" s="165"/>
      <c r="K84" s="164">
        <v>9487</v>
      </c>
      <c r="L84" s="166"/>
      <c r="M84" s="164">
        <f ca="1">IF(ISNUMBER(INDIRECT("K" &amp; ROW())/INDIRECT("G" &amp; ROW())),INDIRECT("K" &amp; ROW())/INDIRECT("G" &amp; ROW()), " ")</f>
        <v>12.00886075949367</v>
      </c>
      <c r="N84" s="146" t="s">
        <v>540</v>
      </c>
    </row>
    <row r="85" spans="1:14" x14ac:dyDescent="0.25">
      <c r="A85" s="144" t="s">
        <v>302</v>
      </c>
      <c r="B85" s="145"/>
      <c r="C85" s="145"/>
      <c r="D85" s="145"/>
      <c r="E85" s="145"/>
      <c r="F85" s="145"/>
      <c r="G85" s="164">
        <v>2062</v>
      </c>
      <c r="H85" s="165"/>
      <c r="I85" s="165"/>
      <c r="J85" s="165"/>
      <c r="K85" s="164">
        <v>6532</v>
      </c>
      <c r="L85" s="166"/>
      <c r="M85" s="164">
        <f ca="1">IF(ISNUMBER(INDIRECT("K" &amp; ROW())/INDIRECT("G" &amp; ROW())),INDIRECT("K" &amp; ROW())/INDIRECT("G" &amp; ROW()), " ")</f>
        <v>3.1677982541222116</v>
      </c>
      <c r="N85" s="146" t="s">
        <v>540</v>
      </c>
    </row>
    <row r="86" spans="1:14" x14ac:dyDescent="0.25">
      <c r="A86" s="144" t="s">
        <v>303</v>
      </c>
      <c r="B86" s="145"/>
      <c r="C86" s="145"/>
      <c r="D86" s="145"/>
      <c r="E86" s="145"/>
      <c r="F86" s="145"/>
      <c r="G86" s="164">
        <v>58</v>
      </c>
      <c r="H86" s="165"/>
      <c r="I86" s="165"/>
      <c r="J86" s="165"/>
      <c r="K86" s="164">
        <v>313</v>
      </c>
      <c r="L86" s="166"/>
      <c r="M86" s="164">
        <f ca="1">IF(ISNUMBER(INDIRECT("K" &amp; ROW())/INDIRECT("G" &amp; ROW())),INDIRECT("K" &amp; ROW())/INDIRECT("G" &amp; ROW()), " ")</f>
        <v>5.3965517241379306</v>
      </c>
      <c r="N86" s="146" t="s">
        <v>540</v>
      </c>
    </row>
    <row r="87" spans="1:14" x14ac:dyDescent="0.25">
      <c r="A87" s="147" t="s">
        <v>304</v>
      </c>
      <c r="B87" s="148"/>
      <c r="C87" s="148"/>
      <c r="D87" s="148"/>
      <c r="E87" s="148"/>
      <c r="F87" s="148"/>
      <c r="G87" s="167">
        <v>802</v>
      </c>
      <c r="H87" s="168"/>
      <c r="I87" s="168"/>
      <c r="J87" s="168"/>
      <c r="K87" s="167">
        <v>8221</v>
      </c>
      <c r="L87" s="169"/>
      <c r="M87" s="167">
        <f ca="1">IF(ISNUMBER(INDIRECT("K" &amp; ROW())/INDIRECT("G" &amp; ROW())),INDIRECT("K" &amp; ROW())/INDIRECT("G" &amp; ROW()), " ")</f>
        <v>10.25062344139651</v>
      </c>
      <c r="N87" s="149" t="s">
        <v>540</v>
      </c>
    </row>
    <row r="88" spans="1:14" x14ac:dyDescent="0.25">
      <c r="A88" s="147" t="s">
        <v>305</v>
      </c>
      <c r="B88" s="148"/>
      <c r="C88" s="148"/>
      <c r="D88" s="148"/>
      <c r="E88" s="148"/>
      <c r="F88" s="148"/>
      <c r="G88" s="167">
        <v>474</v>
      </c>
      <c r="H88" s="168"/>
      <c r="I88" s="168"/>
      <c r="J88" s="168"/>
      <c r="K88" s="167">
        <v>4543</v>
      </c>
      <c r="L88" s="169"/>
      <c r="M88" s="167">
        <f ca="1">IF(ISNUMBER(INDIRECT("K" &amp; ROW())/INDIRECT("G" &amp; ROW())),INDIRECT("K" &amp; ROW())/INDIRECT("G" &amp; ROW()), " ")</f>
        <v>9.5843881856540083</v>
      </c>
      <c r="N88" s="149" t="s">
        <v>540</v>
      </c>
    </row>
    <row r="89" spans="1:14" x14ac:dyDescent="0.25">
      <c r="A89" s="147" t="s">
        <v>306</v>
      </c>
      <c r="B89" s="148"/>
      <c r="C89" s="148"/>
      <c r="D89" s="148"/>
      <c r="E89" s="148"/>
      <c r="F89" s="148"/>
      <c r="G89" s="167"/>
      <c r="H89" s="168"/>
      <c r="I89" s="168"/>
      <c r="J89" s="168"/>
      <c r="K89" s="167"/>
      <c r="L89" s="169"/>
      <c r="M89" s="167" t="str">
        <f ca="1">IF(ISNUMBER(INDIRECT("K" &amp; ROW())/INDIRECT("G" &amp; ROW())),INDIRECT("K" &amp; ROW())/INDIRECT("G" &amp; ROW()), " ")</f>
        <v xml:space="preserve"> </v>
      </c>
      <c r="N89" s="149" t="s">
        <v>540</v>
      </c>
    </row>
    <row r="90" spans="1:14" ht="30" customHeight="1" x14ac:dyDescent="0.25">
      <c r="A90" s="144" t="s">
        <v>307</v>
      </c>
      <c r="B90" s="145"/>
      <c r="C90" s="145"/>
      <c r="D90" s="145"/>
      <c r="E90" s="145"/>
      <c r="F90" s="145"/>
      <c r="G90" s="164">
        <v>3043</v>
      </c>
      <c r="H90" s="165"/>
      <c r="I90" s="165"/>
      <c r="J90" s="165"/>
      <c r="K90" s="164">
        <v>24423</v>
      </c>
      <c r="L90" s="166"/>
      <c r="M90" s="164">
        <f ca="1">IF(ISNUMBER(INDIRECT("K" &amp; ROW())/INDIRECT("G" &amp; ROW())),INDIRECT("K" &amp; ROW())/INDIRECT("G" &amp; ROW()), " ")</f>
        <v>8.0259612224778181</v>
      </c>
      <c r="N90" s="146" t="s">
        <v>540</v>
      </c>
    </row>
    <row r="91" spans="1:14" x14ac:dyDescent="0.25">
      <c r="A91" s="144" t="s">
        <v>308</v>
      </c>
      <c r="B91" s="145"/>
      <c r="C91" s="145"/>
      <c r="D91" s="145"/>
      <c r="E91" s="145"/>
      <c r="F91" s="145"/>
      <c r="G91" s="164">
        <v>14</v>
      </c>
      <c r="H91" s="165"/>
      <c r="I91" s="165"/>
      <c r="J91" s="165"/>
      <c r="K91" s="164">
        <v>138</v>
      </c>
      <c r="L91" s="166"/>
      <c r="M91" s="164">
        <f ca="1">IF(ISNUMBER(INDIRECT("K" &amp; ROW())/INDIRECT("G" &amp; ROW())),INDIRECT("K" &amp; ROW())/INDIRECT("G" &amp; ROW()), " ")</f>
        <v>9.8571428571428577</v>
      </c>
      <c r="N91" s="146" t="s">
        <v>540</v>
      </c>
    </row>
    <row r="92" spans="1:14" ht="30" customHeight="1" x14ac:dyDescent="0.25">
      <c r="A92" s="144" t="s">
        <v>309</v>
      </c>
      <c r="B92" s="145"/>
      <c r="C92" s="145"/>
      <c r="D92" s="145"/>
      <c r="E92" s="145"/>
      <c r="F92" s="145"/>
      <c r="G92" s="164">
        <v>129</v>
      </c>
      <c r="H92" s="165"/>
      <c r="I92" s="165"/>
      <c r="J92" s="165"/>
      <c r="K92" s="164">
        <v>1375</v>
      </c>
      <c r="L92" s="166"/>
      <c r="M92" s="164">
        <f ca="1">IF(ISNUMBER(INDIRECT("K" &amp; ROW())/INDIRECT("G" &amp; ROW())),INDIRECT("K" &amp; ROW())/INDIRECT("G" &amp; ROW()), " ")</f>
        <v>10.65891472868217</v>
      </c>
      <c r="N92" s="146" t="s">
        <v>540</v>
      </c>
    </row>
    <row r="93" spans="1:14" ht="30" customHeight="1" x14ac:dyDescent="0.25">
      <c r="A93" s="144" t="s">
        <v>310</v>
      </c>
      <c r="B93" s="145"/>
      <c r="C93" s="145"/>
      <c r="D93" s="145"/>
      <c r="E93" s="145"/>
      <c r="F93" s="145"/>
      <c r="G93" s="164">
        <v>1000</v>
      </c>
      <c r="H93" s="165"/>
      <c r="I93" s="165"/>
      <c r="J93" s="165"/>
      <c r="K93" s="164">
        <v>3145</v>
      </c>
      <c r="L93" s="166"/>
      <c r="M93" s="164">
        <f ca="1">IF(ISNUMBER(INDIRECT("K" &amp; ROW())/INDIRECT("G" &amp; ROW())),INDIRECT("K" &amp; ROW())/INDIRECT("G" &amp; ROW()), " ")</f>
        <v>3.145</v>
      </c>
      <c r="N93" s="146" t="s">
        <v>540</v>
      </c>
    </row>
    <row r="94" spans="1:14" x14ac:dyDescent="0.25">
      <c r="A94" s="144" t="s">
        <v>311</v>
      </c>
      <c r="B94" s="145"/>
      <c r="C94" s="145"/>
      <c r="D94" s="145"/>
      <c r="E94" s="145"/>
      <c r="F94" s="145"/>
      <c r="G94" s="164">
        <v>4186</v>
      </c>
      <c r="H94" s="165"/>
      <c r="I94" s="165"/>
      <c r="J94" s="165"/>
      <c r="K94" s="164">
        <v>29081</v>
      </c>
      <c r="L94" s="166"/>
      <c r="M94" s="164">
        <f ca="1">IF(ISNUMBER(INDIRECT("K" &amp; ROW())/INDIRECT("G" &amp; ROW())),INDIRECT("K" &amp; ROW())/INDIRECT("G" &amp; ROW()), " ")</f>
        <v>6.9472049689440993</v>
      </c>
      <c r="N94" s="146" t="s">
        <v>540</v>
      </c>
    </row>
    <row r="95" spans="1:14" ht="30" customHeight="1" x14ac:dyDescent="0.25">
      <c r="A95" s="144" t="s">
        <v>312</v>
      </c>
      <c r="B95" s="145"/>
      <c r="C95" s="145"/>
      <c r="D95" s="145"/>
      <c r="E95" s="145"/>
      <c r="F95" s="145"/>
      <c r="G95" s="164">
        <v>419.11</v>
      </c>
      <c r="H95" s="165"/>
      <c r="I95" s="165"/>
      <c r="J95" s="165"/>
      <c r="K95" s="164">
        <v>1605.4</v>
      </c>
      <c r="L95" s="166"/>
      <c r="M95" s="164">
        <f ca="1">IF(ISNUMBER(INDIRECT("K" &amp; ROW())/INDIRECT("G" &amp; ROW())),INDIRECT("K" &amp; ROW())/INDIRECT("G" &amp; ROW()), " ")</f>
        <v>3.8304979599627784</v>
      </c>
      <c r="N95" s="146" t="s">
        <v>540</v>
      </c>
    </row>
    <row r="96" spans="1:14" x14ac:dyDescent="0.25">
      <c r="A96" s="147" t="s">
        <v>313</v>
      </c>
      <c r="B96" s="148"/>
      <c r="C96" s="148"/>
      <c r="D96" s="148"/>
      <c r="E96" s="148"/>
      <c r="F96" s="148"/>
      <c r="G96" s="167">
        <v>4605.1099999999997</v>
      </c>
      <c r="H96" s="168"/>
      <c r="I96" s="168"/>
      <c r="J96" s="168"/>
      <c r="K96" s="167">
        <v>30686.400000000001</v>
      </c>
      <c r="L96" s="169"/>
      <c r="M96" s="167">
        <f ca="1">IF(ISNUMBER(INDIRECT("K" &amp; ROW())/INDIRECT("G" &amp; ROW())),INDIRECT("K" &amp; ROW())/INDIRECT("G" &amp; ROW()), " ")</f>
        <v>6.6635541822019464</v>
      </c>
      <c r="N96" s="149" t="s">
        <v>540</v>
      </c>
    </row>
    <row r="97" spans="1:14" x14ac:dyDescent="0.25">
      <c r="A97" s="48"/>
      <c r="G97" s="67"/>
      <c r="H97" s="68"/>
      <c r="I97" s="68"/>
      <c r="J97" s="68"/>
      <c r="K97" s="67"/>
      <c r="L97" s="69"/>
      <c r="M97" s="67"/>
      <c r="N97" s="48"/>
    </row>
    <row r="98" spans="1:14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75" t="s">
        <v>71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3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75" t="s">
        <v>72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</sheetData>
  <mergeCells count="48">
    <mergeCell ref="A94:F94"/>
    <mergeCell ref="A95:F95"/>
    <mergeCell ref="A96:F96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24:N24"/>
    <mergeCell ref="A25:N25"/>
    <mergeCell ref="A39:N39"/>
    <mergeCell ref="A46:N46"/>
    <mergeCell ref="A77:N77"/>
    <mergeCell ref="A78:N7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