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2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2" i="8"/>
  <c r="K111" i="8"/>
  <c r="H112" i="8"/>
  <c r="H111" i="8"/>
  <c r="J14" i="16"/>
  <c r="G14" i="16"/>
  <c r="K30" i="8"/>
  <c r="H30" i="8"/>
  <c r="A18" i="16"/>
  <c r="B34" i="8"/>
  <c r="M74" i="16"/>
  <c r="M78" i="16"/>
  <c r="M82" i="16"/>
  <c r="M86" i="16"/>
  <c r="M75" i="16"/>
  <c r="M79" i="16"/>
  <c r="M83" i="16"/>
  <c r="M87" i="16"/>
  <c r="M85" i="16"/>
  <c r="M76" i="16"/>
  <c r="M80" i="16"/>
  <c r="M84" i="16"/>
  <c r="M88" i="16"/>
  <c r="M77" i="16"/>
  <c r="M8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<sst xmlns="http://schemas.openxmlformats.org/spreadsheetml/2006/main" count="687" uniqueCount="461">
  <si>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</si>
  <si>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</si>
  <si>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</si>
  <si>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</si>
  <si>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</si>
  <si>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</si>
  <si>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</si>
  <si>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</si>
  <si>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</si>
  <si>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</si>
  <si>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</si>
  <si>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</si>
  <si>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</si>
  <si>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</si>
  <si>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</si>
  <si>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</si>
  <si>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</si>
  <si>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</si>
  <si>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</si>
  <si>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</si>
  <si>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</si>
  <si>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</si>
  <si>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</si>
  <si>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</si>
  <si>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</si>
  <si>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</si>
  <si>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</si>
  <si>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</si>
  <si>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</si>
  <si>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</si>
  <si>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</si>
  <si>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</si>
  <si>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</si>
  <si>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</si>
  <si>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</si>
  <si>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</si>
  <si>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</si>
  <si>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</si>
  <si>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</si>
  <si>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</si>
  <si>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</si>
  <si>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</si>
  <si>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</si>
  <si>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</si>
  <si>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</si>
  <si>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</si>
  <si>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</si>
  <si>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</si>
  <si>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</si>
  <si>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</si>
  <si>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</si>
  <si>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</si>
  <si>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</si>
  <si>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</si>
  <si>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</si>
  <si>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</si>
  <si>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</si>
  <si>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</si>
  <si>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</si>
  <si>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</si>
  <si>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</si>
  <si>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</si>
  <si>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</si>
  <si>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</si>
  <si>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</si>
  <si>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09.12.2015</t>
  </si>
  <si>
    <t>01.09.2015</t>
  </si>
  <si>
    <t>30.09.2015</t>
  </si>
  <si>
    <t>О ПРИЕМКЕ ВЫПОЛНЕННЫХ РАБОТ за Сентябрь 2015</t>
  </si>
  <si>
    <t>на Мира 21а</t>
  </si>
  <si>
    <t>Сдал:  _________________ //</t>
  </si>
  <si>
    <t>Принял:  _________________ //</t>
  </si>
  <si>
    <t>Раздел 1. ЯНВАРЬ</t>
  </si>
  <si>
    <t>чердак</t>
  </si>
  <si>
    <t>ТЕРр65-23-2
Слив и наполнение водой системы отопления: с осмотром системы
1000 м3 объема здания
НР 63%=74%*0.85 от ФОТ
СП 40%=50%*0.8 от ФОТ</t>
  </si>
  <si>
    <t>1,08
63
40</t>
  </si>
  <si>
    <t>15
11
8</t>
  </si>
  <si>
    <t>178
112
71</t>
  </si>
  <si>
    <t>Р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</si>
  <si>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</si>
  <si>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</si>
  <si>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</si>
  <si>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</si>
  <si>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</si>
  <si>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</si>
  <si>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</si>
  <si>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</si>
  <si>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</si>
  <si>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</si>
  <si>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</si>
  <si>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</si>
  <si>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230
196
107</t>
  </si>
  <si>
    <t>223
_____
6</t>
  </si>
  <si>
    <t>ТСЦ-302-1338
Вентиль муфтовый запорный 15Б1П, диаметр 15 мм
шт.</t>
  </si>
  <si>
    <t>1
88
48</t>
  </si>
  <si>
    <t xml:space="preserve">
_____
21,1</t>
  </si>
  <si>
    <t xml:space="preserve">
_____
21</t>
  </si>
  <si>
    <t>М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</si>
  <si>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</si>
  <si>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</si>
  <si>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</si>
  <si>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129</t>
  </si>
  <si>
    <t>Порыв основной трубы отопления</t>
  </si>
  <si>
    <t>6
63
40</t>
  </si>
  <si>
    <t>82
61
41</t>
  </si>
  <si>
    <t>986
621
394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</si>
  <si>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</si>
  <si>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0,005
88
48</t>
  </si>
  <si>
    <t>1456
_____
6949,09</t>
  </si>
  <si>
    <t>279,64
_____
6,31</t>
  </si>
  <si>
    <t>43
7
4</t>
  </si>
  <si>
    <t>7
_____
35</t>
  </si>
  <si>
    <t>249
77
42</t>
  </si>
  <si>
    <t>87
_____
154</t>
  </si>
  <si>
    <t>Чистка общей канализации</t>
  </si>
  <si>
    <t>ТЕРр65-10-1
Очистка канализационной сети: внутренней
100 м трубопровода
НР 88%=103%*0.85 от ФОТ
СП 48%=60%*0.8 от ФОТ</t>
  </si>
  <si>
    <t>0,25
88
48</t>
  </si>
  <si>
    <t>332,63
_____
174,41</t>
  </si>
  <si>
    <t>127
85
50</t>
  </si>
  <si>
    <t>83
_____
44</t>
  </si>
  <si>
    <t>1177
879
480</t>
  </si>
  <si>
    <t>999
_____
177</t>
  </si>
  <si>
    <t>Раздел 2. ФЕВРАЛЬ</t>
  </si>
  <si>
    <t>магазин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</si>
  <si>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</si>
  <si>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0,0018
111
51</t>
  </si>
  <si>
    <t>811,45
_____
14803,28</t>
  </si>
  <si>
    <t>28
1
1</t>
  </si>
  <si>
    <t>1
_____
27</t>
  </si>
  <si>
    <t>113
20
9</t>
  </si>
  <si>
    <t>18
_____
93</t>
  </si>
  <si>
    <t>ТСЦ-101-2137
Резина техническая листовая прессованная
кг</t>
  </si>
  <si>
    <t>0,6
111
51</t>
  </si>
  <si>
    <t xml:space="preserve">
_____
26,3</t>
  </si>
  <si>
    <t xml:space="preserve">
_____
16</t>
  </si>
  <si>
    <t xml:space="preserve">
_____
73</t>
  </si>
  <si>
    <t>Раздел 3. МАРТ</t>
  </si>
  <si>
    <t>рамка</t>
  </si>
  <si>
    <t>ТЕРр65-18-2
Ремонт задвижек диаметром: до 100 мм со снятием с места
100 шт. арматуры
НР 88%=103%*0.85 от ФОТ
СП 48%=60%*0.8 от ФОТ</t>
  </si>
  <si>
    <t>5687,14
_____
3361,89</t>
  </si>
  <si>
    <t>181
117
68</t>
  </si>
  <si>
    <t>114
_____
67</t>
  </si>
  <si>
    <t>1642
1201
655</t>
  </si>
  <si>
    <t>1365
_____
277</t>
  </si>
  <si>
    <t>Раздел 4. АПРЕЛЬ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</si>
  <si>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</si>
  <si>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0,05
88
48</t>
  </si>
  <si>
    <t>1019,2
_____
2504,12</t>
  </si>
  <si>
    <t>68,58
_____
2,8</t>
  </si>
  <si>
    <t>180
53
31</t>
  </si>
  <si>
    <t>51
_____
126</t>
  </si>
  <si>
    <t>1185
540
295</t>
  </si>
  <si>
    <t>612
_____
555</t>
  </si>
  <si>
    <t>18
_____
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</si>
  <si>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</si>
  <si>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</si>
  <si>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</si>
  <si>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54,89
_____
1,4</t>
  </si>
  <si>
    <t>44
19
11</t>
  </si>
  <si>
    <t>18
_____
25</t>
  </si>
  <si>
    <t>331
190
104</t>
  </si>
  <si>
    <t>216
_____
110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</si>
  <si>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</si>
  <si>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2
88
48</t>
  </si>
  <si>
    <t xml:space="preserve">
_____
22,8</t>
  </si>
  <si>
    <t xml:space="preserve">
_____
46</t>
  </si>
  <si>
    <t xml:space="preserve">
_____
120</t>
  </si>
  <si>
    <t>рамка управления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</si>
  <si>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</si>
  <si>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0,48
63
40</t>
  </si>
  <si>
    <t>2
1
1</t>
  </si>
  <si>
    <t>23
14
9</t>
  </si>
  <si>
    <t>0,01
88
48</t>
  </si>
  <si>
    <t>10
9
5</t>
  </si>
  <si>
    <t>9
_____
1</t>
  </si>
  <si>
    <t>115
98
53</t>
  </si>
  <si>
    <t>111
_____
4</t>
  </si>
  <si>
    <t>ТСЦ-302-1266
Вентили проходные муфтовые: 15Б1БК для воды и пара давлением 1,6 МПа (16 кгс/см2), диаметром 20 мм
(кран букса ПЗ=0,5 (ОЗП=0,5; ЭМ=0,5 к расх.; ЗПМ=0,5; МАТ=0,5 к расх.; ТЗ=0,5; ТЗМ=0,5))
шт.</t>
  </si>
  <si>
    <t xml:space="preserve">
_____
12,45</t>
  </si>
  <si>
    <t xml:space="preserve">
_____
12</t>
  </si>
  <si>
    <t xml:space="preserve">
_____
64</t>
  </si>
  <si>
    <t>Раздел 5. МАЙ</t>
  </si>
  <si>
    <t>0,012
88
48</t>
  </si>
  <si>
    <t>29
12
7</t>
  </si>
  <si>
    <t>12
_____
16</t>
  </si>
  <si>
    <t>221
127
69</t>
  </si>
  <si>
    <t>144
_____
73</t>
  </si>
  <si>
    <t>65
19
11</t>
  </si>
  <si>
    <t>18
_____
46</t>
  </si>
  <si>
    <t>427
194
106</t>
  </si>
  <si>
    <t>220
_____
200</t>
  </si>
  <si>
    <t>7
_____
1</t>
  </si>
  <si>
    <t>ТСЦ-302-1237
Сгоны стальные с муфтой и контргайкой, диаметром: 20 мм
шт.</t>
  </si>
  <si>
    <t>3
88
48</t>
  </si>
  <si>
    <t xml:space="preserve">
_____
18,6</t>
  </si>
  <si>
    <t xml:space="preserve">
_____
56</t>
  </si>
  <si>
    <t xml:space="preserve">
_____
125</t>
  </si>
  <si>
    <t>Раздел 6. АВГУСТ</t>
  </si>
  <si>
    <t>кв.33</t>
  </si>
  <si>
    <t xml:space="preserve">
_____
37</t>
  </si>
  <si>
    <t xml:space="preserve">
_____
83</t>
  </si>
  <si>
    <t>0,015
88
48</t>
  </si>
  <si>
    <t>37
15
9</t>
  </si>
  <si>
    <t>15
_____
21</t>
  </si>
  <si>
    <t>276
158
86</t>
  </si>
  <si>
    <t>180
_____
92</t>
  </si>
  <si>
    <t>Раздел 7. СЕНТЯБРЬ</t>
  </si>
  <si>
    <t>130
23
13</t>
  </si>
  <si>
    <t>22
_____
104</t>
  </si>
  <si>
    <t>748
231
126</t>
  </si>
  <si>
    <t>262
_____
463</t>
  </si>
  <si>
    <t>23
_____
1</t>
  </si>
  <si>
    <t>Ариант</t>
  </si>
  <si>
    <t>кв.31</t>
  </si>
  <si>
    <t>23
3
2</t>
  </si>
  <si>
    <t>3
_____
20</t>
  </si>
  <si>
    <t>85
36
20</t>
  </si>
  <si>
    <t>41
_____
44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</si>
  <si>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</si>
  <si>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</si>
  <si>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</si>
  <si>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50
12
7</t>
  </si>
  <si>
    <t>12
_____
36</t>
  </si>
  <si>
    <t>319
132
72</t>
  </si>
  <si>
    <t>149
_____
160</t>
  </si>
  <si>
    <t>10
_____
1</t>
  </si>
  <si>
    <t>ТЕРр65-5-3
Смена вентилей и клапанов обратных муфтовых диаметром: до 50 мм
100 шт.
НР 88%=103%*0.85 от ФОТ
СП 48%=60%*0.8 от ФОТ</t>
  </si>
  <si>
    <t>1525,51
_____
199,87</t>
  </si>
  <si>
    <t>18
15
9</t>
  </si>
  <si>
    <t>15
_____
3</t>
  </si>
  <si>
    <t>193
161
88</t>
  </si>
  <si>
    <t>183
_____
8</t>
  </si>
  <si>
    <t>ТСЦ-302-1269
Вентили проходные фланцевые: 15КЧ19П для воды и пара, давлением 1,6 МПа (16 кгс/см2), диаметром 50 мм
шт.</t>
  </si>
  <si>
    <t xml:space="preserve">
_____
150</t>
  </si>
  <si>
    <t xml:space="preserve">
_____
878</t>
  </si>
  <si>
    <t>кв.32,36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</si>
  <si>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</si>
  <si>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0,05
63
40</t>
  </si>
  <si>
    <t>10,79
_____
4,49</t>
  </si>
  <si>
    <t>46
34
23</t>
  </si>
  <si>
    <t>550
347
220</t>
  </si>
  <si>
    <t>3
_____
3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</si>
  <si>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</si>
  <si>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0,05
98
56</t>
  </si>
  <si>
    <t>888,33
_____
5724,08</t>
  </si>
  <si>
    <t>36,38
_____
1,23</t>
  </si>
  <si>
    <t>332
51
31</t>
  </si>
  <si>
    <t>44
_____
286</t>
  </si>
  <si>
    <t>1850
523
299</t>
  </si>
  <si>
    <t>533
_____
1307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</si>
  <si>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</si>
  <si>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</si>
  <si>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</si>
  <si>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</si>
  <si>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Итого прямые затраты по акту</t>
  </si>
  <si>
    <t>662
_____
2063</t>
  </si>
  <si>
    <t>7956
_____
6777</t>
  </si>
  <si>
    <t>121
_____
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</si>
  <si>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</si>
  <si>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</si>
  <si>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</si>
  <si>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</si>
  <si>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</si>
  <si>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</si>
  <si>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</si>
  <si>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</si>
  <si>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</si>
  <si>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</si>
  <si>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</si>
  <si>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</si>
  <si>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</si>
  <si>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</si>
  <si>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</si>
  <si>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</si>
  <si>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</si>
  <si>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</si>
  <si>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</si>
  <si>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</si>
  <si>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</si>
  <si>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</si>
  <si>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</si>
  <si>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</si>
  <si>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</si>
  <si>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</si>
  <si>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</si>
  <si>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</si>
  <si>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</si>
  <si>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</si>
  <si>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</si>
  <si>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</si>
  <si>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</si>
  <si>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</si>
  <si>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</si>
  <si>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</si>
  <si>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</si>
  <si>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</si>
  <si>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</si>
  <si>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</si>
  <si>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</si>
  <si>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</si>
  <si>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</si>
  <si>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</si>
  <si>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</si>
  <si>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</si>
  <si>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</si>
  <si>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</si>
  <si>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</si>
  <si>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</si>
  <si>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</si>
  <si>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</si>
  <si>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</si>
  <si>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</si>
  <si>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</si>
  <si>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</si>
  <si>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</si>
  <si>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</si>
  <si>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</si>
  <si>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</si>
  <si>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</si>
  <si>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</si>
  <si>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</si>
  <si>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</si>
  <si>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</si>
  <si>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</si>
  <si>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</si>
  <si>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</si>
  <si>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</si>
  <si>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</si>
  <si>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</si>
  <si>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</si>
  <si>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</si>
  <si>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</si>
  <si>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</si>
  <si>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</si>
  <si>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</si>
  <si>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</si>
  <si>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</si>
  <si>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</si>
  <si>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</si>
  <si>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</si>
  <si>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</si>
  <si>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</si>
  <si>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</si>
  <si>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</si>
  <si>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</si>
  <si>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</si>
  <si>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</si>
  <si>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</si>
  <si>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</si>
  <si>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</si>
  <si>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</si>
  <si>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</si>
  <si>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</si>
  <si>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</si>
  <si>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</si>
  <si>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</si>
  <si>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</si>
  <si>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</si>
  <si>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</si>
  <si>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</si>
  <si>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</si>
  <si>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</si>
  <si>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</si>
  <si>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</si>
  <si>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</si>
  <si>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</si>
  <si>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</si>
  <si>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</si>
  <si>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</si>
  <si>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</si>
  <si>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</si>
  <si>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</si>
  <si>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</si>
  <si>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</si>
  <si>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</si>
  <si>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</si>
  <si>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</si>
  <si>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</si>
  <si>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</si>
  <si>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</si>
  <si>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</si>
  <si>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</si>
  <si>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</si>
  <si>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</si>
  <si>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</si>
  <si>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</si>
  <si>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</si>
  <si>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</si>
  <si>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</si>
  <si>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</si>
  <si>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</si>
  <si>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</si>
  <si>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</si>
  <si>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</si>
  <si>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</si>
  <si>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</si>
  <si>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</si>
  <si>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</si>
  <si>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</si>
  <si>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</si>
  <si>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</si>
  <si>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</si>
  <si>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</si>
  <si>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</si>
  <si>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</si>
  <si>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</si>
  <si>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</si>
  <si>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</si>
  <si>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</si>
  <si>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</si>
  <si>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</si>
  <si>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</si>
  <si>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</si>
  <si>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</si>
  <si>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</si>
  <si>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</si>
  <si>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</si>
  <si>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</si>
  <si>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</si>
  <si>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</si>
  <si>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</si>
  <si>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</si>
  <si>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</si>
  <si>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</si>
  <si>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</si>
  <si>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</si>
  <si>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</si>
  <si>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</si>
  <si>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</si>
  <si>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</si>
  <si>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</si>
  <si>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</si>
  <si>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</si>
  <si>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</si>
  <si>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</si>
  <si>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</si>
  <si>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</si>
  <si>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</si>
  <si>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</si>
  <si>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</si>
  <si>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</si>
  <si>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ТСЦ-302-1269</t>
  </si>
  <si>
    <t>Вентили проходные фланцевые: 15КЧ19П для воды и пара, давлением 1,6 МПа (16 кгс/см2), диаметром 50 мм</t>
  </si>
  <si>
    <t xml:space="preserve">150
</t>
  </si>
  <si>
    <t xml:space="preserve">878,13
</t>
  </si>
  <si>
    <t>ТСЦ-302-1338</t>
  </si>
  <si>
    <t>Вентиль муфтовый запорный 15Б1П, диаметр 15 мм</t>
  </si>
  <si>
    <t xml:space="preserve">21,1
</t>
  </si>
  <si>
    <t>ТСЦ-507-0779</t>
  </si>
  <si>
    <t>Переход: «полиэтилен-сталь 110х108»</t>
  </si>
  <si>
    <t xml:space="preserve">700
</t>
  </si>
  <si>
    <t xml:space="preserve">1033,06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</si>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</sst>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0"/>
  <sheetViews>
    <sheetView showGridLines="0" tabSelected="1" topLeftCell="A100" workbookViewId="0">
      <selection activeCell="A103" sqref="A103:IV10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60.18</v>
      </c>
      <c r="X14" s="27">
        <v>60.18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4165.79/1000</f>
        <v>4.1657900000000003</v>
      </c>
      <c r="I27" s="85"/>
      <c r="J27" s="35" t="s">
        <v>5</v>
      </c>
      <c r="K27" s="86">
        <f>26578.64/1000</f>
        <v>26.57864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6.0229999999999999E-2</v>
      </c>
      <c r="I30" s="85"/>
      <c r="J30" s="35" t="s">
        <v>7</v>
      </c>
      <c r="K30" s="86">
        <f>(X14+X15)/1000</f>
        <v>6.0229999999999999E-2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662</v>
      </c>
      <c r="Z30" s="71">
        <v>633</v>
      </c>
      <c r="AA30" s="71">
        <v>383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662/1000</f>
        <v>0.66200000000000003</v>
      </c>
      <c r="I31" s="85"/>
      <c r="J31" s="35" t="s">
        <v>5</v>
      </c>
      <c r="K31" s="86">
        <f>7966/1000</f>
        <v>7.9660000000000002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7966</v>
      </c>
      <c r="Z31" s="72">
        <v>6500</v>
      </c>
      <c r="AA31" s="72">
        <v>3685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13.69</v>
      </c>
      <c r="F42" s="137">
        <v>13.69</v>
      </c>
      <c r="G42" s="136"/>
      <c r="H42" s="136" t="s">
        <v>76</v>
      </c>
      <c r="I42" s="136">
        <v>15</v>
      </c>
      <c r="J42" s="136"/>
      <c r="K42" s="136" t="s">
        <v>77</v>
      </c>
      <c r="L42" s="137">
        <v>178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79</v>
      </c>
      <c r="D43" s="135" t="s">
        <v>80</v>
      </c>
      <c r="E43" s="136">
        <v>2250.2399999999998</v>
      </c>
      <c r="F43" s="137" t="s">
        <v>81</v>
      </c>
      <c r="G43" s="136" t="s">
        <v>82</v>
      </c>
      <c r="H43" s="136" t="s">
        <v>83</v>
      </c>
      <c r="I43" s="136" t="s">
        <v>84</v>
      </c>
      <c r="J43" s="136"/>
      <c r="K43" s="136" t="s">
        <v>85</v>
      </c>
      <c r="L43" s="137" t="s">
        <v>86</v>
      </c>
      <c r="M43" s="137"/>
      <c r="N43" s="137" t="s">
        <v>78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87</v>
      </c>
      <c r="D44" s="135" t="s">
        <v>80</v>
      </c>
      <c r="E44" s="136">
        <v>1010.59</v>
      </c>
      <c r="F44" s="137" t="s">
        <v>88</v>
      </c>
      <c r="G44" s="136">
        <v>5.16</v>
      </c>
      <c r="H44" s="136" t="s">
        <v>89</v>
      </c>
      <c r="I44" s="136" t="s">
        <v>90</v>
      </c>
      <c r="J44" s="136"/>
      <c r="K44" s="136" t="s">
        <v>91</v>
      </c>
      <c r="L44" s="137" t="s">
        <v>92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45.6" x14ac:dyDescent="0.25">
      <c r="A45" s="132">
        <v>4</v>
      </c>
      <c r="B45" s="133">
        <v>4</v>
      </c>
      <c r="C45" s="134" t="s">
        <v>93</v>
      </c>
      <c r="D45" s="135" t="s">
        <v>94</v>
      </c>
      <c r="E45" s="136">
        <v>21.1</v>
      </c>
      <c r="F45" s="137" t="s">
        <v>95</v>
      </c>
      <c r="G45" s="136"/>
      <c r="H45" s="136">
        <v>21</v>
      </c>
      <c r="I45" s="136" t="s">
        <v>96</v>
      </c>
      <c r="J45" s="136"/>
      <c r="K45" s="136"/>
      <c r="L45" s="137"/>
      <c r="M45" s="137"/>
      <c r="N45" s="137" t="s">
        <v>97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2">
        <v>5</v>
      </c>
      <c r="B46" s="133">
        <v>5</v>
      </c>
      <c r="C46" s="134" t="s">
        <v>98</v>
      </c>
      <c r="D46" s="135" t="s">
        <v>94</v>
      </c>
      <c r="E46" s="136">
        <v>24.9</v>
      </c>
      <c r="F46" s="137" t="s">
        <v>99</v>
      </c>
      <c r="G46" s="136"/>
      <c r="H46" s="136">
        <v>25</v>
      </c>
      <c r="I46" s="136" t="s">
        <v>100</v>
      </c>
      <c r="J46" s="136"/>
      <c r="K46" s="136">
        <v>129</v>
      </c>
      <c r="L46" s="137" t="s">
        <v>101</v>
      </c>
      <c r="M46" s="137"/>
      <c r="N46" s="137" t="s">
        <v>97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6</v>
      </c>
      <c r="B48" s="133">
        <v>6</v>
      </c>
      <c r="C48" s="134" t="s">
        <v>74</v>
      </c>
      <c r="D48" s="135" t="s">
        <v>103</v>
      </c>
      <c r="E48" s="136">
        <v>13.69</v>
      </c>
      <c r="F48" s="137">
        <v>13.69</v>
      </c>
      <c r="G48" s="136"/>
      <c r="H48" s="136" t="s">
        <v>104</v>
      </c>
      <c r="I48" s="136">
        <v>82</v>
      </c>
      <c r="J48" s="136"/>
      <c r="K48" s="136" t="s">
        <v>105</v>
      </c>
      <c r="L48" s="137">
        <v>986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/>
    </row>
    <row r="49" spans="1:22" ht="79.8" x14ac:dyDescent="0.25">
      <c r="A49" s="132">
        <v>7</v>
      </c>
      <c r="B49" s="133">
        <v>7</v>
      </c>
      <c r="C49" s="134" t="s">
        <v>106</v>
      </c>
      <c r="D49" s="135" t="s">
        <v>107</v>
      </c>
      <c r="E49" s="136">
        <v>8684.73</v>
      </c>
      <c r="F49" s="137" t="s">
        <v>108</v>
      </c>
      <c r="G49" s="136" t="s">
        <v>109</v>
      </c>
      <c r="H49" s="136" t="s">
        <v>110</v>
      </c>
      <c r="I49" s="136" t="s">
        <v>111</v>
      </c>
      <c r="J49" s="136">
        <v>1</v>
      </c>
      <c r="K49" s="136" t="s">
        <v>112</v>
      </c>
      <c r="L49" s="137" t="s">
        <v>113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>
        <v>8</v>
      </c>
    </row>
    <row r="50" spans="1:22" ht="18.45" customHeight="1" x14ac:dyDescent="0.25">
      <c r="A50" s="130" t="s">
        <v>114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8">
        <v>8</v>
      </c>
      <c r="B51" s="139">
        <v>8</v>
      </c>
      <c r="C51" s="140" t="s">
        <v>115</v>
      </c>
      <c r="D51" s="141" t="s">
        <v>116</v>
      </c>
      <c r="E51" s="142">
        <v>508.07</v>
      </c>
      <c r="F51" s="143" t="s">
        <v>117</v>
      </c>
      <c r="G51" s="142">
        <v>1.03</v>
      </c>
      <c r="H51" s="142" t="s">
        <v>118</v>
      </c>
      <c r="I51" s="142" t="s">
        <v>119</v>
      </c>
      <c r="J51" s="142"/>
      <c r="K51" s="142" t="s">
        <v>120</v>
      </c>
      <c r="L51" s="143" t="s">
        <v>121</v>
      </c>
      <c r="M51" s="143"/>
      <c r="N51" s="143" t="s">
        <v>78</v>
      </c>
      <c r="O51" s="143"/>
      <c r="P51" s="143"/>
      <c r="Q51" s="143"/>
      <c r="R51" s="143"/>
      <c r="S51" s="143"/>
      <c r="T51" s="143"/>
      <c r="U51" s="143"/>
      <c r="V51" s="143">
        <v>1</v>
      </c>
    </row>
    <row r="52" spans="1:22" ht="19.350000000000001" customHeight="1" x14ac:dyDescent="0.25">
      <c r="A52" s="128" t="s">
        <v>122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74</v>
      </c>
      <c r="D54" s="135" t="s">
        <v>75</v>
      </c>
      <c r="E54" s="136">
        <v>13.69</v>
      </c>
      <c r="F54" s="137">
        <v>13.69</v>
      </c>
      <c r="G54" s="136"/>
      <c r="H54" s="136" t="s">
        <v>76</v>
      </c>
      <c r="I54" s="136">
        <v>15</v>
      </c>
      <c r="J54" s="136"/>
      <c r="K54" s="136" t="s">
        <v>77</v>
      </c>
      <c r="L54" s="137">
        <v>178</v>
      </c>
      <c r="M54" s="137"/>
      <c r="N54" s="137" t="s">
        <v>78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10</v>
      </c>
      <c r="B55" s="133">
        <v>10</v>
      </c>
      <c r="C55" s="134" t="s">
        <v>124</v>
      </c>
      <c r="D55" s="135" t="s">
        <v>125</v>
      </c>
      <c r="E55" s="136">
        <v>15810.14</v>
      </c>
      <c r="F55" s="137" t="s">
        <v>126</v>
      </c>
      <c r="G55" s="136">
        <v>195.41</v>
      </c>
      <c r="H55" s="136" t="s">
        <v>127</v>
      </c>
      <c r="I55" s="136" t="s">
        <v>128</v>
      </c>
      <c r="J55" s="136"/>
      <c r="K55" s="136" t="s">
        <v>129</v>
      </c>
      <c r="L55" s="137" t="s">
        <v>130</v>
      </c>
      <c r="M55" s="137"/>
      <c r="N55" s="137" t="s">
        <v>78</v>
      </c>
      <c r="O55" s="137"/>
      <c r="P55" s="137"/>
      <c r="Q55" s="137"/>
      <c r="R55" s="137"/>
      <c r="S55" s="137"/>
      <c r="T55" s="137"/>
      <c r="U55" s="137"/>
      <c r="V55" s="137">
        <v>2</v>
      </c>
    </row>
    <row r="56" spans="1:22" ht="34.200000000000003" x14ac:dyDescent="0.25">
      <c r="A56" s="138">
        <v>11</v>
      </c>
      <c r="B56" s="139">
        <v>11</v>
      </c>
      <c r="C56" s="140" t="s">
        <v>131</v>
      </c>
      <c r="D56" s="141" t="s">
        <v>132</v>
      </c>
      <c r="E56" s="142">
        <v>26.3</v>
      </c>
      <c r="F56" s="143" t="s">
        <v>133</v>
      </c>
      <c r="G56" s="142"/>
      <c r="H56" s="142">
        <v>16</v>
      </c>
      <c r="I56" s="142" t="s">
        <v>134</v>
      </c>
      <c r="J56" s="142"/>
      <c r="K56" s="142">
        <v>73</v>
      </c>
      <c r="L56" s="143" t="s">
        <v>135</v>
      </c>
      <c r="M56" s="143"/>
      <c r="N56" s="143" t="s">
        <v>97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136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137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12</v>
      </c>
      <c r="B59" s="133">
        <v>12</v>
      </c>
      <c r="C59" s="134" t="s">
        <v>74</v>
      </c>
      <c r="D59" s="135" t="s">
        <v>75</v>
      </c>
      <c r="E59" s="136">
        <v>13.69</v>
      </c>
      <c r="F59" s="137">
        <v>13.69</v>
      </c>
      <c r="G59" s="136"/>
      <c r="H59" s="136" t="s">
        <v>76</v>
      </c>
      <c r="I59" s="136">
        <v>15</v>
      </c>
      <c r="J59" s="136"/>
      <c r="K59" s="136" t="s">
        <v>77</v>
      </c>
      <c r="L59" s="137">
        <v>178</v>
      </c>
      <c r="M59" s="137"/>
      <c r="N59" s="137" t="s">
        <v>78</v>
      </c>
      <c r="O59" s="137"/>
      <c r="P59" s="137"/>
      <c r="Q59" s="137"/>
      <c r="R59" s="137"/>
      <c r="S59" s="137"/>
      <c r="T59" s="137"/>
      <c r="U59" s="137"/>
      <c r="V59" s="137"/>
    </row>
    <row r="60" spans="1:22" ht="68.400000000000006" x14ac:dyDescent="0.25">
      <c r="A60" s="138">
        <v>13</v>
      </c>
      <c r="B60" s="139">
        <v>13</v>
      </c>
      <c r="C60" s="140" t="s">
        <v>138</v>
      </c>
      <c r="D60" s="141" t="s">
        <v>80</v>
      </c>
      <c r="E60" s="142">
        <v>9053.16</v>
      </c>
      <c r="F60" s="143" t="s">
        <v>139</v>
      </c>
      <c r="G60" s="142">
        <v>4.13</v>
      </c>
      <c r="H60" s="142" t="s">
        <v>140</v>
      </c>
      <c r="I60" s="142" t="s">
        <v>141</v>
      </c>
      <c r="J60" s="142"/>
      <c r="K60" s="142" t="s">
        <v>142</v>
      </c>
      <c r="L60" s="143" t="s">
        <v>143</v>
      </c>
      <c r="M60" s="143"/>
      <c r="N60" s="143" t="s">
        <v>78</v>
      </c>
      <c r="O60" s="143"/>
      <c r="P60" s="143"/>
      <c r="Q60" s="143"/>
      <c r="R60" s="143"/>
      <c r="S60" s="143"/>
      <c r="T60" s="143"/>
      <c r="U60" s="143"/>
      <c r="V60" s="143"/>
    </row>
    <row r="61" spans="1:22" ht="19.350000000000001" customHeight="1" x14ac:dyDescent="0.25">
      <c r="A61" s="128" t="s">
        <v>144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30" t="s">
        <v>123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14</v>
      </c>
      <c r="B63" s="133">
        <v>14</v>
      </c>
      <c r="C63" s="134" t="s">
        <v>74</v>
      </c>
      <c r="D63" s="135" t="s">
        <v>75</v>
      </c>
      <c r="E63" s="136">
        <v>13.69</v>
      </c>
      <c r="F63" s="137">
        <v>13.69</v>
      </c>
      <c r="G63" s="136"/>
      <c r="H63" s="136" t="s">
        <v>76</v>
      </c>
      <c r="I63" s="136">
        <v>15</v>
      </c>
      <c r="J63" s="136"/>
      <c r="K63" s="136" t="s">
        <v>77</v>
      </c>
      <c r="L63" s="137">
        <v>178</v>
      </c>
      <c r="M63" s="137"/>
      <c r="N63" s="137" t="s">
        <v>78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15</v>
      </c>
      <c r="B64" s="133">
        <v>15</v>
      </c>
      <c r="C64" s="134" t="s">
        <v>145</v>
      </c>
      <c r="D64" s="135" t="s">
        <v>146</v>
      </c>
      <c r="E64" s="136">
        <v>3591.9</v>
      </c>
      <c r="F64" s="137" t="s">
        <v>147</v>
      </c>
      <c r="G64" s="136" t="s">
        <v>148</v>
      </c>
      <c r="H64" s="136" t="s">
        <v>149</v>
      </c>
      <c r="I64" s="136" t="s">
        <v>150</v>
      </c>
      <c r="J64" s="136">
        <v>3</v>
      </c>
      <c r="K64" s="136" t="s">
        <v>151</v>
      </c>
      <c r="L64" s="137" t="s">
        <v>152</v>
      </c>
      <c r="M64" s="137"/>
      <c r="N64" s="137" t="s">
        <v>78</v>
      </c>
      <c r="O64" s="137"/>
      <c r="P64" s="137"/>
      <c r="Q64" s="137"/>
      <c r="R64" s="137"/>
      <c r="S64" s="137"/>
      <c r="T64" s="137"/>
      <c r="U64" s="137"/>
      <c r="V64" s="137" t="s">
        <v>153</v>
      </c>
    </row>
    <row r="65" spans="1:22" ht="79.8" x14ac:dyDescent="0.25">
      <c r="A65" s="132">
        <v>16</v>
      </c>
      <c r="B65" s="133">
        <v>16</v>
      </c>
      <c r="C65" s="134" t="s">
        <v>154</v>
      </c>
      <c r="D65" s="135" t="s">
        <v>155</v>
      </c>
      <c r="E65" s="136">
        <v>2435.67</v>
      </c>
      <c r="F65" s="137" t="s">
        <v>156</v>
      </c>
      <c r="G65" s="136" t="s">
        <v>157</v>
      </c>
      <c r="H65" s="136" t="s">
        <v>158</v>
      </c>
      <c r="I65" s="136" t="s">
        <v>159</v>
      </c>
      <c r="J65" s="136">
        <v>1</v>
      </c>
      <c r="K65" s="136" t="s">
        <v>160</v>
      </c>
      <c r="L65" s="137" t="s">
        <v>161</v>
      </c>
      <c r="M65" s="137"/>
      <c r="N65" s="137" t="s">
        <v>78</v>
      </c>
      <c r="O65" s="137"/>
      <c r="P65" s="137"/>
      <c r="Q65" s="137"/>
      <c r="R65" s="137"/>
      <c r="S65" s="137"/>
      <c r="T65" s="137"/>
      <c r="U65" s="137"/>
      <c r="V65" s="137">
        <v>5</v>
      </c>
    </row>
    <row r="66" spans="1:22" ht="68.400000000000006" x14ac:dyDescent="0.25">
      <c r="A66" s="132">
        <v>17</v>
      </c>
      <c r="B66" s="133">
        <v>17</v>
      </c>
      <c r="C66" s="134" t="s">
        <v>162</v>
      </c>
      <c r="D66" s="135" t="s">
        <v>163</v>
      </c>
      <c r="E66" s="136">
        <v>22.8</v>
      </c>
      <c r="F66" s="137" t="s">
        <v>164</v>
      </c>
      <c r="G66" s="136"/>
      <c r="H66" s="136">
        <v>46</v>
      </c>
      <c r="I66" s="136" t="s">
        <v>165</v>
      </c>
      <c r="J66" s="136"/>
      <c r="K66" s="136">
        <v>120</v>
      </c>
      <c r="L66" s="137" t="s">
        <v>166</v>
      </c>
      <c r="M66" s="137"/>
      <c r="N66" s="137" t="s">
        <v>97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167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18</v>
      </c>
      <c r="B68" s="133">
        <v>18</v>
      </c>
      <c r="C68" s="134" t="s">
        <v>168</v>
      </c>
      <c r="D68" s="135" t="s">
        <v>169</v>
      </c>
      <c r="E68" s="136">
        <v>3.95</v>
      </c>
      <c r="F68" s="137">
        <v>3.95</v>
      </c>
      <c r="G68" s="136"/>
      <c r="H68" s="136" t="s">
        <v>170</v>
      </c>
      <c r="I68" s="136">
        <v>2</v>
      </c>
      <c r="J68" s="136"/>
      <c r="K68" s="136" t="s">
        <v>171</v>
      </c>
      <c r="L68" s="137">
        <v>23</v>
      </c>
      <c r="M68" s="137"/>
      <c r="N68" s="137" t="s">
        <v>78</v>
      </c>
      <c r="O68" s="137"/>
      <c r="P68" s="137"/>
      <c r="Q68" s="137"/>
      <c r="R68" s="137"/>
      <c r="S68" s="137"/>
      <c r="T68" s="137"/>
      <c r="U68" s="137"/>
      <c r="V68" s="137"/>
    </row>
    <row r="69" spans="1:22" ht="68.400000000000006" x14ac:dyDescent="0.25">
      <c r="A69" s="132">
        <v>19</v>
      </c>
      <c r="B69" s="133">
        <v>19</v>
      </c>
      <c r="C69" s="134" t="s">
        <v>87</v>
      </c>
      <c r="D69" s="135" t="s">
        <v>172</v>
      </c>
      <c r="E69" s="136">
        <v>1010.59</v>
      </c>
      <c r="F69" s="137" t="s">
        <v>88</v>
      </c>
      <c r="G69" s="136">
        <v>5.16</v>
      </c>
      <c r="H69" s="136" t="s">
        <v>173</v>
      </c>
      <c r="I69" s="136" t="s">
        <v>174</v>
      </c>
      <c r="J69" s="136"/>
      <c r="K69" s="136" t="s">
        <v>175</v>
      </c>
      <c r="L69" s="137" t="s">
        <v>176</v>
      </c>
      <c r="M69" s="137"/>
      <c r="N69" s="137" t="s">
        <v>78</v>
      </c>
      <c r="O69" s="137"/>
      <c r="P69" s="137"/>
      <c r="Q69" s="137"/>
      <c r="R69" s="137"/>
      <c r="S69" s="137"/>
      <c r="T69" s="137"/>
      <c r="U69" s="137"/>
      <c r="V69" s="137"/>
    </row>
    <row r="70" spans="1:22" ht="91.2" x14ac:dyDescent="0.25">
      <c r="A70" s="138">
        <v>20</v>
      </c>
      <c r="B70" s="139">
        <v>20</v>
      </c>
      <c r="C70" s="140" t="s">
        <v>177</v>
      </c>
      <c r="D70" s="141" t="s">
        <v>94</v>
      </c>
      <c r="E70" s="142">
        <v>12.45</v>
      </c>
      <c r="F70" s="143" t="s">
        <v>178</v>
      </c>
      <c r="G70" s="142"/>
      <c r="H70" s="142">
        <v>12</v>
      </c>
      <c r="I70" s="142" t="s">
        <v>179</v>
      </c>
      <c r="J70" s="142"/>
      <c r="K70" s="142">
        <v>64</v>
      </c>
      <c r="L70" s="143" t="s">
        <v>180</v>
      </c>
      <c r="M70" s="143"/>
      <c r="N70" s="143" t="s">
        <v>97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181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123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79.8" x14ac:dyDescent="0.25">
      <c r="A73" s="132">
        <v>21</v>
      </c>
      <c r="B73" s="133">
        <v>21</v>
      </c>
      <c r="C73" s="134" t="s">
        <v>154</v>
      </c>
      <c r="D73" s="135" t="s">
        <v>182</v>
      </c>
      <c r="E73" s="136">
        <v>2435.67</v>
      </c>
      <c r="F73" s="137" t="s">
        <v>156</v>
      </c>
      <c r="G73" s="136" t="s">
        <v>157</v>
      </c>
      <c r="H73" s="136" t="s">
        <v>183</v>
      </c>
      <c r="I73" s="136" t="s">
        <v>184</v>
      </c>
      <c r="J73" s="136">
        <v>1</v>
      </c>
      <c r="K73" s="136" t="s">
        <v>185</v>
      </c>
      <c r="L73" s="137" t="s">
        <v>186</v>
      </c>
      <c r="M73" s="137"/>
      <c r="N73" s="137" t="s">
        <v>78</v>
      </c>
      <c r="O73" s="137"/>
      <c r="P73" s="137"/>
      <c r="Q73" s="137"/>
      <c r="R73" s="137"/>
      <c r="S73" s="137"/>
      <c r="T73" s="137"/>
      <c r="U73" s="137"/>
      <c r="V73" s="137">
        <v>4</v>
      </c>
    </row>
    <row r="74" spans="1:22" ht="79.8" x14ac:dyDescent="0.25">
      <c r="A74" s="132">
        <v>22</v>
      </c>
      <c r="B74" s="133">
        <v>22</v>
      </c>
      <c r="C74" s="134" t="s">
        <v>145</v>
      </c>
      <c r="D74" s="135" t="s">
        <v>155</v>
      </c>
      <c r="E74" s="136">
        <v>3591.9</v>
      </c>
      <c r="F74" s="137" t="s">
        <v>147</v>
      </c>
      <c r="G74" s="136" t="s">
        <v>148</v>
      </c>
      <c r="H74" s="136" t="s">
        <v>187</v>
      </c>
      <c r="I74" s="136" t="s">
        <v>188</v>
      </c>
      <c r="J74" s="136">
        <v>1</v>
      </c>
      <c r="K74" s="136" t="s">
        <v>189</v>
      </c>
      <c r="L74" s="137" t="s">
        <v>190</v>
      </c>
      <c r="M74" s="137"/>
      <c r="N74" s="137" t="s">
        <v>78</v>
      </c>
      <c r="O74" s="137"/>
      <c r="P74" s="137"/>
      <c r="Q74" s="137"/>
      <c r="R74" s="137"/>
      <c r="S74" s="137"/>
      <c r="T74" s="137"/>
      <c r="U74" s="137"/>
      <c r="V74" s="137" t="s">
        <v>191</v>
      </c>
    </row>
    <row r="75" spans="1:22" ht="45.6" x14ac:dyDescent="0.25">
      <c r="A75" s="138">
        <v>23</v>
      </c>
      <c r="B75" s="139">
        <v>23</v>
      </c>
      <c r="C75" s="140" t="s">
        <v>192</v>
      </c>
      <c r="D75" s="141" t="s">
        <v>193</v>
      </c>
      <c r="E75" s="142">
        <v>18.600000000000001</v>
      </c>
      <c r="F75" s="143" t="s">
        <v>194</v>
      </c>
      <c r="G75" s="142"/>
      <c r="H75" s="142">
        <v>56</v>
      </c>
      <c r="I75" s="142" t="s">
        <v>195</v>
      </c>
      <c r="J75" s="142"/>
      <c r="K75" s="142">
        <v>125</v>
      </c>
      <c r="L75" s="143" t="s">
        <v>196</v>
      </c>
      <c r="M75" s="143"/>
      <c r="N75" s="143" t="s">
        <v>97</v>
      </c>
      <c r="O75" s="143"/>
      <c r="P75" s="143"/>
      <c r="Q75" s="143"/>
      <c r="R75" s="143"/>
      <c r="S75" s="143"/>
      <c r="T75" s="143"/>
      <c r="U75" s="143"/>
      <c r="V75" s="143"/>
    </row>
    <row r="76" spans="1:22" ht="19.350000000000001" customHeight="1" x14ac:dyDescent="0.25">
      <c r="A76" s="128" t="s">
        <v>197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198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45.6" x14ac:dyDescent="0.25">
      <c r="A78" s="132">
        <v>24</v>
      </c>
      <c r="B78" s="133">
        <v>24</v>
      </c>
      <c r="C78" s="134" t="s">
        <v>192</v>
      </c>
      <c r="D78" s="135" t="s">
        <v>163</v>
      </c>
      <c r="E78" s="136">
        <v>18.600000000000001</v>
      </c>
      <c r="F78" s="137" t="s">
        <v>194</v>
      </c>
      <c r="G78" s="136"/>
      <c r="H78" s="136">
        <v>37</v>
      </c>
      <c r="I78" s="136" t="s">
        <v>199</v>
      </c>
      <c r="J78" s="136"/>
      <c r="K78" s="136">
        <v>83</v>
      </c>
      <c r="L78" s="137" t="s">
        <v>200</v>
      </c>
      <c r="M78" s="137"/>
      <c r="N78" s="137" t="s">
        <v>97</v>
      </c>
      <c r="O78" s="137"/>
      <c r="P78" s="137"/>
      <c r="Q78" s="137"/>
      <c r="R78" s="137"/>
      <c r="S78" s="137"/>
      <c r="T78" s="137"/>
      <c r="U78" s="137"/>
      <c r="V78" s="137"/>
    </row>
    <row r="79" spans="1:22" ht="79.8" x14ac:dyDescent="0.25">
      <c r="A79" s="138">
        <v>25</v>
      </c>
      <c r="B79" s="139">
        <v>25</v>
      </c>
      <c r="C79" s="140" t="s">
        <v>154</v>
      </c>
      <c r="D79" s="141" t="s">
        <v>201</v>
      </c>
      <c r="E79" s="142">
        <v>2435.67</v>
      </c>
      <c r="F79" s="143" t="s">
        <v>156</v>
      </c>
      <c r="G79" s="142" t="s">
        <v>157</v>
      </c>
      <c r="H79" s="142" t="s">
        <v>202</v>
      </c>
      <c r="I79" s="142" t="s">
        <v>203</v>
      </c>
      <c r="J79" s="142">
        <v>1</v>
      </c>
      <c r="K79" s="142" t="s">
        <v>204</v>
      </c>
      <c r="L79" s="143" t="s">
        <v>205</v>
      </c>
      <c r="M79" s="143"/>
      <c r="N79" s="143" t="s">
        <v>78</v>
      </c>
      <c r="O79" s="143"/>
      <c r="P79" s="143"/>
      <c r="Q79" s="143"/>
      <c r="R79" s="143"/>
      <c r="S79" s="143"/>
      <c r="T79" s="143"/>
      <c r="U79" s="143"/>
      <c r="V79" s="143">
        <v>4</v>
      </c>
    </row>
    <row r="80" spans="1:22" ht="19.350000000000001" customHeight="1" x14ac:dyDescent="0.25">
      <c r="A80" s="128" t="s">
        <v>206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123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79.8" x14ac:dyDescent="0.25">
      <c r="A82" s="132">
        <v>26</v>
      </c>
      <c r="B82" s="133">
        <v>26</v>
      </c>
      <c r="C82" s="134" t="s">
        <v>106</v>
      </c>
      <c r="D82" s="135" t="s">
        <v>201</v>
      </c>
      <c r="E82" s="136">
        <v>8684.73</v>
      </c>
      <c r="F82" s="137" t="s">
        <v>108</v>
      </c>
      <c r="G82" s="136" t="s">
        <v>109</v>
      </c>
      <c r="H82" s="136" t="s">
        <v>207</v>
      </c>
      <c r="I82" s="136" t="s">
        <v>208</v>
      </c>
      <c r="J82" s="136">
        <v>4</v>
      </c>
      <c r="K82" s="136" t="s">
        <v>209</v>
      </c>
      <c r="L82" s="137" t="s">
        <v>210</v>
      </c>
      <c r="M82" s="137"/>
      <c r="N82" s="137" t="s">
        <v>78</v>
      </c>
      <c r="O82" s="137"/>
      <c r="P82" s="137"/>
      <c r="Q82" s="137"/>
      <c r="R82" s="137"/>
      <c r="S82" s="137"/>
      <c r="T82" s="137"/>
      <c r="U82" s="137"/>
      <c r="V82" s="137" t="s">
        <v>211</v>
      </c>
    </row>
    <row r="83" spans="1:22" ht="18.45" customHeight="1" x14ac:dyDescent="0.25">
      <c r="A83" s="130" t="s">
        <v>212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79.8" x14ac:dyDescent="0.25">
      <c r="A84" s="132">
        <v>27</v>
      </c>
      <c r="B84" s="133">
        <v>27</v>
      </c>
      <c r="C84" s="134" t="s">
        <v>106</v>
      </c>
      <c r="D84" s="135" t="s">
        <v>201</v>
      </c>
      <c r="E84" s="136">
        <v>8684.73</v>
      </c>
      <c r="F84" s="137" t="s">
        <v>108</v>
      </c>
      <c r="G84" s="136" t="s">
        <v>109</v>
      </c>
      <c r="H84" s="136" t="s">
        <v>207</v>
      </c>
      <c r="I84" s="136" t="s">
        <v>208</v>
      </c>
      <c r="J84" s="136">
        <v>4</v>
      </c>
      <c r="K84" s="136" t="s">
        <v>209</v>
      </c>
      <c r="L84" s="137" t="s">
        <v>210</v>
      </c>
      <c r="M84" s="137"/>
      <c r="N84" s="137" t="s">
        <v>78</v>
      </c>
      <c r="O84" s="137"/>
      <c r="P84" s="137"/>
      <c r="Q84" s="137"/>
      <c r="R84" s="137"/>
      <c r="S84" s="137"/>
      <c r="T84" s="137"/>
      <c r="U84" s="137"/>
      <c r="V84" s="137" t="s">
        <v>211</v>
      </c>
    </row>
    <row r="85" spans="1:22" ht="18.45" customHeight="1" x14ac:dyDescent="0.25">
      <c r="A85" s="130" t="s">
        <v>213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28</v>
      </c>
      <c r="B86" s="133">
        <v>28</v>
      </c>
      <c r="C86" s="134" t="s">
        <v>79</v>
      </c>
      <c r="D86" s="135" t="s">
        <v>172</v>
      </c>
      <c r="E86" s="136">
        <v>2250.2399999999998</v>
      </c>
      <c r="F86" s="137" t="s">
        <v>81</v>
      </c>
      <c r="G86" s="136" t="s">
        <v>82</v>
      </c>
      <c r="H86" s="136" t="s">
        <v>214</v>
      </c>
      <c r="I86" s="136" t="s">
        <v>215</v>
      </c>
      <c r="J86" s="136"/>
      <c r="K86" s="136" t="s">
        <v>216</v>
      </c>
      <c r="L86" s="137" t="s">
        <v>217</v>
      </c>
      <c r="M86" s="137"/>
      <c r="N86" s="137" t="s">
        <v>78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167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79.8" x14ac:dyDescent="0.25">
      <c r="A88" s="132">
        <v>29</v>
      </c>
      <c r="B88" s="133">
        <v>29</v>
      </c>
      <c r="C88" s="134" t="s">
        <v>218</v>
      </c>
      <c r="D88" s="135" t="s">
        <v>172</v>
      </c>
      <c r="E88" s="136">
        <v>5013.63</v>
      </c>
      <c r="F88" s="137" t="s">
        <v>219</v>
      </c>
      <c r="G88" s="136" t="s">
        <v>220</v>
      </c>
      <c r="H88" s="136" t="s">
        <v>221</v>
      </c>
      <c r="I88" s="136" t="s">
        <v>222</v>
      </c>
      <c r="J88" s="136">
        <v>2</v>
      </c>
      <c r="K88" s="136" t="s">
        <v>223</v>
      </c>
      <c r="L88" s="137" t="s">
        <v>224</v>
      </c>
      <c r="M88" s="137"/>
      <c r="N88" s="137" t="s">
        <v>78</v>
      </c>
      <c r="O88" s="137"/>
      <c r="P88" s="137"/>
      <c r="Q88" s="137"/>
      <c r="R88" s="137"/>
      <c r="S88" s="137"/>
      <c r="T88" s="137"/>
      <c r="U88" s="137"/>
      <c r="V88" s="137" t="s">
        <v>225</v>
      </c>
    </row>
    <row r="89" spans="1:22" ht="68.400000000000006" x14ac:dyDescent="0.25">
      <c r="A89" s="132">
        <v>30</v>
      </c>
      <c r="B89" s="133">
        <v>30</v>
      </c>
      <c r="C89" s="134" t="s">
        <v>226</v>
      </c>
      <c r="D89" s="135" t="s">
        <v>172</v>
      </c>
      <c r="E89" s="136">
        <v>1752.21</v>
      </c>
      <c r="F89" s="137" t="s">
        <v>227</v>
      </c>
      <c r="G89" s="136">
        <v>26.83</v>
      </c>
      <c r="H89" s="136" t="s">
        <v>228</v>
      </c>
      <c r="I89" s="136" t="s">
        <v>229</v>
      </c>
      <c r="J89" s="136"/>
      <c r="K89" s="136" t="s">
        <v>230</v>
      </c>
      <c r="L89" s="137" t="s">
        <v>231</v>
      </c>
      <c r="M89" s="137"/>
      <c r="N89" s="137" t="s">
        <v>78</v>
      </c>
      <c r="O89" s="137"/>
      <c r="P89" s="137"/>
      <c r="Q89" s="137"/>
      <c r="R89" s="137"/>
      <c r="S89" s="137"/>
      <c r="T89" s="137"/>
      <c r="U89" s="137"/>
      <c r="V89" s="137">
        <v>2</v>
      </c>
    </row>
    <row r="90" spans="1:22" ht="57" x14ac:dyDescent="0.25">
      <c r="A90" s="132">
        <v>31</v>
      </c>
      <c r="B90" s="133">
        <v>31</v>
      </c>
      <c r="C90" s="134" t="s">
        <v>232</v>
      </c>
      <c r="D90" s="135" t="s">
        <v>94</v>
      </c>
      <c r="E90" s="136">
        <v>150</v>
      </c>
      <c r="F90" s="137" t="s">
        <v>233</v>
      </c>
      <c r="G90" s="136"/>
      <c r="H90" s="136">
        <v>150</v>
      </c>
      <c r="I90" s="136" t="s">
        <v>233</v>
      </c>
      <c r="J90" s="136"/>
      <c r="K90" s="136">
        <v>878</v>
      </c>
      <c r="L90" s="137" t="s">
        <v>234</v>
      </c>
      <c r="M90" s="137"/>
      <c r="N90" s="137" t="s">
        <v>97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235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32</v>
      </c>
      <c r="B92" s="133">
        <v>32</v>
      </c>
      <c r="C92" s="134" t="s">
        <v>236</v>
      </c>
      <c r="D92" s="135" t="s">
        <v>237</v>
      </c>
      <c r="E92" s="136">
        <v>922.65</v>
      </c>
      <c r="F92" s="137">
        <v>911.86</v>
      </c>
      <c r="G92" s="136" t="s">
        <v>238</v>
      </c>
      <c r="H92" s="136" t="s">
        <v>239</v>
      </c>
      <c r="I92" s="136">
        <v>46</v>
      </c>
      <c r="J92" s="136"/>
      <c r="K92" s="136" t="s">
        <v>240</v>
      </c>
      <c r="L92" s="137">
        <v>547</v>
      </c>
      <c r="M92" s="137"/>
      <c r="N92" s="137" t="s">
        <v>78</v>
      </c>
      <c r="O92" s="137"/>
      <c r="P92" s="137"/>
      <c r="Q92" s="137"/>
      <c r="R92" s="137"/>
      <c r="S92" s="137"/>
      <c r="T92" s="137"/>
      <c r="U92" s="137"/>
      <c r="V92" s="137" t="s">
        <v>241</v>
      </c>
    </row>
    <row r="93" spans="1:22" ht="136.80000000000001" x14ac:dyDescent="0.25">
      <c r="A93" s="132">
        <v>33</v>
      </c>
      <c r="B93" s="133">
        <v>33</v>
      </c>
      <c r="C93" s="134" t="s">
        <v>242</v>
      </c>
      <c r="D93" s="135" t="s">
        <v>243</v>
      </c>
      <c r="E93" s="136">
        <v>6648.78</v>
      </c>
      <c r="F93" s="137" t="s">
        <v>244</v>
      </c>
      <c r="G93" s="136" t="s">
        <v>245</v>
      </c>
      <c r="H93" s="136" t="s">
        <v>246</v>
      </c>
      <c r="I93" s="136" t="s">
        <v>247</v>
      </c>
      <c r="J93" s="136">
        <v>2</v>
      </c>
      <c r="K93" s="136" t="s">
        <v>248</v>
      </c>
      <c r="L93" s="137" t="s">
        <v>249</v>
      </c>
      <c r="M93" s="137"/>
      <c r="N93" s="137" t="s">
        <v>78</v>
      </c>
      <c r="O93" s="137"/>
      <c r="P93" s="137"/>
      <c r="Q93" s="137"/>
      <c r="R93" s="137"/>
      <c r="S93" s="137"/>
      <c r="T93" s="137"/>
      <c r="U93" s="137"/>
      <c r="V93" s="137" t="s">
        <v>225</v>
      </c>
    </row>
    <row r="94" spans="1:22" ht="34.200000000000003" x14ac:dyDescent="0.25">
      <c r="A94" s="138">
        <v>34</v>
      </c>
      <c r="B94" s="139">
        <v>34</v>
      </c>
      <c r="C94" s="140" t="s">
        <v>250</v>
      </c>
      <c r="D94" s="141" t="s">
        <v>251</v>
      </c>
      <c r="E94" s="142">
        <v>700</v>
      </c>
      <c r="F94" s="143" t="s">
        <v>252</v>
      </c>
      <c r="G94" s="142"/>
      <c r="H94" s="142">
        <v>700</v>
      </c>
      <c r="I94" s="142" t="s">
        <v>252</v>
      </c>
      <c r="J94" s="142"/>
      <c r="K94" s="142">
        <v>1033</v>
      </c>
      <c r="L94" s="143" t="s">
        <v>253</v>
      </c>
      <c r="M94" s="143"/>
      <c r="N94" s="143" t="s">
        <v>97</v>
      </c>
      <c r="O94" s="143"/>
      <c r="P94" s="143"/>
      <c r="Q94" s="143"/>
      <c r="R94" s="143"/>
      <c r="S94" s="143"/>
      <c r="T94" s="143"/>
      <c r="U94" s="143"/>
      <c r="V94" s="143"/>
    </row>
    <row r="95" spans="1:22" ht="34.200000000000003" x14ac:dyDescent="0.25">
      <c r="A95" s="144" t="s">
        <v>254</v>
      </c>
      <c r="B95" s="145"/>
      <c r="C95" s="145"/>
      <c r="D95" s="145"/>
      <c r="E95" s="145"/>
      <c r="F95" s="145"/>
      <c r="G95" s="145"/>
      <c r="H95" s="146">
        <v>2745</v>
      </c>
      <c r="I95" s="146" t="s">
        <v>255</v>
      </c>
      <c r="J95" s="146">
        <v>20</v>
      </c>
      <c r="K95" s="146">
        <v>14854</v>
      </c>
      <c r="L95" s="146" t="s">
        <v>256</v>
      </c>
      <c r="M95" s="146"/>
      <c r="N95" s="146"/>
      <c r="O95" s="146"/>
      <c r="P95" s="146"/>
      <c r="Q95" s="146"/>
      <c r="R95" s="146"/>
      <c r="S95" s="146"/>
      <c r="T95" s="146"/>
      <c r="U95" s="146"/>
      <c r="V95" s="146" t="s">
        <v>257</v>
      </c>
    </row>
    <row r="96" spans="1:22" x14ac:dyDescent="0.25">
      <c r="A96" s="144" t="s">
        <v>258</v>
      </c>
      <c r="B96" s="145"/>
      <c r="C96" s="145"/>
      <c r="D96" s="145"/>
      <c r="E96" s="145"/>
      <c r="F96" s="145"/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259</v>
      </c>
      <c r="B97" s="145"/>
      <c r="C97" s="145"/>
      <c r="D97" s="145"/>
      <c r="E97" s="145"/>
      <c r="F97" s="145"/>
      <c r="G97" s="145"/>
      <c r="H97" s="146">
        <v>662</v>
      </c>
      <c r="I97" s="146"/>
      <c r="J97" s="146"/>
      <c r="K97" s="146">
        <v>7966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260</v>
      </c>
      <c r="B98" s="145"/>
      <c r="C98" s="145"/>
      <c r="D98" s="145"/>
      <c r="E98" s="145"/>
      <c r="F98" s="145"/>
      <c r="G98" s="145"/>
      <c r="H98" s="146">
        <v>2063</v>
      </c>
      <c r="I98" s="146"/>
      <c r="J98" s="146"/>
      <c r="K98" s="146">
        <v>6777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261</v>
      </c>
      <c r="B99" s="145"/>
      <c r="C99" s="145"/>
      <c r="D99" s="145"/>
      <c r="E99" s="145"/>
      <c r="F99" s="145"/>
      <c r="G99" s="145"/>
      <c r="H99" s="146">
        <v>20</v>
      </c>
      <c r="I99" s="146"/>
      <c r="J99" s="146"/>
      <c r="K99" s="146">
        <v>121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7" t="s">
        <v>262</v>
      </c>
      <c r="B100" s="148"/>
      <c r="C100" s="148"/>
      <c r="D100" s="148"/>
      <c r="E100" s="148"/>
      <c r="F100" s="148"/>
      <c r="G100" s="148"/>
      <c r="H100" s="149">
        <v>633</v>
      </c>
      <c r="I100" s="149"/>
      <c r="J100" s="149"/>
      <c r="K100" s="149">
        <v>6500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147" t="s">
        <v>263</v>
      </c>
      <c r="B101" s="148"/>
      <c r="C101" s="148"/>
      <c r="D101" s="148"/>
      <c r="E101" s="148"/>
      <c r="F101" s="148"/>
      <c r="G101" s="148"/>
      <c r="H101" s="149">
        <v>383</v>
      </c>
      <c r="I101" s="149"/>
      <c r="J101" s="149"/>
      <c r="K101" s="149">
        <v>3685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x14ac:dyDescent="0.25">
      <c r="A102" s="147" t="s">
        <v>264</v>
      </c>
      <c r="B102" s="148"/>
      <c r="C102" s="148"/>
      <c r="D102" s="148"/>
      <c r="E102" s="148"/>
      <c r="F102" s="148"/>
      <c r="G102" s="148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ht="30" hidden="1" customHeight="1" x14ac:dyDescent="0.25">
      <c r="A103" s="144" t="s">
        <v>265</v>
      </c>
      <c r="B103" s="145"/>
      <c r="C103" s="145"/>
      <c r="D103" s="145"/>
      <c r="E103" s="145"/>
      <c r="F103" s="145"/>
      <c r="G103" s="145"/>
      <c r="H103" s="146">
        <v>426</v>
      </c>
      <c r="I103" s="146"/>
      <c r="J103" s="146"/>
      <c r="K103" s="146">
        <v>4610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t="30" hidden="1" customHeight="1" x14ac:dyDescent="0.25">
      <c r="A104" s="144" t="s">
        <v>266</v>
      </c>
      <c r="B104" s="145"/>
      <c r="C104" s="145"/>
      <c r="D104" s="145"/>
      <c r="E104" s="145"/>
      <c r="F104" s="145"/>
      <c r="G104" s="145"/>
      <c r="H104" s="146">
        <v>2175</v>
      </c>
      <c r="I104" s="146"/>
      <c r="J104" s="146"/>
      <c r="K104" s="146">
        <v>16509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idden="1" x14ac:dyDescent="0.25">
      <c r="A105" s="144" t="s">
        <v>267</v>
      </c>
      <c r="B105" s="145"/>
      <c r="C105" s="145"/>
      <c r="D105" s="145"/>
      <c r="E105" s="145"/>
      <c r="F105" s="145"/>
      <c r="G105" s="145"/>
      <c r="H105" s="146">
        <v>46</v>
      </c>
      <c r="I105" s="146"/>
      <c r="J105" s="146"/>
      <c r="K105" s="146">
        <v>215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t="30" hidden="1" customHeight="1" x14ac:dyDescent="0.25">
      <c r="A106" s="144" t="s">
        <v>268</v>
      </c>
      <c r="B106" s="145"/>
      <c r="C106" s="145"/>
      <c r="D106" s="145"/>
      <c r="E106" s="145"/>
      <c r="F106" s="145"/>
      <c r="G106" s="145"/>
      <c r="H106" s="146">
        <v>1114</v>
      </c>
      <c r="I106" s="146"/>
      <c r="J106" s="146"/>
      <c r="K106" s="146">
        <v>3705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4" t="s">
        <v>269</v>
      </c>
      <c r="B107" s="145"/>
      <c r="C107" s="145"/>
      <c r="D107" s="145"/>
      <c r="E107" s="145"/>
      <c r="F107" s="145"/>
      <c r="G107" s="145"/>
      <c r="H107" s="146">
        <v>3761</v>
      </c>
      <c r="I107" s="146"/>
      <c r="J107" s="146"/>
      <c r="K107" s="146">
        <v>25039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30" customHeight="1" x14ac:dyDescent="0.25">
      <c r="A108" s="144" t="s">
        <v>270</v>
      </c>
      <c r="B108" s="145"/>
      <c r="C108" s="145"/>
      <c r="D108" s="145"/>
      <c r="E108" s="145"/>
      <c r="F108" s="145"/>
      <c r="G108" s="145"/>
      <c r="H108" s="146">
        <v>404.79</v>
      </c>
      <c r="I108" s="146"/>
      <c r="J108" s="146"/>
      <c r="K108" s="146">
        <v>1539.64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x14ac:dyDescent="0.25">
      <c r="A109" s="147" t="s">
        <v>271</v>
      </c>
      <c r="B109" s="148"/>
      <c r="C109" s="148"/>
      <c r="D109" s="148"/>
      <c r="E109" s="148"/>
      <c r="F109" s="148"/>
      <c r="G109" s="148"/>
      <c r="H109" s="149">
        <v>4165.79</v>
      </c>
      <c r="I109" s="149"/>
      <c r="J109" s="149"/>
      <c r="K109" s="149">
        <v>26578.639999999999</v>
      </c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</row>
    <row r="110" spans="1:22" x14ac:dyDescent="0.25">
      <c r="A110" s="50"/>
      <c r="B110" s="39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</row>
    <row r="111" spans="1:22" x14ac:dyDescent="0.25">
      <c r="A111" s="50"/>
      <c r="B111" s="39"/>
      <c r="C111" s="73" t="s">
        <v>62</v>
      </c>
      <c r="D111" s="48"/>
      <c r="E111" s="48"/>
      <c r="F111" s="48"/>
      <c r="G111" s="48"/>
      <c r="H111" s="74">
        <f>IF(ISBLANK(Y30),"",ROUND(Z30/Y30,2)*100)</f>
        <v>96</v>
      </c>
      <c r="I111" s="48"/>
      <c r="J111" s="48"/>
      <c r="K111" s="74">
        <f>IF(ISBLANK(Y31),"",ROUND(Z31/Y31,2)*100)</f>
        <v>82</v>
      </c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</row>
    <row r="112" spans="1:22" x14ac:dyDescent="0.25">
      <c r="A112" s="50"/>
      <c r="B112" s="39"/>
      <c r="C112" s="73" t="s">
        <v>63</v>
      </c>
      <c r="D112" s="48"/>
      <c r="E112" s="48"/>
      <c r="F112" s="48"/>
      <c r="G112" s="48"/>
      <c r="H112" s="45">
        <f>IF(ISBLANK(Y30),"",ROUND(AA30/Y30,2)*100)</f>
        <v>57.999999999999993</v>
      </c>
      <c r="I112" s="48"/>
      <c r="J112" s="48"/>
      <c r="K112" s="45">
        <f>IF(ISBLANK(Y31),"",ROUND(AA31/Y31,2)*100)</f>
        <v>46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  <row r="113" spans="1:22" x14ac:dyDescent="0.25">
      <c r="A113" s="28"/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1:22" x14ac:dyDescent="0.25">
      <c r="B114" s="75" t="s">
        <v>70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x14ac:dyDescent="0.25">
      <c r="B115" s="3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x14ac:dyDescent="0.25">
      <c r="B116" s="75" t="s">
        <v>71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x14ac:dyDescent="0.25">
      <c r="B117" s="46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</row>
    <row r="119" spans="1:22" x14ac:dyDescent="0.25">
      <c r="C119" s="49"/>
      <c r="D119" s="49"/>
      <c r="E119" s="49"/>
      <c r="F119" s="49"/>
      <c r="G119" s="49"/>
    </row>
    <row r="120" spans="1:22" x14ac:dyDescent="0.25">
      <c r="C120" s="49"/>
      <c r="D120" s="49"/>
      <c r="E120" s="49"/>
      <c r="F120" s="49"/>
      <c r="G120" s="49"/>
    </row>
    <row r="121" spans="1:22" x14ac:dyDescent="0.25">
      <c r="C121" s="49"/>
      <c r="D121" s="49"/>
      <c r="E121" s="49"/>
      <c r="F121" s="49"/>
      <c r="G121" s="49"/>
    </row>
    <row r="122" spans="1:22" x14ac:dyDescent="0.25">
      <c r="C122" s="49"/>
      <c r="D122" s="49"/>
      <c r="E122" s="49"/>
      <c r="F122" s="49"/>
      <c r="G122" s="4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</sheetData>
  <mergeCells count="68">
    <mergeCell ref="A104:G104"/>
    <mergeCell ref="A105:G105"/>
    <mergeCell ref="A106:G106"/>
    <mergeCell ref="A107:G107"/>
    <mergeCell ref="A108:G108"/>
    <mergeCell ref="A109:G109"/>
    <mergeCell ref="A98:G98"/>
    <mergeCell ref="A99:G99"/>
    <mergeCell ref="A100:G100"/>
    <mergeCell ref="A101:G101"/>
    <mergeCell ref="A102:G102"/>
    <mergeCell ref="A103:G103"/>
    <mergeCell ref="A85:V85"/>
    <mergeCell ref="A87:V87"/>
    <mergeCell ref="A91:V91"/>
    <mergeCell ref="A95:G95"/>
    <mergeCell ref="A96:G96"/>
    <mergeCell ref="A97:G97"/>
    <mergeCell ref="A72:V72"/>
    <mergeCell ref="A76:V76"/>
    <mergeCell ref="A77:V77"/>
    <mergeCell ref="A80:V80"/>
    <mergeCell ref="A81:V81"/>
    <mergeCell ref="A83:V83"/>
    <mergeCell ref="A57:V57"/>
    <mergeCell ref="A58:V58"/>
    <mergeCell ref="A61:V61"/>
    <mergeCell ref="A62:V62"/>
    <mergeCell ref="A67:V67"/>
    <mergeCell ref="A71:V71"/>
    <mergeCell ref="A40:V40"/>
    <mergeCell ref="A41:V41"/>
    <mergeCell ref="A47:V47"/>
    <mergeCell ref="A50:V50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272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4165.79/1000</f>
        <v>4.1657900000000003</v>
      </c>
      <c r="H11" s="85"/>
      <c r="I11" s="55" t="s">
        <v>5</v>
      </c>
      <c r="J11" s="86">
        <f>26578.64/1000</f>
        <v>26.57864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6.0229999999999999E-2</v>
      </c>
      <c r="H14" s="85"/>
      <c r="I14" s="55" t="s">
        <v>7</v>
      </c>
      <c r="J14" s="86">
        <f>(P14+P15)/1000</f>
        <v>6.0229999999999999E-2</v>
      </c>
      <c r="K14" s="87"/>
      <c r="L14" s="58">
        <v>667</v>
      </c>
      <c r="M14" s="35" t="s">
        <v>7</v>
      </c>
      <c r="N14" s="57"/>
      <c r="O14" s="26">
        <v>60.18</v>
      </c>
      <c r="P14" s="27">
        <v>60.18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662/1000</f>
        <v>0.66200000000000003</v>
      </c>
      <c r="H15" s="117"/>
      <c r="I15" s="55" t="s">
        <v>5</v>
      </c>
      <c r="J15" s="86">
        <f>7966/1000</f>
        <v>7.9660000000000002</v>
      </c>
      <c r="K15" s="87"/>
      <c r="L15" s="59">
        <v>8016</v>
      </c>
      <c r="M15" s="35" t="s">
        <v>5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274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275</v>
      </c>
      <c r="C26" s="134" t="s">
        <v>276</v>
      </c>
      <c r="D26" s="154" t="s">
        <v>277</v>
      </c>
      <c r="E26" s="155">
        <v>0.2</v>
      </c>
      <c r="F26" s="136" t="s">
        <v>278</v>
      </c>
      <c r="G26" s="136">
        <v>1.93</v>
      </c>
      <c r="H26" s="156"/>
      <c r="I26" s="156"/>
      <c r="J26" s="136" t="s">
        <v>279</v>
      </c>
      <c r="K26" s="136">
        <v>23.15</v>
      </c>
      <c r="L26" s="157"/>
      <c r="M26" s="156">
        <f>IF(ISNUMBER(K26/G26),IF(NOT(K26/G26=0),K26/G26, " "), " ")</f>
        <v>11.994818652849741</v>
      </c>
      <c r="N26" s="154"/>
    </row>
    <row r="27" spans="1:23" s="29" customFormat="1" ht="22.8" x14ac:dyDescent="0.25">
      <c r="A27" s="152">
        <v>2</v>
      </c>
      <c r="B27" s="153" t="s">
        <v>280</v>
      </c>
      <c r="C27" s="134" t="s">
        <v>281</v>
      </c>
      <c r="D27" s="154" t="s">
        <v>277</v>
      </c>
      <c r="E27" s="155">
        <v>8.0500000000000007</v>
      </c>
      <c r="F27" s="136" t="s">
        <v>282</v>
      </c>
      <c r="G27" s="136">
        <v>83.16</v>
      </c>
      <c r="H27" s="156"/>
      <c r="I27" s="156"/>
      <c r="J27" s="136" t="s">
        <v>283</v>
      </c>
      <c r="K27" s="136">
        <v>998.6</v>
      </c>
      <c r="L27" s="157"/>
      <c r="M27" s="156">
        <f>IF(ISNUMBER(K27/G27),IF(NOT(K27/G27=0),K27/G27, " "), " ")</f>
        <v>12.008177008177009</v>
      </c>
      <c r="N27" s="154"/>
    </row>
    <row r="28" spans="1:23" s="29" customFormat="1" ht="22.8" x14ac:dyDescent="0.25">
      <c r="A28" s="152">
        <v>3</v>
      </c>
      <c r="B28" s="153" t="s">
        <v>284</v>
      </c>
      <c r="C28" s="134" t="s">
        <v>285</v>
      </c>
      <c r="D28" s="154" t="s">
        <v>277</v>
      </c>
      <c r="E28" s="155">
        <v>4.2699999999999996</v>
      </c>
      <c r="F28" s="136" t="s">
        <v>286</v>
      </c>
      <c r="G28" s="136">
        <v>45.65</v>
      </c>
      <c r="H28" s="156"/>
      <c r="I28" s="156"/>
      <c r="J28" s="136" t="s">
        <v>287</v>
      </c>
      <c r="K28" s="136">
        <v>547.76</v>
      </c>
      <c r="L28" s="157"/>
      <c r="M28" s="156">
        <f>IF(ISNUMBER(K28/G28),IF(NOT(K28/G28=0),K28/G28, " "), " ")</f>
        <v>11.999123767798467</v>
      </c>
      <c r="N28" s="154"/>
    </row>
    <row r="29" spans="1:23" s="29" customFormat="1" ht="22.8" x14ac:dyDescent="0.25">
      <c r="A29" s="152">
        <v>4</v>
      </c>
      <c r="B29" s="153" t="s">
        <v>288</v>
      </c>
      <c r="C29" s="134" t="s">
        <v>289</v>
      </c>
      <c r="D29" s="154" t="s">
        <v>277</v>
      </c>
      <c r="E29" s="155">
        <v>13.1</v>
      </c>
      <c r="F29" s="136" t="s">
        <v>290</v>
      </c>
      <c r="G29" s="136">
        <v>141.22</v>
      </c>
      <c r="H29" s="156"/>
      <c r="I29" s="156"/>
      <c r="J29" s="136" t="s">
        <v>291</v>
      </c>
      <c r="K29" s="136">
        <v>1695.81</v>
      </c>
      <c r="L29" s="157"/>
      <c r="M29" s="156">
        <f>IF(ISNUMBER(K29/G29),IF(NOT(K29/G29=0),K29/G29, " "), " ")</f>
        <v>12.008284945475145</v>
      </c>
      <c r="N29" s="154"/>
    </row>
    <row r="30" spans="1:23" ht="22.8" x14ac:dyDescent="0.25">
      <c r="A30" s="152">
        <v>5</v>
      </c>
      <c r="B30" s="153" t="s">
        <v>292</v>
      </c>
      <c r="C30" s="134" t="s">
        <v>293</v>
      </c>
      <c r="D30" s="154" t="s">
        <v>277</v>
      </c>
      <c r="E30" s="155">
        <v>10.42</v>
      </c>
      <c r="F30" s="136" t="s">
        <v>294</v>
      </c>
      <c r="G30" s="136">
        <v>113.79</v>
      </c>
      <c r="H30" s="156"/>
      <c r="I30" s="156"/>
      <c r="J30" s="136" t="s">
        <v>295</v>
      </c>
      <c r="K30" s="136">
        <v>1365.54</v>
      </c>
      <c r="L30" s="157"/>
      <c r="M30" s="156">
        <f>IF(ISNUMBER(K30/G30),IF(NOT(K30/G30=0),K30/G30, " "), " ")</f>
        <v>12.000527287107829</v>
      </c>
      <c r="N30" s="154"/>
    </row>
    <row r="31" spans="1:23" ht="22.8" x14ac:dyDescent="0.25">
      <c r="A31" s="152">
        <v>6</v>
      </c>
      <c r="B31" s="153" t="s">
        <v>296</v>
      </c>
      <c r="C31" s="134" t="s">
        <v>297</v>
      </c>
      <c r="D31" s="154" t="s">
        <v>277</v>
      </c>
      <c r="E31" s="155">
        <v>15.87</v>
      </c>
      <c r="F31" s="136" t="s">
        <v>298</v>
      </c>
      <c r="G31" s="136">
        <v>177.74</v>
      </c>
      <c r="H31" s="156"/>
      <c r="I31" s="156"/>
      <c r="J31" s="136" t="s">
        <v>299</v>
      </c>
      <c r="K31" s="136">
        <v>2133.1</v>
      </c>
      <c r="L31" s="157"/>
      <c r="M31" s="156">
        <f>IF(ISNUMBER(K31/G31),IF(NOT(K31/G31=0),K31/G31, " "), " ")</f>
        <v>12.001237763024642</v>
      </c>
      <c r="N31" s="154"/>
    </row>
    <row r="32" spans="1:23" ht="22.8" x14ac:dyDescent="0.25">
      <c r="A32" s="152">
        <v>7</v>
      </c>
      <c r="B32" s="153" t="s">
        <v>300</v>
      </c>
      <c r="C32" s="134" t="s">
        <v>301</v>
      </c>
      <c r="D32" s="154" t="s">
        <v>277</v>
      </c>
      <c r="E32" s="155">
        <v>3.76</v>
      </c>
      <c r="F32" s="136" t="s">
        <v>302</v>
      </c>
      <c r="G32" s="136">
        <v>43.13</v>
      </c>
      <c r="H32" s="156"/>
      <c r="I32" s="156"/>
      <c r="J32" s="136" t="s">
        <v>303</v>
      </c>
      <c r="K32" s="136">
        <v>517.44000000000005</v>
      </c>
      <c r="L32" s="157"/>
      <c r="M32" s="156">
        <f>IF(ISNUMBER(K32/G32),IF(NOT(K32/G32=0),K32/G32, " "), " ")</f>
        <v>11.997217713888245</v>
      </c>
      <c r="N32" s="154"/>
    </row>
    <row r="33" spans="1:14" ht="22.8" x14ac:dyDescent="0.25">
      <c r="A33" s="152">
        <v>8</v>
      </c>
      <c r="B33" s="153" t="s">
        <v>304</v>
      </c>
      <c r="C33" s="134" t="s">
        <v>305</v>
      </c>
      <c r="D33" s="154" t="s">
        <v>277</v>
      </c>
      <c r="E33" s="155">
        <v>0.86</v>
      </c>
      <c r="F33" s="136" t="s">
        <v>306</v>
      </c>
      <c r="G33" s="136">
        <v>10.35</v>
      </c>
      <c r="H33" s="156"/>
      <c r="I33" s="156"/>
      <c r="J33" s="136" t="s">
        <v>307</v>
      </c>
      <c r="K33" s="136">
        <v>124.13</v>
      </c>
      <c r="L33" s="157"/>
      <c r="M33" s="156">
        <f>IF(ISNUMBER(K33/G33),IF(NOT(K33/G33=0),K33/G33, " "), " ")</f>
        <v>11.993236714975845</v>
      </c>
      <c r="N33" s="154"/>
    </row>
    <row r="34" spans="1:14" ht="22.8" x14ac:dyDescent="0.25">
      <c r="A34" s="152">
        <v>9</v>
      </c>
      <c r="B34" s="153" t="s">
        <v>308</v>
      </c>
      <c r="C34" s="134" t="s">
        <v>309</v>
      </c>
      <c r="D34" s="154" t="s">
        <v>277</v>
      </c>
      <c r="E34" s="155">
        <v>3.54</v>
      </c>
      <c r="F34" s="136" t="s">
        <v>310</v>
      </c>
      <c r="G34" s="136">
        <v>44.39</v>
      </c>
      <c r="H34" s="156"/>
      <c r="I34" s="156"/>
      <c r="J34" s="136" t="s">
        <v>311</v>
      </c>
      <c r="K34" s="136">
        <v>532.63</v>
      </c>
      <c r="L34" s="157"/>
      <c r="M34" s="156">
        <f>IF(ISNUMBER(K34/G34),IF(NOT(K34/G34=0),K34/G34, " "), " ")</f>
        <v>11.998873620184726</v>
      </c>
      <c r="N34" s="154"/>
    </row>
    <row r="35" spans="1:14" ht="22.8" x14ac:dyDescent="0.25">
      <c r="A35" s="152">
        <v>10</v>
      </c>
      <c r="B35" s="153" t="s">
        <v>312</v>
      </c>
      <c r="C35" s="134" t="s">
        <v>313</v>
      </c>
      <c r="D35" s="154" t="s">
        <v>277</v>
      </c>
      <c r="E35" s="155">
        <v>0.11</v>
      </c>
      <c r="F35" s="136" t="s">
        <v>314</v>
      </c>
      <c r="G35" s="136">
        <v>1.44</v>
      </c>
      <c r="H35" s="156"/>
      <c r="I35" s="156"/>
      <c r="J35" s="136" t="s">
        <v>315</v>
      </c>
      <c r="K35" s="136">
        <v>17.27</v>
      </c>
      <c r="L35" s="157"/>
      <c r="M35" s="156">
        <f>IF(ISNUMBER(K35/G35),IF(NOT(K35/G35=0),K35/G35, " "), " ")</f>
        <v>11.993055555555555</v>
      </c>
      <c r="N35" s="154"/>
    </row>
    <row r="36" spans="1:14" ht="22.8" x14ac:dyDescent="0.25">
      <c r="A36" s="152">
        <v>11</v>
      </c>
      <c r="B36" s="153">
        <v>2</v>
      </c>
      <c r="C36" s="134" t="s">
        <v>316</v>
      </c>
      <c r="D36" s="154" t="s">
        <v>277</v>
      </c>
      <c r="E36" s="155">
        <v>0.05</v>
      </c>
      <c r="F36" s="136" t="s">
        <v>317</v>
      </c>
      <c r="G36" s="136"/>
      <c r="H36" s="156"/>
      <c r="I36" s="156"/>
      <c r="J36" s="136" t="s">
        <v>317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318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30303</v>
      </c>
      <c r="C38" s="134" t="s">
        <v>319</v>
      </c>
      <c r="D38" s="154" t="s">
        <v>320</v>
      </c>
      <c r="E38" s="155">
        <v>0.03</v>
      </c>
      <c r="F38" s="136" t="s">
        <v>321</v>
      </c>
      <c r="G38" s="136">
        <v>0.03</v>
      </c>
      <c r="H38" s="156"/>
      <c r="I38" s="156"/>
      <c r="J38" s="136" t="s">
        <v>322</v>
      </c>
      <c r="K38" s="136">
        <v>0.15</v>
      </c>
      <c r="L38" s="157"/>
      <c r="M38" s="156">
        <f>IF(ISNUMBER(K38/G38),IF(NOT(K38/G38=0),K38/G38, " "), " ")</f>
        <v>5</v>
      </c>
      <c r="N38" s="154" t="s">
        <v>323</v>
      </c>
    </row>
    <row r="39" spans="1:14" ht="22.8" x14ac:dyDescent="0.25">
      <c r="A39" s="152">
        <v>13</v>
      </c>
      <c r="B39" s="153">
        <v>30954</v>
      </c>
      <c r="C39" s="134" t="s">
        <v>324</v>
      </c>
      <c r="D39" s="154" t="s">
        <v>320</v>
      </c>
      <c r="E39" s="155">
        <v>0.05</v>
      </c>
      <c r="F39" s="136" t="s">
        <v>325</v>
      </c>
      <c r="G39" s="136">
        <v>1.69</v>
      </c>
      <c r="H39" s="156"/>
      <c r="I39" s="156"/>
      <c r="J39" s="136" t="s">
        <v>326</v>
      </c>
      <c r="K39" s="136">
        <v>8.15</v>
      </c>
      <c r="L39" s="157"/>
      <c r="M39" s="156">
        <f>IF(ISNUMBER(K39/G39),IF(NOT(K39/G39=0),K39/G39, " "), " ")</f>
        <v>4.8224852071005921</v>
      </c>
      <c r="N39" s="154" t="s">
        <v>323</v>
      </c>
    </row>
    <row r="40" spans="1:14" ht="22.8" x14ac:dyDescent="0.25">
      <c r="A40" s="152">
        <v>14</v>
      </c>
      <c r="B40" s="153">
        <v>40502</v>
      </c>
      <c r="C40" s="134" t="s">
        <v>327</v>
      </c>
      <c r="D40" s="154" t="s">
        <v>320</v>
      </c>
      <c r="E40" s="155">
        <v>1.62</v>
      </c>
      <c r="F40" s="136" t="s">
        <v>328</v>
      </c>
      <c r="G40" s="136">
        <v>12.7</v>
      </c>
      <c r="H40" s="156"/>
      <c r="I40" s="156"/>
      <c r="J40" s="136" t="s">
        <v>329</v>
      </c>
      <c r="K40" s="136">
        <v>72.900000000000006</v>
      </c>
      <c r="L40" s="157"/>
      <c r="M40" s="156">
        <f>IF(ISNUMBER(K40/G40),IF(NOT(K40/G40=0),K40/G40, " "), " ")</f>
        <v>5.7401574803149611</v>
      </c>
      <c r="N40" s="154" t="s">
        <v>323</v>
      </c>
    </row>
    <row r="41" spans="1:14" ht="22.8" x14ac:dyDescent="0.25">
      <c r="A41" s="152">
        <v>15</v>
      </c>
      <c r="B41" s="153">
        <v>40504</v>
      </c>
      <c r="C41" s="134" t="s">
        <v>330</v>
      </c>
      <c r="D41" s="154" t="s">
        <v>320</v>
      </c>
      <c r="E41" s="155">
        <v>0.92</v>
      </c>
      <c r="F41" s="136" t="s">
        <v>331</v>
      </c>
      <c r="G41" s="136">
        <v>1.19</v>
      </c>
      <c r="H41" s="156"/>
      <c r="I41" s="156"/>
      <c r="J41" s="136" t="s">
        <v>332</v>
      </c>
      <c r="K41" s="136">
        <v>2.76</v>
      </c>
      <c r="L41" s="157"/>
      <c r="M41" s="156">
        <f>IF(ISNUMBER(K41/G41),IF(NOT(K41/G41=0),K41/G41, " "), " ")</f>
        <v>2.3193277310924367</v>
      </c>
      <c r="N41" s="154" t="s">
        <v>323</v>
      </c>
    </row>
    <row r="42" spans="1:14" ht="22.8" x14ac:dyDescent="0.25">
      <c r="A42" s="152">
        <v>16</v>
      </c>
      <c r="B42" s="153">
        <v>253100</v>
      </c>
      <c r="C42" s="134" t="s">
        <v>333</v>
      </c>
      <c r="D42" s="154" t="s">
        <v>320</v>
      </c>
      <c r="E42" s="155">
        <v>0.01</v>
      </c>
      <c r="F42" s="136" t="s">
        <v>334</v>
      </c>
      <c r="G42" s="136">
        <v>0.02</v>
      </c>
      <c r="H42" s="156"/>
      <c r="I42" s="156"/>
      <c r="J42" s="136" t="s">
        <v>335</v>
      </c>
      <c r="K42" s="136">
        <v>0.09</v>
      </c>
      <c r="L42" s="157"/>
      <c r="M42" s="156">
        <f>IF(ISNUMBER(K42/G42),IF(NOT(K42/G42=0),K42/G42, " "), " ")</f>
        <v>4.5</v>
      </c>
      <c r="N42" s="154" t="s">
        <v>336</v>
      </c>
    </row>
    <row r="43" spans="1:14" ht="22.8" x14ac:dyDescent="0.25">
      <c r="A43" s="152">
        <v>17</v>
      </c>
      <c r="B43" s="153">
        <v>400001</v>
      </c>
      <c r="C43" s="134" t="s">
        <v>337</v>
      </c>
      <c r="D43" s="154" t="s">
        <v>320</v>
      </c>
      <c r="E43" s="155">
        <v>0.04</v>
      </c>
      <c r="F43" s="136" t="s">
        <v>338</v>
      </c>
      <c r="G43" s="136">
        <v>4.12</v>
      </c>
      <c r="H43" s="156"/>
      <c r="I43" s="156"/>
      <c r="J43" s="136" t="s">
        <v>339</v>
      </c>
      <c r="K43" s="136">
        <v>23.48</v>
      </c>
      <c r="L43" s="157"/>
      <c r="M43" s="156">
        <f>IF(ISNUMBER(K43/G43),IF(NOT(K43/G43=0),K43/G43, " "), " ")</f>
        <v>5.6990291262135919</v>
      </c>
      <c r="N43" s="154" t="s">
        <v>323</v>
      </c>
    </row>
    <row r="44" spans="1:14" ht="19.350000000000001" customHeight="1" x14ac:dyDescent="0.25">
      <c r="A44" s="128" t="s">
        <v>340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18</v>
      </c>
      <c r="B45" s="153" t="s">
        <v>341</v>
      </c>
      <c r="C45" s="134" t="s">
        <v>342</v>
      </c>
      <c r="D45" s="154" t="s">
        <v>343</v>
      </c>
      <c r="E45" s="155">
        <v>0.20200000000000001</v>
      </c>
      <c r="F45" s="136" t="s">
        <v>344</v>
      </c>
      <c r="G45" s="136">
        <v>1.25</v>
      </c>
      <c r="H45" s="156">
        <v>42.66</v>
      </c>
      <c r="I45" s="156">
        <v>8.6300000000000008</v>
      </c>
      <c r="J45" s="136" t="s">
        <v>345</v>
      </c>
      <c r="K45" s="136">
        <v>9.9</v>
      </c>
      <c r="L45" s="157"/>
      <c r="M45" s="156">
        <f>IF(ISNUMBER(K45/G45),IF(NOT(K45/G45=0),K45/G45, " "), " ")</f>
        <v>7.92</v>
      </c>
      <c r="N45" s="154" t="s">
        <v>346</v>
      </c>
    </row>
    <row r="46" spans="1:14" ht="34.200000000000003" x14ac:dyDescent="0.25">
      <c r="A46" s="152">
        <v>19</v>
      </c>
      <c r="B46" s="153" t="s">
        <v>347</v>
      </c>
      <c r="C46" s="134" t="s">
        <v>348</v>
      </c>
      <c r="D46" s="154" t="s">
        <v>349</v>
      </c>
      <c r="E46" s="155">
        <v>2.0000000000000001E-4</v>
      </c>
      <c r="F46" s="136" t="s">
        <v>350</v>
      </c>
      <c r="G46" s="136">
        <v>2.0699999999999998</v>
      </c>
      <c r="H46" s="156">
        <v>39055.08</v>
      </c>
      <c r="I46" s="156">
        <v>7.81</v>
      </c>
      <c r="J46" s="136" t="s">
        <v>351</v>
      </c>
      <c r="K46" s="136">
        <v>8.0500000000000007</v>
      </c>
      <c r="L46" s="157"/>
      <c r="M46" s="156">
        <f>IF(ISNUMBER(K46/G46),IF(NOT(K46/G46=0),K46/G46, " "), " ")</f>
        <v>3.8888888888888897</v>
      </c>
      <c r="N46" s="154" t="s">
        <v>352</v>
      </c>
    </row>
    <row r="47" spans="1:14" ht="22.8" x14ac:dyDescent="0.25">
      <c r="A47" s="152">
        <v>20</v>
      </c>
      <c r="B47" s="153" t="s">
        <v>353</v>
      </c>
      <c r="C47" s="134" t="s">
        <v>354</v>
      </c>
      <c r="D47" s="154" t="s">
        <v>349</v>
      </c>
      <c r="E47" s="155">
        <v>4.0000000000000002E-4</v>
      </c>
      <c r="F47" s="136" t="s">
        <v>355</v>
      </c>
      <c r="G47" s="136">
        <v>4.28</v>
      </c>
      <c r="H47" s="156">
        <v>56684.17</v>
      </c>
      <c r="I47" s="156">
        <v>22.68</v>
      </c>
      <c r="J47" s="136" t="s">
        <v>356</v>
      </c>
      <c r="K47" s="136">
        <v>23.24</v>
      </c>
      <c r="L47" s="157"/>
      <c r="M47" s="156">
        <f>IF(ISNUMBER(K47/G47),IF(NOT(K47/G47=0),K47/G47, " "), " ")</f>
        <v>5.4299065420560737</v>
      </c>
      <c r="N47" s="154" t="s">
        <v>357</v>
      </c>
    </row>
    <row r="48" spans="1:14" ht="34.200000000000003" x14ac:dyDescent="0.25">
      <c r="A48" s="152">
        <v>21</v>
      </c>
      <c r="B48" s="153" t="s">
        <v>358</v>
      </c>
      <c r="C48" s="134" t="s">
        <v>359</v>
      </c>
      <c r="D48" s="154" t="s">
        <v>343</v>
      </c>
      <c r="E48" s="155">
        <v>0.13500000000000001</v>
      </c>
      <c r="F48" s="136" t="s">
        <v>360</v>
      </c>
      <c r="G48" s="136">
        <v>13.64</v>
      </c>
      <c r="H48" s="156">
        <v>418</v>
      </c>
      <c r="I48" s="156">
        <v>56.42</v>
      </c>
      <c r="J48" s="136" t="s">
        <v>361</v>
      </c>
      <c r="K48" s="136">
        <v>58.94</v>
      </c>
      <c r="L48" s="157"/>
      <c r="M48" s="156">
        <f>IF(ISNUMBER(K48/G48),IF(NOT(K48/G48=0),K48/G48, " "), " ")</f>
        <v>4.3211143695014655</v>
      </c>
      <c r="N48" s="154" t="s">
        <v>362</v>
      </c>
    </row>
    <row r="49" spans="1:14" ht="22.8" x14ac:dyDescent="0.25">
      <c r="A49" s="152">
        <v>22</v>
      </c>
      <c r="B49" s="153" t="s">
        <v>363</v>
      </c>
      <c r="C49" s="134" t="s">
        <v>364</v>
      </c>
      <c r="D49" s="154" t="s">
        <v>365</v>
      </c>
      <c r="E49" s="155">
        <v>5.1299999999999998E-2</v>
      </c>
      <c r="F49" s="136" t="s">
        <v>366</v>
      </c>
      <c r="G49" s="136">
        <v>2.1800000000000002</v>
      </c>
      <c r="H49" s="156">
        <v>228.81</v>
      </c>
      <c r="I49" s="156">
        <v>11.75</v>
      </c>
      <c r="J49" s="136" t="s">
        <v>367</v>
      </c>
      <c r="K49" s="136">
        <v>11.99</v>
      </c>
      <c r="L49" s="157"/>
      <c r="M49" s="156">
        <f>IF(ISNUMBER(K49/G49),IF(NOT(K49/G49=0),K49/G49, " "), " ")</f>
        <v>5.5</v>
      </c>
      <c r="N49" s="154" t="s">
        <v>368</v>
      </c>
    </row>
    <row r="50" spans="1:14" ht="45.6" x14ac:dyDescent="0.25">
      <c r="A50" s="152">
        <v>23</v>
      </c>
      <c r="B50" s="153" t="s">
        <v>369</v>
      </c>
      <c r="C50" s="134" t="s">
        <v>370</v>
      </c>
      <c r="D50" s="154" t="s">
        <v>365</v>
      </c>
      <c r="E50" s="155">
        <v>0.5</v>
      </c>
      <c r="F50" s="136" t="s">
        <v>371</v>
      </c>
      <c r="G50" s="136">
        <v>11.4</v>
      </c>
      <c r="H50" s="156">
        <v>119.32</v>
      </c>
      <c r="I50" s="156">
        <v>59.66</v>
      </c>
      <c r="J50" s="136" t="s">
        <v>372</v>
      </c>
      <c r="K50" s="136">
        <v>61.01</v>
      </c>
      <c r="L50" s="157"/>
      <c r="M50" s="156">
        <f>IF(ISNUMBER(K50/G50),IF(NOT(K50/G50=0),K50/G50, " "), " ")</f>
        <v>5.3517543859649122</v>
      </c>
      <c r="N50" s="154" t="s">
        <v>373</v>
      </c>
    </row>
    <row r="51" spans="1:14" ht="68.400000000000006" x14ac:dyDescent="0.25">
      <c r="A51" s="152">
        <v>24</v>
      </c>
      <c r="B51" s="153" t="s">
        <v>374</v>
      </c>
      <c r="C51" s="134" t="s">
        <v>375</v>
      </c>
      <c r="D51" s="154" t="s">
        <v>365</v>
      </c>
      <c r="E51" s="155">
        <v>0.2</v>
      </c>
      <c r="F51" s="136" t="s">
        <v>376</v>
      </c>
      <c r="G51" s="136">
        <v>23.2</v>
      </c>
      <c r="H51" s="156">
        <v>417.58</v>
      </c>
      <c r="I51" s="156">
        <v>83.52</v>
      </c>
      <c r="J51" s="136" t="s">
        <v>377</v>
      </c>
      <c r="K51" s="136">
        <v>85.25</v>
      </c>
      <c r="L51" s="157"/>
      <c r="M51" s="156">
        <f>IF(ISNUMBER(K51/G51),IF(NOT(K51/G51=0),K51/G51, " "), " ")</f>
        <v>3.6745689655172415</v>
      </c>
      <c r="N51" s="154" t="s">
        <v>378</v>
      </c>
    </row>
    <row r="52" spans="1:14" ht="34.200000000000003" x14ac:dyDescent="0.25">
      <c r="A52" s="152">
        <v>25</v>
      </c>
      <c r="B52" s="153" t="s">
        <v>379</v>
      </c>
      <c r="C52" s="134" t="s">
        <v>380</v>
      </c>
      <c r="D52" s="154" t="s">
        <v>349</v>
      </c>
      <c r="E52" s="155">
        <v>2.5999999999999999E-3</v>
      </c>
      <c r="F52" s="136" t="s">
        <v>381</v>
      </c>
      <c r="G52" s="136">
        <v>54.36</v>
      </c>
      <c r="H52" s="156">
        <v>55802.95</v>
      </c>
      <c r="I52" s="156">
        <v>145.08000000000001</v>
      </c>
      <c r="J52" s="136" t="s">
        <v>382</v>
      </c>
      <c r="K52" s="136">
        <v>148.83000000000001</v>
      </c>
      <c r="L52" s="157"/>
      <c r="M52" s="156">
        <f>IF(ISNUMBER(K52/G52),IF(NOT(K52/G52=0),K52/G52, " "), " ")</f>
        <v>2.7378587196467992</v>
      </c>
      <c r="N52" s="154" t="s">
        <v>352</v>
      </c>
    </row>
    <row r="53" spans="1:14" ht="57" x14ac:dyDescent="0.25">
      <c r="A53" s="152">
        <v>26</v>
      </c>
      <c r="B53" s="153" t="s">
        <v>383</v>
      </c>
      <c r="C53" s="134" t="s">
        <v>384</v>
      </c>
      <c r="D53" s="154" t="s">
        <v>385</v>
      </c>
      <c r="E53" s="155">
        <v>4.8150000000000004</v>
      </c>
      <c r="F53" s="136" t="s">
        <v>386</v>
      </c>
      <c r="G53" s="136">
        <v>59.22</v>
      </c>
      <c r="H53" s="156">
        <v>52.7</v>
      </c>
      <c r="I53" s="156">
        <v>253.75</v>
      </c>
      <c r="J53" s="136" t="s">
        <v>387</v>
      </c>
      <c r="K53" s="136">
        <v>260.97000000000003</v>
      </c>
      <c r="L53" s="157"/>
      <c r="M53" s="156">
        <f>IF(ISNUMBER(K53/G53),IF(NOT(K53/G53=0),K53/G53, " "), " ")</f>
        <v>4.4067882472137798</v>
      </c>
      <c r="N53" s="154" t="s">
        <v>388</v>
      </c>
    </row>
    <row r="54" spans="1:14" ht="57" x14ac:dyDescent="0.25">
      <c r="A54" s="152">
        <v>27</v>
      </c>
      <c r="B54" s="153" t="s">
        <v>389</v>
      </c>
      <c r="C54" s="134" t="s">
        <v>390</v>
      </c>
      <c r="D54" s="154" t="s">
        <v>385</v>
      </c>
      <c r="E54" s="155">
        <v>7.2759999999999998</v>
      </c>
      <c r="F54" s="136" t="s">
        <v>371</v>
      </c>
      <c r="G54" s="136">
        <v>165.89</v>
      </c>
      <c r="H54" s="156">
        <v>98.1</v>
      </c>
      <c r="I54" s="156">
        <v>713.78</v>
      </c>
      <c r="J54" s="136" t="s">
        <v>391</v>
      </c>
      <c r="K54" s="136">
        <v>734.07</v>
      </c>
      <c r="L54" s="157"/>
      <c r="M54" s="156">
        <f>IF(ISNUMBER(K54/G54),IF(NOT(K54/G54=0),K54/G54, " "), " ")</f>
        <v>4.4250406896136001</v>
      </c>
      <c r="N54" s="154" t="s">
        <v>392</v>
      </c>
    </row>
    <row r="55" spans="1:14" ht="57" x14ac:dyDescent="0.25">
      <c r="A55" s="152">
        <v>28</v>
      </c>
      <c r="B55" s="153" t="s">
        <v>393</v>
      </c>
      <c r="C55" s="134" t="s">
        <v>394</v>
      </c>
      <c r="D55" s="154" t="s">
        <v>385</v>
      </c>
      <c r="E55" s="155">
        <v>1.07</v>
      </c>
      <c r="F55" s="136" t="s">
        <v>395</v>
      </c>
      <c r="G55" s="136">
        <v>34.56</v>
      </c>
      <c r="H55" s="156">
        <v>139.05000000000001</v>
      </c>
      <c r="I55" s="156">
        <v>148.78</v>
      </c>
      <c r="J55" s="136" t="s">
        <v>396</v>
      </c>
      <c r="K55" s="136">
        <v>153.03</v>
      </c>
      <c r="L55" s="157"/>
      <c r="M55" s="156">
        <f>IF(ISNUMBER(K55/G55),IF(NOT(K55/G55=0),K55/G55, " "), " ")</f>
        <v>4.4279513888888884</v>
      </c>
      <c r="N55" s="154" t="s">
        <v>397</v>
      </c>
    </row>
    <row r="56" spans="1:14" ht="57" x14ac:dyDescent="0.25">
      <c r="A56" s="152">
        <v>29</v>
      </c>
      <c r="B56" s="153" t="s">
        <v>398</v>
      </c>
      <c r="C56" s="134" t="s">
        <v>399</v>
      </c>
      <c r="D56" s="154" t="s">
        <v>385</v>
      </c>
      <c r="E56" s="155">
        <v>3.7450000000000001</v>
      </c>
      <c r="F56" s="136" t="s">
        <v>400</v>
      </c>
      <c r="G56" s="136">
        <v>230.32</v>
      </c>
      <c r="H56" s="156">
        <v>264.76</v>
      </c>
      <c r="I56" s="156">
        <v>991.53</v>
      </c>
      <c r="J56" s="136" t="s">
        <v>401</v>
      </c>
      <c r="K56" s="136">
        <v>1019.81</v>
      </c>
      <c r="L56" s="157"/>
      <c r="M56" s="156">
        <f>IF(ISNUMBER(K56/G56),IF(NOT(K56/G56=0),K56/G56, " "), " ")</f>
        <v>4.4277961097603331</v>
      </c>
      <c r="N56" s="154" t="s">
        <v>402</v>
      </c>
    </row>
    <row r="57" spans="1:14" ht="34.200000000000003" x14ac:dyDescent="0.25">
      <c r="A57" s="152">
        <v>30</v>
      </c>
      <c r="B57" s="153" t="s">
        <v>403</v>
      </c>
      <c r="C57" s="134" t="s">
        <v>404</v>
      </c>
      <c r="D57" s="154" t="s">
        <v>349</v>
      </c>
      <c r="E57" s="155">
        <v>1.8E-3</v>
      </c>
      <c r="F57" s="136" t="s">
        <v>405</v>
      </c>
      <c r="G57" s="136">
        <v>26.08</v>
      </c>
      <c r="H57" s="156">
        <v>49632</v>
      </c>
      <c r="I57" s="156">
        <v>89.34</v>
      </c>
      <c r="J57" s="136" t="s">
        <v>406</v>
      </c>
      <c r="K57" s="136">
        <v>91.56</v>
      </c>
      <c r="L57" s="157"/>
      <c r="M57" s="156">
        <f>IF(ISNUMBER(K57/G57),IF(NOT(K57/G57=0),K57/G57, " "), " ")</f>
        <v>3.5107361963190189</v>
      </c>
      <c r="N57" s="154" t="s">
        <v>407</v>
      </c>
    </row>
    <row r="58" spans="1:14" ht="22.8" x14ac:dyDescent="0.25">
      <c r="A58" s="152">
        <v>31</v>
      </c>
      <c r="B58" s="153" t="s">
        <v>408</v>
      </c>
      <c r="C58" s="134" t="s">
        <v>409</v>
      </c>
      <c r="D58" s="154" t="s">
        <v>410</v>
      </c>
      <c r="E58" s="155">
        <v>3</v>
      </c>
      <c r="F58" s="136" t="s">
        <v>411</v>
      </c>
      <c r="G58" s="136">
        <v>55.8</v>
      </c>
      <c r="H58" s="156">
        <v>40.729999999999997</v>
      </c>
      <c r="I58" s="156">
        <v>122.19</v>
      </c>
      <c r="J58" s="136" t="s">
        <v>412</v>
      </c>
      <c r="K58" s="136">
        <v>125.13</v>
      </c>
      <c r="L58" s="157"/>
      <c r="M58" s="156">
        <f>IF(ISNUMBER(K58/G58),IF(NOT(K58/G58=0),K58/G58, " "), " ")</f>
        <v>2.2424731182795701</v>
      </c>
      <c r="N58" s="154" t="s">
        <v>413</v>
      </c>
    </row>
    <row r="59" spans="1:14" ht="34.200000000000003" x14ac:dyDescent="0.25">
      <c r="A59" s="152">
        <v>32</v>
      </c>
      <c r="B59" s="153" t="s">
        <v>414</v>
      </c>
      <c r="C59" s="134" t="s">
        <v>415</v>
      </c>
      <c r="D59" s="154" t="s">
        <v>385</v>
      </c>
      <c r="E59" s="155">
        <v>4.99</v>
      </c>
      <c r="F59" s="136" t="s">
        <v>416</v>
      </c>
      <c r="G59" s="136">
        <v>259.98</v>
      </c>
      <c r="H59" s="156">
        <v>237.74</v>
      </c>
      <c r="I59" s="156">
        <v>1186.32</v>
      </c>
      <c r="J59" s="136" t="s">
        <v>417</v>
      </c>
      <c r="K59" s="136">
        <v>1211.72</v>
      </c>
      <c r="L59" s="157"/>
      <c r="M59" s="156">
        <f>IF(ISNUMBER(K59/G59),IF(NOT(K59/G59=0),K59/G59, " "), " ")</f>
        <v>4.6608200630817755</v>
      </c>
      <c r="N59" s="154" t="s">
        <v>352</v>
      </c>
    </row>
    <row r="60" spans="1:14" ht="34.200000000000003" x14ac:dyDescent="0.25">
      <c r="A60" s="152">
        <v>33</v>
      </c>
      <c r="B60" s="153" t="s">
        <v>418</v>
      </c>
      <c r="C60" s="134" t="s">
        <v>419</v>
      </c>
      <c r="D60" s="154" t="s">
        <v>343</v>
      </c>
      <c r="E60" s="155">
        <v>2.0285000000000002</v>
      </c>
      <c r="F60" s="136" t="s">
        <v>420</v>
      </c>
      <c r="G60" s="136">
        <v>6.3</v>
      </c>
      <c r="H60" s="156">
        <v>22.32</v>
      </c>
      <c r="I60" s="156">
        <v>45.27</v>
      </c>
      <c r="J60" s="136" t="s">
        <v>421</v>
      </c>
      <c r="K60" s="136">
        <v>46.19</v>
      </c>
      <c r="L60" s="157"/>
      <c r="M60" s="156">
        <f>IF(ISNUMBER(K60/G60),IF(NOT(K60/G60=0),K60/G60, " "), " ")</f>
        <v>7.3317460317460315</v>
      </c>
      <c r="N60" s="154" t="s">
        <v>422</v>
      </c>
    </row>
    <row r="61" spans="1:14" ht="34.200000000000003" x14ac:dyDescent="0.25">
      <c r="A61" s="152">
        <v>34</v>
      </c>
      <c r="B61" s="153" t="s">
        <v>423</v>
      </c>
      <c r="C61" s="134" t="s">
        <v>424</v>
      </c>
      <c r="D61" s="154" t="s">
        <v>349</v>
      </c>
      <c r="E61" s="155">
        <v>1.5E-3</v>
      </c>
      <c r="F61" s="136" t="s">
        <v>425</v>
      </c>
      <c r="G61" s="136">
        <v>37.340000000000003</v>
      </c>
      <c r="H61" s="156">
        <v>119349.81</v>
      </c>
      <c r="I61" s="156">
        <v>179.02</v>
      </c>
      <c r="J61" s="136" t="s">
        <v>426</v>
      </c>
      <c r="K61" s="136">
        <v>183.04</v>
      </c>
      <c r="L61" s="157"/>
      <c r="M61" s="156">
        <f>IF(ISNUMBER(K61/G61),IF(NOT(K61/G61=0),K61/G61, " "), " ")</f>
        <v>4.9019817889662551</v>
      </c>
      <c r="N61" s="154" t="s">
        <v>352</v>
      </c>
    </row>
    <row r="62" spans="1:14" ht="22.8" x14ac:dyDescent="0.25">
      <c r="A62" s="152">
        <v>35</v>
      </c>
      <c r="B62" s="153" t="s">
        <v>427</v>
      </c>
      <c r="C62" s="134" t="s">
        <v>428</v>
      </c>
      <c r="D62" s="154" t="s">
        <v>365</v>
      </c>
      <c r="E62" s="155">
        <v>7.0000000000000007E-2</v>
      </c>
      <c r="F62" s="136" t="s">
        <v>429</v>
      </c>
      <c r="G62" s="136">
        <v>1.86</v>
      </c>
      <c r="H62" s="156">
        <v>188.27</v>
      </c>
      <c r="I62" s="156">
        <v>13.18</v>
      </c>
      <c r="J62" s="136" t="s">
        <v>430</v>
      </c>
      <c r="K62" s="136">
        <v>13.46</v>
      </c>
      <c r="L62" s="157"/>
      <c r="M62" s="156">
        <f>IF(ISNUMBER(K62/G62),IF(NOT(K62/G62=0),K62/G62, " "), " ")</f>
        <v>7.236559139784946</v>
      </c>
      <c r="N62" s="154" t="s">
        <v>431</v>
      </c>
    </row>
    <row r="63" spans="1:14" ht="22.8" x14ac:dyDescent="0.25">
      <c r="A63" s="152">
        <v>36</v>
      </c>
      <c r="B63" s="153" t="s">
        <v>432</v>
      </c>
      <c r="C63" s="134" t="s">
        <v>433</v>
      </c>
      <c r="D63" s="154" t="s">
        <v>365</v>
      </c>
      <c r="E63" s="155">
        <v>0.6</v>
      </c>
      <c r="F63" s="136" t="s">
        <v>434</v>
      </c>
      <c r="G63" s="136">
        <v>15.78</v>
      </c>
      <c r="H63" s="156"/>
      <c r="I63" s="156"/>
      <c r="J63" s="136" t="s">
        <v>435</v>
      </c>
      <c r="K63" s="136">
        <v>73.22</v>
      </c>
      <c r="L63" s="157"/>
      <c r="M63" s="156">
        <f>IF(ISNUMBER(K63/G63),IF(NOT(K63/G63=0),K63/G63, " "), " ")</f>
        <v>4.6400506970849174</v>
      </c>
      <c r="N63" s="154"/>
    </row>
    <row r="64" spans="1:14" ht="22.8" x14ac:dyDescent="0.25">
      <c r="A64" s="152">
        <v>37</v>
      </c>
      <c r="B64" s="153" t="s">
        <v>436</v>
      </c>
      <c r="C64" s="134" t="s">
        <v>409</v>
      </c>
      <c r="D64" s="154" t="s">
        <v>410</v>
      </c>
      <c r="E64" s="155">
        <v>5</v>
      </c>
      <c r="F64" s="136" t="s">
        <v>411</v>
      </c>
      <c r="G64" s="136">
        <v>93</v>
      </c>
      <c r="H64" s="156"/>
      <c r="I64" s="156"/>
      <c r="J64" s="136" t="s">
        <v>412</v>
      </c>
      <c r="K64" s="136">
        <v>208.55</v>
      </c>
      <c r="L64" s="157"/>
      <c r="M64" s="156">
        <f>IF(ISNUMBER(K64/G64),IF(NOT(K64/G64=0),K64/G64, " "), " ")</f>
        <v>2.2424731182795701</v>
      </c>
      <c r="N64" s="154"/>
    </row>
    <row r="65" spans="1:14" ht="34.200000000000003" x14ac:dyDescent="0.25">
      <c r="A65" s="152">
        <v>38</v>
      </c>
      <c r="B65" s="153" t="s">
        <v>437</v>
      </c>
      <c r="C65" s="134" t="s">
        <v>438</v>
      </c>
      <c r="D65" s="154" t="s">
        <v>410</v>
      </c>
      <c r="E65" s="155">
        <v>2</v>
      </c>
      <c r="F65" s="136" t="s">
        <v>439</v>
      </c>
      <c r="G65" s="136">
        <v>49.8</v>
      </c>
      <c r="H65" s="156"/>
      <c r="I65" s="156"/>
      <c r="J65" s="136" t="s">
        <v>440</v>
      </c>
      <c r="K65" s="136">
        <v>257.08</v>
      </c>
      <c r="L65" s="157"/>
      <c r="M65" s="156">
        <f>IF(ISNUMBER(K65/G65),IF(NOT(K65/G65=0),K65/G65, " "), " ")</f>
        <v>5.1622489959839362</v>
      </c>
      <c r="N65" s="154"/>
    </row>
    <row r="66" spans="1:14" ht="34.200000000000003" x14ac:dyDescent="0.25">
      <c r="A66" s="152">
        <v>39</v>
      </c>
      <c r="B66" s="153" t="s">
        <v>441</v>
      </c>
      <c r="C66" s="134" t="s">
        <v>442</v>
      </c>
      <c r="D66" s="154" t="s">
        <v>410</v>
      </c>
      <c r="E66" s="155">
        <v>1</v>
      </c>
      <c r="F66" s="136" t="s">
        <v>443</v>
      </c>
      <c r="G66" s="136">
        <v>150</v>
      </c>
      <c r="H66" s="156"/>
      <c r="I66" s="156"/>
      <c r="J66" s="136" t="s">
        <v>444</v>
      </c>
      <c r="K66" s="136">
        <v>878.13</v>
      </c>
      <c r="L66" s="157"/>
      <c r="M66" s="156">
        <f>IF(ISNUMBER(K66/G66),IF(NOT(K66/G66=0),K66/G66, " "), " ")</f>
        <v>5.8541999999999996</v>
      </c>
      <c r="N66" s="154"/>
    </row>
    <row r="67" spans="1:14" ht="22.8" x14ac:dyDescent="0.25">
      <c r="A67" s="152">
        <v>40</v>
      </c>
      <c r="B67" s="153" t="s">
        <v>445</v>
      </c>
      <c r="C67" s="134" t="s">
        <v>446</v>
      </c>
      <c r="D67" s="154" t="s">
        <v>410</v>
      </c>
      <c r="E67" s="155">
        <v>1</v>
      </c>
      <c r="F67" s="136" t="s">
        <v>447</v>
      </c>
      <c r="G67" s="136">
        <v>21.1</v>
      </c>
      <c r="H67" s="156"/>
      <c r="I67" s="156"/>
      <c r="J67" s="136" t="s">
        <v>317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2">
        <v>41</v>
      </c>
      <c r="B68" s="153" t="s">
        <v>448</v>
      </c>
      <c r="C68" s="134" t="s">
        <v>449</v>
      </c>
      <c r="D68" s="154" t="s">
        <v>410</v>
      </c>
      <c r="E68" s="155">
        <v>1</v>
      </c>
      <c r="F68" s="136" t="s">
        <v>450</v>
      </c>
      <c r="G68" s="136">
        <v>700</v>
      </c>
      <c r="H68" s="156"/>
      <c r="I68" s="156"/>
      <c r="J68" s="136" t="s">
        <v>451</v>
      </c>
      <c r="K68" s="136">
        <v>1033.06</v>
      </c>
      <c r="L68" s="157"/>
      <c r="M68" s="156">
        <f>IF(ISNUMBER(K68/G68),IF(NOT(K68/G68=0),K68/G68, " "), " ")</f>
        <v>1.4758</v>
      </c>
      <c r="N68" s="154"/>
    </row>
    <row r="69" spans="1:14" ht="57" x14ac:dyDescent="0.25">
      <c r="A69" s="152">
        <v>42</v>
      </c>
      <c r="B69" s="153" t="s">
        <v>452</v>
      </c>
      <c r="C69" s="134" t="s">
        <v>453</v>
      </c>
      <c r="D69" s="154" t="s">
        <v>410</v>
      </c>
      <c r="E69" s="155">
        <v>2</v>
      </c>
      <c r="F69" s="136" t="s">
        <v>371</v>
      </c>
      <c r="G69" s="136">
        <v>45.6</v>
      </c>
      <c r="H69" s="156"/>
      <c r="I69" s="156"/>
      <c r="J69" s="136" t="s">
        <v>454</v>
      </c>
      <c r="K69" s="136">
        <v>119.72</v>
      </c>
      <c r="L69" s="157"/>
      <c r="M69" s="156">
        <f>IF(ISNUMBER(K69/G69),IF(NOT(K69/G69=0),K69/G69, " "), " ")</f>
        <v>2.6254385964912279</v>
      </c>
      <c r="N69" s="154"/>
    </row>
    <row r="70" spans="1:14" ht="19.350000000000001" customHeight="1" x14ac:dyDescent="0.25">
      <c r="A70" s="150" t="s">
        <v>455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</row>
    <row r="71" spans="1:14" ht="19.350000000000001" customHeight="1" x14ac:dyDescent="0.25">
      <c r="A71" s="128" t="s">
        <v>340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22.8" x14ac:dyDescent="0.25">
      <c r="A72" s="152">
        <v>43</v>
      </c>
      <c r="B72" s="153" t="s">
        <v>456</v>
      </c>
      <c r="C72" s="134" t="s">
        <v>457</v>
      </c>
      <c r="D72" s="154" t="s">
        <v>410</v>
      </c>
      <c r="E72" s="155">
        <v>4</v>
      </c>
      <c r="F72" s="136" t="s">
        <v>317</v>
      </c>
      <c r="G72" s="136"/>
      <c r="H72" s="156"/>
      <c r="I72" s="156"/>
      <c r="J72" s="136" t="s">
        <v>317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8">
        <v>44</v>
      </c>
      <c r="B73" s="159" t="s">
        <v>458</v>
      </c>
      <c r="C73" s="140" t="s">
        <v>459</v>
      </c>
      <c r="D73" s="160" t="s">
        <v>349</v>
      </c>
      <c r="E73" s="161">
        <v>7.0599999999999996E-2</v>
      </c>
      <c r="F73" s="142" t="s">
        <v>317</v>
      </c>
      <c r="G73" s="142"/>
      <c r="H73" s="162"/>
      <c r="I73" s="162"/>
      <c r="J73" s="142" t="s">
        <v>317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254</v>
      </c>
      <c r="B74" s="145"/>
      <c r="C74" s="145"/>
      <c r="D74" s="145"/>
      <c r="E74" s="145"/>
      <c r="F74" s="145"/>
      <c r="G74" s="164">
        <v>2745</v>
      </c>
      <c r="H74" s="165"/>
      <c r="I74" s="165"/>
      <c r="J74" s="165"/>
      <c r="K74" s="164">
        <v>14854</v>
      </c>
      <c r="L74" s="166"/>
      <c r="M74" s="164">
        <f ca="1">IF(ISNUMBER(INDIRECT("K" &amp; ROW())/INDIRECT("G" &amp; ROW())),INDIRECT("K" &amp; ROW())/INDIRECT("G" &amp; ROW()), " ")</f>
        <v>5.4112932604735882</v>
      </c>
      <c r="N74" s="146" t="s">
        <v>460</v>
      </c>
    </row>
    <row r="75" spans="1:14" x14ac:dyDescent="0.25">
      <c r="A75" s="144" t="s">
        <v>258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460</v>
      </c>
    </row>
    <row r="76" spans="1:14" x14ac:dyDescent="0.25">
      <c r="A76" s="144" t="s">
        <v>259</v>
      </c>
      <c r="B76" s="145"/>
      <c r="C76" s="145"/>
      <c r="D76" s="145"/>
      <c r="E76" s="145"/>
      <c r="F76" s="145"/>
      <c r="G76" s="164">
        <v>662</v>
      </c>
      <c r="H76" s="165"/>
      <c r="I76" s="165"/>
      <c r="J76" s="165"/>
      <c r="K76" s="164">
        <v>7966</v>
      </c>
      <c r="L76" s="166"/>
      <c r="M76" s="164">
        <f ca="1">IF(ISNUMBER(INDIRECT("K" &amp; ROW())/INDIRECT("G" &amp; ROW())),INDIRECT("K" &amp; ROW())/INDIRECT("G" &amp; ROW()), " ")</f>
        <v>12.033232628398791</v>
      </c>
      <c r="N76" s="146" t="s">
        <v>460</v>
      </c>
    </row>
    <row r="77" spans="1:14" x14ac:dyDescent="0.25">
      <c r="A77" s="144" t="s">
        <v>260</v>
      </c>
      <c r="B77" s="145"/>
      <c r="C77" s="145"/>
      <c r="D77" s="145"/>
      <c r="E77" s="145"/>
      <c r="F77" s="145"/>
      <c r="G77" s="164">
        <v>2063</v>
      </c>
      <c r="H77" s="165"/>
      <c r="I77" s="165"/>
      <c r="J77" s="165"/>
      <c r="K77" s="164">
        <v>6777</v>
      </c>
      <c r="L77" s="166"/>
      <c r="M77" s="164">
        <f ca="1">IF(ISNUMBER(INDIRECT("K" &amp; ROW())/INDIRECT("G" &amp; ROW())),INDIRECT("K" &amp; ROW())/INDIRECT("G" &amp; ROW()), " ")</f>
        <v>3.2850218128938438</v>
      </c>
      <c r="N77" s="146" t="s">
        <v>460</v>
      </c>
    </row>
    <row r="78" spans="1:14" x14ac:dyDescent="0.25">
      <c r="A78" s="144" t="s">
        <v>261</v>
      </c>
      <c r="B78" s="145"/>
      <c r="C78" s="145"/>
      <c r="D78" s="145"/>
      <c r="E78" s="145"/>
      <c r="F78" s="145"/>
      <c r="G78" s="164">
        <v>20</v>
      </c>
      <c r="H78" s="165"/>
      <c r="I78" s="165"/>
      <c r="J78" s="165"/>
      <c r="K78" s="164">
        <v>121</v>
      </c>
      <c r="L78" s="166"/>
      <c r="M78" s="164">
        <f ca="1">IF(ISNUMBER(INDIRECT("K" &amp; ROW())/INDIRECT("G" &amp; ROW())),INDIRECT("K" &amp; ROW())/INDIRECT("G" &amp; ROW()), " ")</f>
        <v>6.05</v>
      </c>
      <c r="N78" s="146" t="s">
        <v>460</v>
      </c>
    </row>
    <row r="79" spans="1:14" x14ac:dyDescent="0.25">
      <c r="A79" s="147" t="s">
        <v>262</v>
      </c>
      <c r="B79" s="148"/>
      <c r="C79" s="148"/>
      <c r="D79" s="148"/>
      <c r="E79" s="148"/>
      <c r="F79" s="148"/>
      <c r="G79" s="167">
        <v>633</v>
      </c>
      <c r="H79" s="168"/>
      <c r="I79" s="168"/>
      <c r="J79" s="168"/>
      <c r="K79" s="167">
        <v>6500</v>
      </c>
      <c r="L79" s="169"/>
      <c r="M79" s="167">
        <f ca="1">IF(ISNUMBER(INDIRECT("K" &amp; ROW())/INDIRECT("G" &amp; ROW())),INDIRECT("K" &amp; ROW())/INDIRECT("G" &amp; ROW()), " ")</f>
        <v>10.268562401263823</v>
      </c>
      <c r="N79" s="149" t="s">
        <v>460</v>
      </c>
    </row>
    <row r="80" spans="1:14" x14ac:dyDescent="0.25">
      <c r="A80" s="147" t="s">
        <v>263</v>
      </c>
      <c r="B80" s="148"/>
      <c r="C80" s="148"/>
      <c r="D80" s="148"/>
      <c r="E80" s="148"/>
      <c r="F80" s="148"/>
      <c r="G80" s="167">
        <v>383</v>
      </c>
      <c r="H80" s="168"/>
      <c r="I80" s="168"/>
      <c r="J80" s="168"/>
      <c r="K80" s="167">
        <v>3685</v>
      </c>
      <c r="L80" s="169"/>
      <c r="M80" s="167">
        <f ca="1">IF(ISNUMBER(INDIRECT("K" &amp; ROW())/INDIRECT("G" &amp; ROW())),INDIRECT("K" &amp; ROW())/INDIRECT("G" &amp; ROW()), " ")</f>
        <v>9.6214099216710185</v>
      </c>
      <c r="N80" s="149" t="s">
        <v>460</v>
      </c>
    </row>
    <row r="81" spans="1:14" x14ac:dyDescent="0.25">
      <c r="A81" s="147" t="s">
        <v>264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460</v>
      </c>
    </row>
    <row r="82" spans="1:14" ht="30" customHeight="1" x14ac:dyDescent="0.25">
      <c r="A82" s="144" t="s">
        <v>265</v>
      </c>
      <c r="B82" s="145"/>
      <c r="C82" s="145"/>
      <c r="D82" s="145"/>
      <c r="E82" s="145"/>
      <c r="F82" s="145"/>
      <c r="G82" s="164">
        <v>426</v>
      </c>
      <c r="H82" s="165"/>
      <c r="I82" s="165"/>
      <c r="J82" s="165"/>
      <c r="K82" s="164">
        <v>4610</v>
      </c>
      <c r="L82" s="166"/>
      <c r="M82" s="164">
        <f ca="1">IF(ISNUMBER(INDIRECT("K" &amp; ROW())/INDIRECT("G" &amp; ROW())),INDIRECT("K" &amp; ROW())/INDIRECT("G" &amp; ROW()), " ")</f>
        <v>10.821596244131456</v>
      </c>
      <c r="N82" s="146" t="s">
        <v>460</v>
      </c>
    </row>
    <row r="83" spans="1:14" ht="30" customHeight="1" x14ac:dyDescent="0.25">
      <c r="A83" s="144" t="s">
        <v>266</v>
      </c>
      <c r="B83" s="145"/>
      <c r="C83" s="145"/>
      <c r="D83" s="145"/>
      <c r="E83" s="145"/>
      <c r="F83" s="145"/>
      <c r="G83" s="164">
        <v>2175</v>
      </c>
      <c r="H83" s="165"/>
      <c r="I83" s="165"/>
      <c r="J83" s="165"/>
      <c r="K83" s="164">
        <v>16509</v>
      </c>
      <c r="L83" s="166"/>
      <c r="M83" s="164">
        <f ca="1">IF(ISNUMBER(INDIRECT("K" &amp; ROW())/INDIRECT("G" &amp; ROW())),INDIRECT("K" &amp; ROW())/INDIRECT("G" &amp; ROW()), " ")</f>
        <v>7.5903448275862067</v>
      </c>
      <c r="N83" s="146" t="s">
        <v>460</v>
      </c>
    </row>
    <row r="84" spans="1:14" x14ac:dyDescent="0.25">
      <c r="A84" s="144" t="s">
        <v>267</v>
      </c>
      <c r="B84" s="145"/>
      <c r="C84" s="145"/>
      <c r="D84" s="145"/>
      <c r="E84" s="145"/>
      <c r="F84" s="145"/>
      <c r="G84" s="164">
        <v>46</v>
      </c>
      <c r="H84" s="165"/>
      <c r="I84" s="165"/>
      <c r="J84" s="165"/>
      <c r="K84" s="164">
        <v>215</v>
      </c>
      <c r="L84" s="166"/>
      <c r="M84" s="164">
        <f ca="1">IF(ISNUMBER(INDIRECT("K" &amp; ROW())/INDIRECT("G" &amp; ROW())),INDIRECT("K" &amp; ROW())/INDIRECT("G" &amp; ROW()), " ")</f>
        <v>4.6739130434782608</v>
      </c>
      <c r="N84" s="146" t="s">
        <v>460</v>
      </c>
    </row>
    <row r="85" spans="1:14" ht="30" customHeight="1" x14ac:dyDescent="0.25">
      <c r="A85" s="144" t="s">
        <v>268</v>
      </c>
      <c r="B85" s="145"/>
      <c r="C85" s="145"/>
      <c r="D85" s="145"/>
      <c r="E85" s="145"/>
      <c r="F85" s="145"/>
      <c r="G85" s="164">
        <v>1114</v>
      </c>
      <c r="H85" s="165"/>
      <c r="I85" s="165"/>
      <c r="J85" s="165"/>
      <c r="K85" s="164">
        <v>3705</v>
      </c>
      <c r="L85" s="166"/>
      <c r="M85" s="164">
        <f ca="1">IF(ISNUMBER(INDIRECT("K" &amp; ROW())/INDIRECT("G" &amp; ROW())),INDIRECT("K" &amp; ROW())/INDIRECT("G" &amp; ROW()), " ")</f>
        <v>3.3258527827648114</v>
      </c>
      <c r="N85" s="146" t="s">
        <v>460</v>
      </c>
    </row>
    <row r="86" spans="1:14" x14ac:dyDescent="0.25">
      <c r="A86" s="144" t="s">
        <v>269</v>
      </c>
      <c r="B86" s="145"/>
      <c r="C86" s="145"/>
      <c r="D86" s="145"/>
      <c r="E86" s="145"/>
      <c r="F86" s="145"/>
      <c r="G86" s="164">
        <v>3761</v>
      </c>
      <c r="H86" s="165"/>
      <c r="I86" s="165"/>
      <c r="J86" s="165"/>
      <c r="K86" s="164">
        <v>25039</v>
      </c>
      <c r="L86" s="166"/>
      <c r="M86" s="164">
        <f ca="1">IF(ISNUMBER(INDIRECT("K" &amp; ROW())/INDIRECT("G" &amp; ROW())),INDIRECT("K" &amp; ROW())/INDIRECT("G" &amp; ROW()), " ")</f>
        <v>6.6575378888593457</v>
      </c>
      <c r="N86" s="146" t="s">
        <v>460</v>
      </c>
    </row>
    <row r="87" spans="1:14" ht="30" customHeight="1" x14ac:dyDescent="0.25">
      <c r="A87" s="144" t="s">
        <v>270</v>
      </c>
      <c r="B87" s="145"/>
      <c r="C87" s="145"/>
      <c r="D87" s="145"/>
      <c r="E87" s="145"/>
      <c r="F87" s="145"/>
      <c r="G87" s="164">
        <v>404.79</v>
      </c>
      <c r="H87" s="165"/>
      <c r="I87" s="165"/>
      <c r="J87" s="165"/>
      <c r="K87" s="164">
        <v>1539.64</v>
      </c>
      <c r="L87" s="166"/>
      <c r="M87" s="164">
        <f ca="1">IF(ISNUMBER(INDIRECT("K" &amp; ROW())/INDIRECT("G" &amp; ROW())),INDIRECT("K" &amp; ROW())/INDIRECT("G" &amp; ROW()), " ")</f>
        <v>3.8035524592998837</v>
      </c>
      <c r="N87" s="146" t="s">
        <v>460</v>
      </c>
    </row>
    <row r="88" spans="1:14" x14ac:dyDescent="0.25">
      <c r="A88" s="147" t="s">
        <v>271</v>
      </c>
      <c r="B88" s="148"/>
      <c r="C88" s="148"/>
      <c r="D88" s="148"/>
      <c r="E88" s="148"/>
      <c r="F88" s="148"/>
      <c r="G88" s="167">
        <v>4165.79</v>
      </c>
      <c r="H88" s="168"/>
      <c r="I88" s="168"/>
      <c r="J88" s="168"/>
      <c r="K88" s="167">
        <v>26578.639999999999</v>
      </c>
      <c r="L88" s="169"/>
      <c r="M88" s="167">
        <f ca="1">IF(ISNUMBER(INDIRECT("K" &amp; ROW())/INDIRECT("G" &amp; ROW())),INDIRECT("K" &amp; ROW())/INDIRECT("G" &amp; ROW()), " ")</f>
        <v>6.3802159974458625</v>
      </c>
      <c r="N88" s="149" t="s">
        <v>460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70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71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8">
    <mergeCell ref="A86:F86"/>
    <mergeCell ref="A87:F87"/>
    <mergeCell ref="A88:F88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7:N37"/>
    <mergeCell ref="A44:N44"/>
    <mergeCell ref="A70:N70"/>
    <mergeCell ref="A71:N7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