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9" i="16"/>
  <c r="M7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23" i="8"/>
  <c r="K122" i="8"/>
  <c r="H123" i="8"/>
  <c r="H122" i="8"/>
  <c r="J14" i="16"/>
  <c r="G14" i="16"/>
  <c r="K30" i="8"/>
  <c r="H30" i="8"/>
  <c r="A18" i="16"/>
  <c r="B34" i="8"/>
  <c r="M71" i="16"/>
  <c r="M75" i="16"/>
  <c r="M79" i="16"/>
  <c r="M83" i="16"/>
  <c r="M72" i="16"/>
  <c r="M76" i="16"/>
  <c r="M80" i="16"/>
  <c r="M84" i="16"/>
  <c r="M82" i="16"/>
  <c r="M73" i="16"/>
  <c r="M77" i="16"/>
  <c r="M81" i="16"/>
  <c r="M74" i="16"/>
  <c r="M7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<sst xmlns="http://schemas.openxmlformats.org/spreadsheetml/2006/main" count="746" uniqueCount="436">
  <si>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</si>
  <si>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</si>
  <si>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</si>
  <si>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</si>
  <si>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</si>
  <si>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</si>
  <si>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</si>
  <si>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</si>
  <si>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</si>
  <si>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</si>
  <si>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</si>
  <si>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</si>
  <si>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</si>
  <si>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</si>
  <si>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</si>
  <si>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</si>
  <si>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</si>
  <si>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</si>
  <si>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</si>
  <si>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</si>
  <si>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</si>
  <si>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</si>
  <si>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</si>
  <si>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</si>
  <si>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</si>
  <si>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</si>
  <si>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</si>
  <si>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</si>
  <si>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</si>
  <si>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</si>
  <si>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</si>
  <si>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</si>
  <si>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</si>
  <si>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</si>
  <si>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</si>
  <si>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</si>
  <si>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</si>
  <si>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</si>
  <si>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</si>
  <si>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</si>
  <si>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</si>
  <si>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</si>
  <si>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</si>
  <si>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</si>
  <si>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</si>
  <si>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</si>
  <si>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</si>
  <si>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</si>
  <si>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</si>
  <si>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</si>
  <si>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</si>
  <si>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</si>
  <si>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</si>
  <si>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</si>
  <si>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</si>
  <si>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</si>
  <si>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</si>
  <si>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</si>
  <si>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</si>
  <si>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</si>
  <si>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</si>
  <si>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</si>
  <si>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</si>
  <si>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</si>
  <si>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</si>
  <si>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</si>
  <si>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</si>
  <si>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</si>
  <si>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</si>
  <si>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</si>
  <si>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11</t>
  </si>
  <si>
    <t>Сдал:  _________________ //</t>
  </si>
  <si>
    <t>Принял:  _________________ //</t>
  </si>
  <si>
    <t>Раздел 2. ФЕВРАЛЬ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</si>
  <si>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</si>
  <si>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</si>
  <si>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</si>
  <si>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</si>
  <si>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</si>
  <si>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</si>
  <si>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706
527
288</t>
  </si>
  <si>
    <t>599
_____
106</t>
  </si>
  <si>
    <t>Р</t>
  </si>
  <si>
    <t>0,2
88
48</t>
  </si>
  <si>
    <t>102
69
40</t>
  </si>
  <si>
    <t>67
_____
35</t>
  </si>
  <si>
    <t>942
703
384</t>
  </si>
  <si>
    <t>799
_____
142</t>
  </si>
  <si>
    <t>кв.23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</si>
  <si>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</si>
  <si>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</si>
  <si>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</si>
  <si>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25
16
10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</si>
  <si>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</si>
  <si>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0,008
88
48</t>
  </si>
  <si>
    <t>1000,16
_____
1380,62</t>
  </si>
  <si>
    <t>54,89
_____
1,4</t>
  </si>
  <si>
    <t>19
8
5</t>
  </si>
  <si>
    <t>8
_____
11</t>
  </si>
  <si>
    <t>147
84
46</t>
  </si>
  <si>
    <t>96
_____
49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</si>
  <si>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</si>
  <si>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</si>
  <si>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</si>
  <si>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</si>
  <si>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83</t>
  </si>
  <si>
    <t>М</t>
  </si>
  <si>
    <t>Раздел 3. МАРТ</t>
  </si>
  <si>
    <t>кв.13</t>
  </si>
  <si>
    <t>0,5
63
40</t>
  </si>
  <si>
    <t>7
5
4</t>
  </si>
  <si>
    <t>82
52
33</t>
  </si>
  <si>
    <t>ТЕРр65-5-1
Смена пробок радиаторных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</si>
  <si>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</si>
  <si>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</si>
  <si>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</si>
  <si>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</si>
  <si>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230
196
107</t>
  </si>
  <si>
    <t>223
_____
6</t>
  </si>
  <si>
    <t>ТСЦ-301-1308
Пробки радиаторные
шт.</t>
  </si>
  <si>
    <t xml:space="preserve">
_____
15,7</t>
  </si>
  <si>
    <t xml:space="preserve">
_____
31</t>
  </si>
  <si>
    <t xml:space="preserve">
_____
47</t>
  </si>
  <si>
    <t>АПРЕЛЬ</t>
  </si>
  <si>
    <t>0,35
88
48</t>
  </si>
  <si>
    <t>178
119
70</t>
  </si>
  <si>
    <t>116
_____
62</t>
  </si>
  <si>
    <t>1648
1230
671</t>
  </si>
  <si>
    <t>1398
_____
248</t>
  </si>
  <si>
    <t>Раздел 4. ИЮНЬ</t>
  </si>
  <si>
    <t>0,25
88
48</t>
  </si>
  <si>
    <t>127
85
50</t>
  </si>
  <si>
    <t>83
_____
44</t>
  </si>
  <si>
    <t>1177
879
480</t>
  </si>
  <si>
    <t>999
_____
177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</si>
  <si>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</si>
  <si>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0,022
88
48</t>
  </si>
  <si>
    <t>1243,2
_____
3178,6</t>
  </si>
  <si>
    <t>174,53
_____
4,21</t>
  </si>
  <si>
    <t>101
28
16</t>
  </si>
  <si>
    <t>27
_____
70</t>
  </si>
  <si>
    <t>660
290
158</t>
  </si>
  <si>
    <t>328
_____
311</t>
  </si>
  <si>
    <t>21
_____
1</t>
  </si>
  <si>
    <t>0,023
88
48</t>
  </si>
  <si>
    <t>56
24
14</t>
  </si>
  <si>
    <t>23
_____
32</t>
  </si>
  <si>
    <t>423
243
132</t>
  </si>
  <si>
    <t>276
_____
140</t>
  </si>
  <si>
    <t>0,007
88
48</t>
  </si>
  <si>
    <t>32
9
5</t>
  </si>
  <si>
    <t>9
_____
22</t>
  </si>
  <si>
    <t>210
92
50</t>
  </si>
  <si>
    <t>104
_____
99</t>
  </si>
  <si>
    <t>кв.11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</si>
  <si>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</si>
  <si>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</si>
  <si>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</si>
  <si>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</si>
  <si>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</si>
  <si>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</si>
  <si>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</si>
  <si>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</si>
  <si>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</si>
  <si>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</si>
  <si>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</si>
  <si>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</si>
  <si>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925
261
149</t>
  </si>
  <si>
    <t>266
_____
654</t>
  </si>
  <si>
    <t>ТСЦ-302-3339
Трубопроводы канализации из полиэтиленовых труб высокой плотности с гильзами, диаметром: 50 мм
м</t>
  </si>
  <si>
    <t>0,25
98
56</t>
  </si>
  <si>
    <t xml:space="preserve">
_____
26,6</t>
  </si>
  <si>
    <t xml:space="preserve">
_____
7</t>
  </si>
  <si>
    <t xml:space="preserve">
_____
16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</si>
  <si>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</si>
  <si>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</si>
  <si>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</si>
  <si>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</si>
  <si>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</si>
  <si>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</si>
  <si>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14</t>
  </si>
  <si>
    <t xml:space="preserve">
_____
76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</si>
  <si>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</si>
  <si>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</si>
  <si>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</si>
  <si>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</si>
  <si>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</si>
  <si>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ТЕРр65-18-1
Ремонт задвижек диаметром: до 100 мм без снятия с места
100 шт. арматуры
НР 88%=103%*0.85 от ФОТ
СП 48%=60%*0.8 от ФОТ</t>
  </si>
  <si>
    <t>0,04
88
48</t>
  </si>
  <si>
    <t>3302,21
_____
801,06</t>
  </si>
  <si>
    <t>164
136
79</t>
  </si>
  <si>
    <t>132
_____
32</t>
  </si>
  <si>
    <t>1748
1395
761</t>
  </si>
  <si>
    <t>1585
_____
163</t>
  </si>
  <si>
    <t>кв.10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</si>
  <si>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</si>
  <si>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2225,28
_____
1760,16</t>
  </si>
  <si>
    <t>162
92
53</t>
  </si>
  <si>
    <t>89
_____
70</t>
  </si>
  <si>
    <t>1292
940
513</t>
  </si>
  <si>
    <t>1068
_____
207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</si>
  <si>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</si>
  <si>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</si>
  <si>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</si>
  <si>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11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</si>
  <si>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</si>
  <si>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</si>
  <si>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</si>
  <si>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50</t>
  </si>
  <si>
    <t>Раздел 5. ИЮЛЬ</t>
  </si>
  <si>
    <t>кв.3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</si>
  <si>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</si>
  <si>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</si>
  <si>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96
92
53</t>
  </si>
  <si>
    <t>89
_____
4</t>
  </si>
  <si>
    <t>1096
940
513</t>
  </si>
  <si>
    <t>1068
_____
11</t>
  </si>
  <si>
    <t>0,1
88
48</t>
  </si>
  <si>
    <t>51
34
20</t>
  </si>
  <si>
    <t>33
_____
18</t>
  </si>
  <si>
    <t>471
351
192</t>
  </si>
  <si>
    <t>399
_____
71</t>
  </si>
  <si>
    <t>Раздел 6. АВГУСТ</t>
  </si>
  <si>
    <t>кв.16</t>
  </si>
  <si>
    <t>0,011
88
48</t>
  </si>
  <si>
    <t>27
11
7</t>
  </si>
  <si>
    <t>11
_____
15</t>
  </si>
  <si>
    <t>202
116
63</t>
  </si>
  <si>
    <t>132
_____
67</t>
  </si>
  <si>
    <t>ТСЦ-302-3234
Контргайка
шт.</t>
  </si>
  <si>
    <t xml:space="preserve">
_____
2,41</t>
  </si>
  <si>
    <t xml:space="preserve">
_____
38</t>
  </si>
  <si>
    <t>Раздел 7. СЕНТЯБРЬ</t>
  </si>
  <si>
    <t>кв.30</t>
  </si>
  <si>
    <t>0,015
88
48</t>
  </si>
  <si>
    <t>37
15
9</t>
  </si>
  <si>
    <t>15
_____
21</t>
  </si>
  <si>
    <t>276
158
86</t>
  </si>
  <si>
    <t>180
_____
92</t>
  </si>
  <si>
    <t>Итого прямые затраты по акту</t>
  </si>
  <si>
    <t>1267
_____
2829</t>
  </si>
  <si>
    <t>15199
_____
10650</t>
  </si>
  <si>
    <t>122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</si>
  <si>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</si>
  <si>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</si>
  <si>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</si>
  <si>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</si>
  <si>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</si>
  <si>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</si>
  <si>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</si>
  <si>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</si>
  <si>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</si>
  <si>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</si>
  <si>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</si>
  <si>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</si>
  <si>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</si>
  <si>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</si>
  <si>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</si>
  <si>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</si>
  <si>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</si>
  <si>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</si>
  <si>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</si>
  <si>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</si>
  <si>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</si>
  <si>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</si>
  <si>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</si>
  <si>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</si>
  <si>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</si>
  <si>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</si>
  <si>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</si>
  <si>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</si>
  <si>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</si>
  <si>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</si>
  <si>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</si>
  <si>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</si>
  <si>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</si>
  <si>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</si>
  <si>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</si>
  <si>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</si>
  <si>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</si>
  <si>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</si>
  <si>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</si>
  <si>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</si>
  <si>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</si>
  <si>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</si>
  <si>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</si>
  <si>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</si>
  <si>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</si>
  <si>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</si>
  <si>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</si>
  <si>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</si>
  <si>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</si>
  <si>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</si>
  <si>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</si>
  <si>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</si>
  <si>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</si>
  <si>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</si>
  <si>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</si>
  <si>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</si>
  <si>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</si>
  <si>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</si>
  <si>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</si>
  <si>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</si>
  <si>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</si>
  <si>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</si>
  <si>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</si>
  <si>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</si>
  <si>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</si>
  <si>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</si>
  <si>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</si>
  <si>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</si>
  <si>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</si>
  <si>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</si>
  <si>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</si>
  <si>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</si>
  <si>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</si>
  <si>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</si>
  <si>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</si>
  <si>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</si>
  <si>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</si>
  <si>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</si>
  <si>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</si>
  <si>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</si>
  <si>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</si>
  <si>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</si>
  <si>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</si>
  <si>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</si>
  <si>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</si>
  <si>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</si>
  <si>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</si>
  <si>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</si>
  <si>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</si>
  <si>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</si>
  <si>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</si>
  <si>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</si>
  <si>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</si>
  <si>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</si>
  <si>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</si>
  <si>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</si>
  <si>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</si>
  <si>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</si>
  <si>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</si>
  <si>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</si>
  <si>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</si>
  <si>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</si>
  <si>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</si>
  <si>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</si>
  <si>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</si>
  <si>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</si>
  <si>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</si>
  <si>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</si>
  <si>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</si>
  <si>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</si>
  <si>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</si>
  <si>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</si>
  <si>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</si>
  <si>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</si>
  <si>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</si>
  <si>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</si>
  <si>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</si>
  <si>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</si>
  <si>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</si>
  <si>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</si>
  <si>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</si>
  <si>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</si>
  <si>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</si>
  <si>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</si>
  <si>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</si>
  <si>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</si>
  <si>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</si>
  <si>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</si>
  <si>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</si>
  <si>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</si>
  <si>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</si>
  <si>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</si>
  <si>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</si>
  <si>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</si>
  <si>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</si>
  <si>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</si>
  <si>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</si>
  <si>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</si>
  <si>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</si>
  <si>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</si>
  <si>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</si>
  <si>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</si>
  <si>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</si>
  <si>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</si>
  <si>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</si>
  <si>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</si>
  <si>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</si>
  <si>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</si>
  <si>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</si>
  <si>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ТСЦ-103-1356</t>
  </si>
  <si>
    <t>Муфты для полиэтиленовых труб безнапорной и ливневой канализации, диаметром 110 мм</t>
  </si>
  <si>
    <t xml:space="preserve">шт.
</t>
  </si>
  <si>
    <t xml:space="preserve">13,88
</t>
  </si>
  <si>
    <t xml:space="preserve">75,54
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</si>
  <si>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</si>
  <si>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</si>
  <si>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</si>
  <si>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</si>
  <si>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</si>
  <si>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Сгоны стальные с муфтой и контргайкой, диаметром: 20 мм</t>
  </si>
  <si>
    <t xml:space="preserve">18,6
</t>
  </si>
  <si>
    <t xml:space="preserve">41,71
</t>
  </si>
  <si>
    <t>ТСЦ-302-3234</t>
  </si>
  <si>
    <t>Контргайка</t>
  </si>
  <si>
    <t xml:space="preserve">2,41
</t>
  </si>
  <si>
    <t xml:space="preserve">19,03
</t>
  </si>
  <si>
    <t>ТСЦ-302-3339</t>
  </si>
  <si>
    <t>Трубопроводы канализации из полиэтиленовых труб высокой плотности с гильзами, диаметром: 50 мм</t>
  </si>
  <si>
    <t xml:space="preserve">64,37
</t>
  </si>
  <si>
    <t>ТСЦ-507-0779</t>
  </si>
  <si>
    <t>Переход: «полиэтилен-сталь 110х108»</t>
  </si>
  <si>
    <t xml:space="preserve">700
</t>
  </si>
  <si>
    <t xml:space="preserve">1033,06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</si>
  <si>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</si>
  <si>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</si>
  <si>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</si>
  <si>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</si>
  <si>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20142,99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</si>
  <si>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</si>
  <si>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</si>
  <si>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</si>
  <si>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</si>
  <si>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</si>
  <si>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</si>
  <si>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</si>
  <si>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</si>
  <si>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</si>
  <si>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</si>
  <si>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</si>
  <si>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</si>
  <si>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</si>
  <si>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</si>
  <si>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 xml:space="preserve">    Компенсация НДС при УСН (МАТ+(ЭМ-ЗПМ)+НР*0,1712+СП*0,15+ОБ)*0,18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</si>
</sst>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1"/>
  <sheetViews>
    <sheetView showGridLines="0" tabSelected="1" topLeftCell="A10" workbookViewId="0">
      <selection activeCell="A120" sqref="A120:G1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116.11</v>
      </c>
      <c r="X14" s="27">
        <v>116.11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6743.07/1000</f>
        <v>6.7430699999999995</v>
      </c>
      <c r="I27" s="85"/>
      <c r="J27" s="35" t="s">
        <v>6</v>
      </c>
      <c r="K27" s="86">
        <f>49067.97/1000</f>
        <v>49.067970000000003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0.11614000000000001</v>
      </c>
      <c r="I30" s="85"/>
      <c r="J30" s="35" t="s">
        <v>8</v>
      </c>
      <c r="K30" s="86">
        <f>(X14+X15)/1000</f>
        <v>0.11614000000000001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1267</v>
      </c>
      <c r="Z30" s="71">
        <v>1295</v>
      </c>
      <c r="AA30" s="71">
        <v>760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1267/1000</f>
        <v>1.2669999999999999</v>
      </c>
      <c r="I31" s="85"/>
      <c r="J31" s="35" t="s">
        <v>6</v>
      </c>
      <c r="K31" s="86">
        <f>15202/1000</f>
        <v>15.202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15202</v>
      </c>
      <c r="Z31" s="72">
        <v>13266</v>
      </c>
      <c r="AA31" s="72">
        <v>7287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508.07</v>
      </c>
      <c r="F42" s="137" t="s">
        <v>77</v>
      </c>
      <c r="G42" s="136">
        <v>1.03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57" x14ac:dyDescent="0.25">
      <c r="A43" s="132">
        <v>2</v>
      </c>
      <c r="B43" s="133">
        <v>2</v>
      </c>
      <c r="C43" s="134" t="s">
        <v>75</v>
      </c>
      <c r="D43" s="135" t="s">
        <v>83</v>
      </c>
      <c r="E43" s="136">
        <v>508.07</v>
      </c>
      <c r="F43" s="137" t="s">
        <v>77</v>
      </c>
      <c r="G43" s="136">
        <v>1.03</v>
      </c>
      <c r="H43" s="136" t="s">
        <v>84</v>
      </c>
      <c r="I43" s="136" t="s">
        <v>85</v>
      </c>
      <c r="J43" s="136"/>
      <c r="K43" s="136" t="s">
        <v>86</v>
      </c>
      <c r="L43" s="137" t="s">
        <v>87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18.45" customHeight="1" x14ac:dyDescent="0.25">
      <c r="A44" s="130" t="s">
        <v>88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3</v>
      </c>
      <c r="B45" s="133">
        <v>3</v>
      </c>
      <c r="C45" s="134" t="s">
        <v>89</v>
      </c>
      <c r="D45" s="135" t="s">
        <v>90</v>
      </c>
      <c r="E45" s="136">
        <v>13.69</v>
      </c>
      <c r="F45" s="137">
        <v>13.69</v>
      </c>
      <c r="G45" s="136"/>
      <c r="H45" s="136" t="s">
        <v>91</v>
      </c>
      <c r="I45" s="136">
        <v>2</v>
      </c>
      <c r="J45" s="136"/>
      <c r="K45" s="136" t="s">
        <v>92</v>
      </c>
      <c r="L45" s="137">
        <v>25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/>
    </row>
    <row r="46" spans="1:22" ht="79.8" x14ac:dyDescent="0.25">
      <c r="A46" s="132">
        <v>4</v>
      </c>
      <c r="B46" s="133">
        <v>4</v>
      </c>
      <c r="C46" s="134" t="s">
        <v>93</v>
      </c>
      <c r="D46" s="135" t="s">
        <v>94</v>
      </c>
      <c r="E46" s="136">
        <v>2435.67</v>
      </c>
      <c r="F46" s="137" t="s">
        <v>95</v>
      </c>
      <c r="G46" s="136" t="s">
        <v>96</v>
      </c>
      <c r="H46" s="136" t="s">
        <v>97</v>
      </c>
      <c r="I46" s="136" t="s">
        <v>98</v>
      </c>
      <c r="J46" s="136"/>
      <c r="K46" s="136" t="s">
        <v>99</v>
      </c>
      <c r="L46" s="137" t="s">
        <v>100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>
        <v>2</v>
      </c>
    </row>
    <row r="47" spans="1:22" ht="45.6" x14ac:dyDescent="0.25">
      <c r="A47" s="138">
        <v>5</v>
      </c>
      <c r="B47" s="139">
        <v>5</v>
      </c>
      <c r="C47" s="140" t="s">
        <v>101</v>
      </c>
      <c r="D47" s="141" t="s">
        <v>102</v>
      </c>
      <c r="E47" s="142">
        <v>18.600000000000001</v>
      </c>
      <c r="F47" s="143" t="s">
        <v>103</v>
      </c>
      <c r="G47" s="142"/>
      <c r="H47" s="142">
        <v>37</v>
      </c>
      <c r="I47" s="142" t="s">
        <v>104</v>
      </c>
      <c r="J47" s="142"/>
      <c r="K47" s="142">
        <v>83</v>
      </c>
      <c r="L47" s="143" t="s">
        <v>105</v>
      </c>
      <c r="M47" s="143"/>
      <c r="N47" s="143" t="s">
        <v>106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74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6</v>
      </c>
      <c r="B50" s="133">
        <v>6</v>
      </c>
      <c r="C50" s="134" t="s">
        <v>75</v>
      </c>
      <c r="D50" s="135" t="s">
        <v>76</v>
      </c>
      <c r="E50" s="136">
        <v>508.07</v>
      </c>
      <c r="F50" s="137" t="s">
        <v>77</v>
      </c>
      <c r="G50" s="136">
        <v>1.03</v>
      </c>
      <c r="H50" s="136" t="s">
        <v>78</v>
      </c>
      <c r="I50" s="136" t="s">
        <v>79</v>
      </c>
      <c r="J50" s="136"/>
      <c r="K50" s="136" t="s">
        <v>80</v>
      </c>
      <c r="L50" s="137" t="s">
        <v>81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18.45" customHeight="1" x14ac:dyDescent="0.25">
      <c r="A51" s="130" t="s">
        <v>108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7</v>
      </c>
      <c r="B52" s="133">
        <v>7</v>
      </c>
      <c r="C52" s="134" t="s">
        <v>89</v>
      </c>
      <c r="D52" s="135" t="s">
        <v>109</v>
      </c>
      <c r="E52" s="136">
        <v>13.69</v>
      </c>
      <c r="F52" s="137">
        <v>13.69</v>
      </c>
      <c r="G52" s="136"/>
      <c r="H52" s="136" t="s">
        <v>110</v>
      </c>
      <c r="I52" s="136">
        <v>7</v>
      </c>
      <c r="J52" s="136"/>
      <c r="K52" s="136" t="s">
        <v>111</v>
      </c>
      <c r="L52" s="137">
        <v>82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2">
        <v>8</v>
      </c>
      <c r="B53" s="133">
        <v>8</v>
      </c>
      <c r="C53" s="134" t="s">
        <v>93</v>
      </c>
      <c r="D53" s="135" t="s">
        <v>94</v>
      </c>
      <c r="E53" s="136">
        <v>2435.67</v>
      </c>
      <c r="F53" s="137" t="s">
        <v>95</v>
      </c>
      <c r="G53" s="136" t="s">
        <v>96</v>
      </c>
      <c r="H53" s="136" t="s">
        <v>97</v>
      </c>
      <c r="I53" s="136" t="s">
        <v>98</v>
      </c>
      <c r="J53" s="136"/>
      <c r="K53" s="136" t="s">
        <v>99</v>
      </c>
      <c r="L53" s="137" t="s">
        <v>100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>
        <v>2</v>
      </c>
    </row>
    <row r="54" spans="1:22" ht="45.6" x14ac:dyDescent="0.25">
      <c r="A54" s="132">
        <v>9</v>
      </c>
      <c r="B54" s="133">
        <v>9</v>
      </c>
      <c r="C54" s="134" t="s">
        <v>101</v>
      </c>
      <c r="D54" s="135" t="s">
        <v>102</v>
      </c>
      <c r="E54" s="136">
        <v>18.600000000000001</v>
      </c>
      <c r="F54" s="137" t="s">
        <v>103</v>
      </c>
      <c r="G54" s="136"/>
      <c r="H54" s="136">
        <v>37</v>
      </c>
      <c r="I54" s="136" t="s">
        <v>104</v>
      </c>
      <c r="J54" s="136"/>
      <c r="K54" s="136">
        <v>83</v>
      </c>
      <c r="L54" s="137" t="s">
        <v>105</v>
      </c>
      <c r="M54" s="137"/>
      <c r="N54" s="137" t="s">
        <v>106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2">
        <v>10</v>
      </c>
      <c r="B55" s="133">
        <v>10</v>
      </c>
      <c r="C55" s="134" t="s">
        <v>112</v>
      </c>
      <c r="D55" s="135" t="s">
        <v>113</v>
      </c>
      <c r="E55" s="136">
        <v>1010.59</v>
      </c>
      <c r="F55" s="137" t="s">
        <v>114</v>
      </c>
      <c r="G55" s="136">
        <v>5.16</v>
      </c>
      <c r="H55" s="136" t="s">
        <v>115</v>
      </c>
      <c r="I55" s="136" t="s">
        <v>116</v>
      </c>
      <c r="J55" s="136"/>
      <c r="K55" s="136" t="s">
        <v>117</v>
      </c>
      <c r="L55" s="137" t="s">
        <v>118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34.200000000000003" x14ac:dyDescent="0.25">
      <c r="A56" s="132">
        <v>11</v>
      </c>
      <c r="B56" s="133">
        <v>11</v>
      </c>
      <c r="C56" s="134" t="s">
        <v>119</v>
      </c>
      <c r="D56" s="135" t="s">
        <v>102</v>
      </c>
      <c r="E56" s="136">
        <v>15.7</v>
      </c>
      <c r="F56" s="137" t="s">
        <v>120</v>
      </c>
      <c r="G56" s="136"/>
      <c r="H56" s="136">
        <v>31</v>
      </c>
      <c r="I56" s="136" t="s">
        <v>121</v>
      </c>
      <c r="J56" s="136"/>
      <c r="K56" s="136">
        <v>47</v>
      </c>
      <c r="L56" s="137" t="s">
        <v>122</v>
      </c>
      <c r="M56" s="137"/>
      <c r="N56" s="137" t="s">
        <v>106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74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12</v>
      </c>
      <c r="B58" s="133">
        <v>12</v>
      </c>
      <c r="C58" s="134" t="s">
        <v>75</v>
      </c>
      <c r="D58" s="135" t="s">
        <v>76</v>
      </c>
      <c r="E58" s="136">
        <v>508.07</v>
      </c>
      <c r="F58" s="137" t="s">
        <v>77</v>
      </c>
      <c r="G58" s="136">
        <v>1.03</v>
      </c>
      <c r="H58" s="136" t="s">
        <v>78</v>
      </c>
      <c r="I58" s="136" t="s">
        <v>79</v>
      </c>
      <c r="J58" s="136"/>
      <c r="K58" s="136" t="s">
        <v>80</v>
      </c>
      <c r="L58" s="137" t="s">
        <v>81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>
        <v>1</v>
      </c>
    </row>
    <row r="59" spans="1:22" ht="57" x14ac:dyDescent="0.25">
      <c r="A59" s="132">
        <v>13</v>
      </c>
      <c r="B59" s="133">
        <v>13</v>
      </c>
      <c r="C59" s="134" t="s">
        <v>75</v>
      </c>
      <c r="D59" s="135" t="s">
        <v>76</v>
      </c>
      <c r="E59" s="136">
        <v>508.07</v>
      </c>
      <c r="F59" s="137" t="s">
        <v>77</v>
      </c>
      <c r="G59" s="136">
        <v>1.03</v>
      </c>
      <c r="H59" s="136" t="s">
        <v>78</v>
      </c>
      <c r="I59" s="136" t="s">
        <v>79</v>
      </c>
      <c r="J59" s="136"/>
      <c r="K59" s="136" t="s">
        <v>80</v>
      </c>
      <c r="L59" s="137" t="s">
        <v>81</v>
      </c>
      <c r="M59" s="137"/>
      <c r="N59" s="137" t="s">
        <v>82</v>
      </c>
      <c r="O59" s="137"/>
      <c r="P59" s="137"/>
      <c r="Q59" s="137"/>
      <c r="R59" s="137"/>
      <c r="S59" s="137"/>
      <c r="T59" s="137"/>
      <c r="U59" s="137"/>
      <c r="V59" s="137">
        <v>1</v>
      </c>
    </row>
    <row r="60" spans="1:22" ht="18.45" customHeight="1" x14ac:dyDescent="0.25">
      <c r="A60" s="130" t="s">
        <v>123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8">
        <v>14</v>
      </c>
      <c r="B61" s="139">
        <v>14</v>
      </c>
      <c r="C61" s="140" t="s">
        <v>75</v>
      </c>
      <c r="D61" s="141" t="s">
        <v>124</v>
      </c>
      <c r="E61" s="142">
        <v>508.07</v>
      </c>
      <c r="F61" s="143" t="s">
        <v>77</v>
      </c>
      <c r="G61" s="142">
        <v>1.03</v>
      </c>
      <c r="H61" s="142" t="s">
        <v>125</v>
      </c>
      <c r="I61" s="142" t="s">
        <v>126</v>
      </c>
      <c r="J61" s="142"/>
      <c r="K61" s="142" t="s">
        <v>127</v>
      </c>
      <c r="L61" s="143" t="s">
        <v>128</v>
      </c>
      <c r="M61" s="143"/>
      <c r="N61" s="143" t="s">
        <v>82</v>
      </c>
      <c r="O61" s="143"/>
      <c r="P61" s="143"/>
      <c r="Q61" s="143"/>
      <c r="R61" s="143"/>
      <c r="S61" s="143"/>
      <c r="T61" s="143"/>
      <c r="U61" s="143"/>
      <c r="V61" s="143">
        <v>2</v>
      </c>
    </row>
    <row r="62" spans="1:22" ht="19.350000000000001" customHeight="1" x14ac:dyDescent="0.25">
      <c r="A62" s="128" t="s">
        <v>129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74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57" x14ac:dyDescent="0.25">
      <c r="A64" s="132">
        <v>15</v>
      </c>
      <c r="B64" s="133">
        <v>15</v>
      </c>
      <c r="C64" s="134" t="s">
        <v>75</v>
      </c>
      <c r="D64" s="135" t="s">
        <v>130</v>
      </c>
      <c r="E64" s="136">
        <v>508.07</v>
      </c>
      <c r="F64" s="137" t="s">
        <v>77</v>
      </c>
      <c r="G64" s="136">
        <v>1.03</v>
      </c>
      <c r="H64" s="136" t="s">
        <v>131</v>
      </c>
      <c r="I64" s="136" t="s">
        <v>132</v>
      </c>
      <c r="J64" s="136"/>
      <c r="K64" s="136" t="s">
        <v>133</v>
      </c>
      <c r="L64" s="137" t="s">
        <v>134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>
        <v>1</v>
      </c>
    </row>
    <row r="65" spans="1:22" ht="91.2" x14ac:dyDescent="0.25">
      <c r="A65" s="132">
        <v>16</v>
      </c>
      <c r="B65" s="133">
        <v>16</v>
      </c>
      <c r="C65" s="134" t="s">
        <v>135</v>
      </c>
      <c r="D65" s="135" t="s">
        <v>136</v>
      </c>
      <c r="E65" s="136">
        <v>4596.33</v>
      </c>
      <c r="F65" s="137" t="s">
        <v>137</v>
      </c>
      <c r="G65" s="136" t="s">
        <v>138</v>
      </c>
      <c r="H65" s="136" t="s">
        <v>139</v>
      </c>
      <c r="I65" s="136" t="s">
        <v>140</v>
      </c>
      <c r="J65" s="136">
        <v>4</v>
      </c>
      <c r="K65" s="136" t="s">
        <v>141</v>
      </c>
      <c r="L65" s="137" t="s">
        <v>142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 t="s">
        <v>143</v>
      </c>
    </row>
    <row r="66" spans="1:22" ht="79.8" x14ac:dyDescent="0.25">
      <c r="A66" s="132">
        <v>17</v>
      </c>
      <c r="B66" s="133">
        <v>17</v>
      </c>
      <c r="C66" s="134" t="s">
        <v>93</v>
      </c>
      <c r="D66" s="135" t="s">
        <v>144</v>
      </c>
      <c r="E66" s="136">
        <v>2435.67</v>
      </c>
      <c r="F66" s="137" t="s">
        <v>95</v>
      </c>
      <c r="G66" s="136" t="s">
        <v>96</v>
      </c>
      <c r="H66" s="136" t="s">
        <v>145</v>
      </c>
      <c r="I66" s="136" t="s">
        <v>146</v>
      </c>
      <c r="J66" s="136">
        <v>1</v>
      </c>
      <c r="K66" s="136" t="s">
        <v>147</v>
      </c>
      <c r="L66" s="137" t="s">
        <v>148</v>
      </c>
      <c r="M66" s="137"/>
      <c r="N66" s="137" t="s">
        <v>82</v>
      </c>
      <c r="O66" s="137"/>
      <c r="P66" s="137"/>
      <c r="Q66" s="137"/>
      <c r="R66" s="137"/>
      <c r="S66" s="137"/>
      <c r="T66" s="137"/>
      <c r="U66" s="137"/>
      <c r="V66" s="137">
        <v>7</v>
      </c>
    </row>
    <row r="67" spans="1:22" ht="91.2" x14ac:dyDescent="0.25">
      <c r="A67" s="132">
        <v>18</v>
      </c>
      <c r="B67" s="133">
        <v>18</v>
      </c>
      <c r="C67" s="134" t="s">
        <v>135</v>
      </c>
      <c r="D67" s="135" t="s">
        <v>149</v>
      </c>
      <c r="E67" s="136">
        <v>4596.33</v>
      </c>
      <c r="F67" s="137" t="s">
        <v>137</v>
      </c>
      <c r="G67" s="136" t="s">
        <v>138</v>
      </c>
      <c r="H67" s="136" t="s">
        <v>150</v>
      </c>
      <c r="I67" s="136" t="s">
        <v>151</v>
      </c>
      <c r="J67" s="136">
        <v>1</v>
      </c>
      <c r="K67" s="136" t="s">
        <v>152</v>
      </c>
      <c r="L67" s="137" t="s">
        <v>153</v>
      </c>
      <c r="M67" s="137"/>
      <c r="N67" s="137" t="s">
        <v>82</v>
      </c>
      <c r="O67" s="137"/>
      <c r="P67" s="137"/>
      <c r="Q67" s="137"/>
      <c r="R67" s="137"/>
      <c r="S67" s="137"/>
      <c r="T67" s="137"/>
      <c r="U67" s="137"/>
      <c r="V67" s="137">
        <v>7</v>
      </c>
    </row>
    <row r="68" spans="1:22" ht="18.45" customHeight="1" x14ac:dyDescent="0.25">
      <c r="A68" s="130" t="s">
        <v>154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19</v>
      </c>
      <c r="B69" s="133">
        <v>19</v>
      </c>
      <c r="C69" s="134" t="s">
        <v>155</v>
      </c>
      <c r="D69" s="135" t="s">
        <v>156</v>
      </c>
      <c r="E69" s="136">
        <v>922.65</v>
      </c>
      <c r="F69" s="137">
        <v>911.86</v>
      </c>
      <c r="G69" s="136" t="s">
        <v>157</v>
      </c>
      <c r="H69" s="136" t="s">
        <v>158</v>
      </c>
      <c r="I69" s="136">
        <v>23</v>
      </c>
      <c r="J69" s="136"/>
      <c r="K69" s="136" t="s">
        <v>159</v>
      </c>
      <c r="L69" s="137">
        <v>274</v>
      </c>
      <c r="M69" s="137"/>
      <c r="N69" s="137" t="s">
        <v>82</v>
      </c>
      <c r="O69" s="137"/>
      <c r="P69" s="137"/>
      <c r="Q69" s="137"/>
      <c r="R69" s="137"/>
      <c r="S69" s="137"/>
      <c r="T69" s="137"/>
      <c r="U69" s="137"/>
      <c r="V69" s="137" t="s">
        <v>160</v>
      </c>
    </row>
    <row r="70" spans="1:22" ht="136.80000000000001" x14ac:dyDescent="0.25">
      <c r="A70" s="132">
        <v>20</v>
      </c>
      <c r="B70" s="133">
        <v>20</v>
      </c>
      <c r="C70" s="134" t="s">
        <v>161</v>
      </c>
      <c r="D70" s="135" t="s">
        <v>162</v>
      </c>
      <c r="E70" s="136">
        <v>6648.78</v>
      </c>
      <c r="F70" s="137" t="s">
        <v>163</v>
      </c>
      <c r="G70" s="136" t="s">
        <v>164</v>
      </c>
      <c r="H70" s="136" t="s">
        <v>165</v>
      </c>
      <c r="I70" s="136" t="s">
        <v>166</v>
      </c>
      <c r="J70" s="136">
        <v>1</v>
      </c>
      <c r="K70" s="136" t="s">
        <v>167</v>
      </c>
      <c r="L70" s="137" t="s">
        <v>168</v>
      </c>
      <c r="M70" s="137"/>
      <c r="N70" s="137" t="s">
        <v>82</v>
      </c>
      <c r="O70" s="137"/>
      <c r="P70" s="137"/>
      <c r="Q70" s="137"/>
      <c r="R70" s="137"/>
      <c r="S70" s="137"/>
      <c r="T70" s="137"/>
      <c r="U70" s="137"/>
      <c r="V70" s="137">
        <v>5</v>
      </c>
    </row>
    <row r="71" spans="1:22" ht="57" x14ac:dyDescent="0.25">
      <c r="A71" s="132">
        <v>21</v>
      </c>
      <c r="B71" s="133">
        <v>21</v>
      </c>
      <c r="C71" s="134" t="s">
        <v>169</v>
      </c>
      <c r="D71" s="135" t="s">
        <v>170</v>
      </c>
      <c r="E71" s="136">
        <v>26.6</v>
      </c>
      <c r="F71" s="137" t="s">
        <v>171</v>
      </c>
      <c r="G71" s="136"/>
      <c r="H71" s="136">
        <v>7</v>
      </c>
      <c r="I71" s="136" t="s">
        <v>172</v>
      </c>
      <c r="J71" s="136"/>
      <c r="K71" s="136">
        <v>16</v>
      </c>
      <c r="L71" s="137" t="s">
        <v>173</v>
      </c>
      <c r="M71" s="137"/>
      <c r="N71" s="137" t="s">
        <v>106</v>
      </c>
      <c r="O71" s="137"/>
      <c r="P71" s="137"/>
      <c r="Q71" s="137"/>
      <c r="R71" s="137"/>
      <c r="S71" s="137"/>
      <c r="T71" s="137"/>
      <c r="U71" s="137"/>
      <c r="V71" s="137"/>
    </row>
    <row r="72" spans="1:22" ht="34.200000000000003" x14ac:dyDescent="0.25">
      <c r="A72" s="132">
        <v>22</v>
      </c>
      <c r="B72" s="133">
        <v>22</v>
      </c>
      <c r="C72" s="134" t="s">
        <v>174</v>
      </c>
      <c r="D72" s="135" t="s">
        <v>175</v>
      </c>
      <c r="E72" s="136">
        <v>700</v>
      </c>
      <c r="F72" s="137" t="s">
        <v>176</v>
      </c>
      <c r="G72" s="136"/>
      <c r="H72" s="136">
        <v>700</v>
      </c>
      <c r="I72" s="136" t="s">
        <v>176</v>
      </c>
      <c r="J72" s="136"/>
      <c r="K72" s="136">
        <v>1033</v>
      </c>
      <c r="L72" s="137" t="s">
        <v>177</v>
      </c>
      <c r="M72" s="137"/>
      <c r="N72" s="137" t="s">
        <v>106</v>
      </c>
      <c r="O72" s="137"/>
      <c r="P72" s="137"/>
      <c r="Q72" s="137"/>
      <c r="R72" s="137"/>
      <c r="S72" s="137"/>
      <c r="T72" s="137"/>
      <c r="U72" s="137"/>
      <c r="V72" s="137"/>
    </row>
    <row r="73" spans="1:22" ht="57" x14ac:dyDescent="0.25">
      <c r="A73" s="132">
        <v>23</v>
      </c>
      <c r="B73" s="133">
        <v>24</v>
      </c>
      <c r="C73" s="134" t="s">
        <v>178</v>
      </c>
      <c r="D73" s="135" t="s">
        <v>175</v>
      </c>
      <c r="E73" s="136">
        <v>13.88</v>
      </c>
      <c r="F73" s="137" t="s">
        <v>179</v>
      </c>
      <c r="G73" s="136"/>
      <c r="H73" s="136">
        <v>14</v>
      </c>
      <c r="I73" s="136" t="s">
        <v>180</v>
      </c>
      <c r="J73" s="136"/>
      <c r="K73" s="136">
        <v>76</v>
      </c>
      <c r="L73" s="137" t="s">
        <v>181</v>
      </c>
      <c r="M73" s="137"/>
      <c r="N73" s="137" t="s">
        <v>106</v>
      </c>
      <c r="O73" s="137"/>
      <c r="P73" s="137"/>
      <c r="Q73" s="137"/>
      <c r="R73" s="137"/>
      <c r="S73" s="137"/>
      <c r="T73" s="137"/>
      <c r="U73" s="137"/>
      <c r="V73" s="137"/>
    </row>
    <row r="74" spans="1:22" ht="45.6" x14ac:dyDescent="0.25">
      <c r="A74" s="132">
        <v>24</v>
      </c>
      <c r="B74" s="133">
        <v>23</v>
      </c>
      <c r="C74" s="134" t="s">
        <v>182</v>
      </c>
      <c r="D74" s="135" t="s">
        <v>183</v>
      </c>
      <c r="E74" s="136">
        <v>1260</v>
      </c>
      <c r="F74" s="137" t="s">
        <v>184</v>
      </c>
      <c r="G74" s="136"/>
      <c r="H74" s="136">
        <v>126</v>
      </c>
      <c r="I74" s="136" t="s">
        <v>185</v>
      </c>
      <c r="J74" s="136"/>
      <c r="K74" s="136">
        <v>2014</v>
      </c>
      <c r="L74" s="137" t="s">
        <v>186</v>
      </c>
      <c r="M74" s="137"/>
      <c r="N74" s="137" t="s">
        <v>106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74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25</v>
      </c>
      <c r="B76" s="133">
        <v>25</v>
      </c>
      <c r="C76" s="134" t="s">
        <v>187</v>
      </c>
      <c r="D76" s="135" t="s">
        <v>188</v>
      </c>
      <c r="E76" s="136">
        <v>4104.3</v>
      </c>
      <c r="F76" s="137" t="s">
        <v>189</v>
      </c>
      <c r="G76" s="136">
        <v>1.03</v>
      </c>
      <c r="H76" s="136" t="s">
        <v>190</v>
      </c>
      <c r="I76" s="136" t="s">
        <v>191</v>
      </c>
      <c r="J76" s="136"/>
      <c r="K76" s="136" t="s">
        <v>192</v>
      </c>
      <c r="L76" s="137" t="s">
        <v>193</v>
      </c>
      <c r="M76" s="137"/>
      <c r="N76" s="137" t="s">
        <v>82</v>
      </c>
      <c r="O76" s="137"/>
      <c r="P76" s="137"/>
      <c r="Q76" s="137"/>
      <c r="R76" s="137"/>
      <c r="S76" s="137"/>
      <c r="T76" s="137"/>
      <c r="U76" s="137"/>
      <c r="V76" s="137"/>
    </row>
    <row r="77" spans="1:22" ht="68.400000000000006" x14ac:dyDescent="0.25">
      <c r="A77" s="132">
        <v>26</v>
      </c>
      <c r="B77" s="133">
        <v>26</v>
      </c>
      <c r="C77" s="134" t="s">
        <v>155</v>
      </c>
      <c r="D77" s="135" t="s">
        <v>156</v>
      </c>
      <c r="E77" s="136">
        <v>922.65</v>
      </c>
      <c r="F77" s="137">
        <v>911.86</v>
      </c>
      <c r="G77" s="136" t="s">
        <v>157</v>
      </c>
      <c r="H77" s="136" t="s">
        <v>158</v>
      </c>
      <c r="I77" s="136">
        <v>23</v>
      </c>
      <c r="J77" s="136"/>
      <c r="K77" s="136" t="s">
        <v>159</v>
      </c>
      <c r="L77" s="137">
        <v>274</v>
      </c>
      <c r="M77" s="137"/>
      <c r="N77" s="137" t="s">
        <v>82</v>
      </c>
      <c r="O77" s="137"/>
      <c r="P77" s="137"/>
      <c r="Q77" s="137"/>
      <c r="R77" s="137"/>
      <c r="S77" s="137"/>
      <c r="T77" s="137"/>
      <c r="U77" s="137"/>
      <c r="V77" s="137" t="s">
        <v>160</v>
      </c>
    </row>
    <row r="78" spans="1:22" ht="136.80000000000001" x14ac:dyDescent="0.25">
      <c r="A78" s="132">
        <v>27</v>
      </c>
      <c r="B78" s="133">
        <v>27</v>
      </c>
      <c r="C78" s="134" t="s">
        <v>161</v>
      </c>
      <c r="D78" s="135" t="s">
        <v>162</v>
      </c>
      <c r="E78" s="136">
        <v>6648.78</v>
      </c>
      <c r="F78" s="137" t="s">
        <v>163</v>
      </c>
      <c r="G78" s="136" t="s">
        <v>164</v>
      </c>
      <c r="H78" s="136" t="s">
        <v>165</v>
      </c>
      <c r="I78" s="136" t="s">
        <v>166</v>
      </c>
      <c r="J78" s="136">
        <v>1</v>
      </c>
      <c r="K78" s="136" t="s">
        <v>167</v>
      </c>
      <c r="L78" s="137" t="s">
        <v>168</v>
      </c>
      <c r="M78" s="137"/>
      <c r="N78" s="137" t="s">
        <v>82</v>
      </c>
      <c r="O78" s="137"/>
      <c r="P78" s="137"/>
      <c r="Q78" s="137"/>
      <c r="R78" s="137"/>
      <c r="S78" s="137"/>
      <c r="T78" s="137"/>
      <c r="U78" s="137"/>
      <c r="V78" s="137">
        <v>5</v>
      </c>
    </row>
    <row r="79" spans="1:22" ht="57" x14ac:dyDescent="0.25">
      <c r="A79" s="132">
        <v>28</v>
      </c>
      <c r="B79" s="133">
        <v>28</v>
      </c>
      <c r="C79" s="134" t="s">
        <v>169</v>
      </c>
      <c r="D79" s="135" t="s">
        <v>170</v>
      </c>
      <c r="E79" s="136">
        <v>26.6</v>
      </c>
      <c r="F79" s="137" t="s">
        <v>171</v>
      </c>
      <c r="G79" s="136"/>
      <c r="H79" s="136">
        <v>7</v>
      </c>
      <c r="I79" s="136" t="s">
        <v>172</v>
      </c>
      <c r="J79" s="136"/>
      <c r="K79" s="136">
        <v>16</v>
      </c>
      <c r="L79" s="137" t="s">
        <v>173</v>
      </c>
      <c r="M79" s="137"/>
      <c r="N79" s="137" t="s">
        <v>106</v>
      </c>
      <c r="O79" s="137"/>
      <c r="P79" s="137"/>
      <c r="Q79" s="137"/>
      <c r="R79" s="137"/>
      <c r="S79" s="137"/>
      <c r="T79" s="137"/>
      <c r="U79" s="137"/>
      <c r="V79" s="137"/>
    </row>
    <row r="80" spans="1:22" ht="34.200000000000003" x14ac:dyDescent="0.25">
      <c r="A80" s="132">
        <v>29</v>
      </c>
      <c r="B80" s="133">
        <v>29</v>
      </c>
      <c r="C80" s="134" t="s">
        <v>174</v>
      </c>
      <c r="D80" s="135" t="s">
        <v>175</v>
      </c>
      <c r="E80" s="136">
        <v>700</v>
      </c>
      <c r="F80" s="137" t="s">
        <v>176</v>
      </c>
      <c r="G80" s="136"/>
      <c r="H80" s="136">
        <v>700</v>
      </c>
      <c r="I80" s="136" t="s">
        <v>176</v>
      </c>
      <c r="J80" s="136"/>
      <c r="K80" s="136">
        <v>1033</v>
      </c>
      <c r="L80" s="137" t="s">
        <v>177</v>
      </c>
      <c r="M80" s="137"/>
      <c r="N80" s="137" t="s">
        <v>106</v>
      </c>
      <c r="O80" s="137"/>
      <c r="P80" s="137"/>
      <c r="Q80" s="137"/>
      <c r="R80" s="137"/>
      <c r="S80" s="137"/>
      <c r="T80" s="137"/>
      <c r="U80" s="137"/>
      <c r="V80" s="137"/>
    </row>
    <row r="81" spans="1:22" ht="57" x14ac:dyDescent="0.25">
      <c r="A81" s="132">
        <v>30</v>
      </c>
      <c r="B81" s="133">
        <v>30</v>
      </c>
      <c r="C81" s="134" t="s">
        <v>178</v>
      </c>
      <c r="D81" s="135" t="s">
        <v>175</v>
      </c>
      <c r="E81" s="136">
        <v>13.88</v>
      </c>
      <c r="F81" s="137" t="s">
        <v>179</v>
      </c>
      <c r="G81" s="136"/>
      <c r="H81" s="136">
        <v>14</v>
      </c>
      <c r="I81" s="136" t="s">
        <v>180</v>
      </c>
      <c r="J81" s="136"/>
      <c r="K81" s="136">
        <v>76</v>
      </c>
      <c r="L81" s="137" t="s">
        <v>181</v>
      </c>
      <c r="M81" s="137"/>
      <c r="N81" s="137" t="s">
        <v>106</v>
      </c>
      <c r="O81" s="137"/>
      <c r="P81" s="137"/>
      <c r="Q81" s="137"/>
      <c r="R81" s="137"/>
      <c r="S81" s="137"/>
      <c r="T81" s="137"/>
      <c r="U81" s="137"/>
      <c r="V81" s="137"/>
    </row>
    <row r="82" spans="1:22" ht="45.6" x14ac:dyDescent="0.25">
      <c r="A82" s="132">
        <v>31</v>
      </c>
      <c r="B82" s="133">
        <v>31</v>
      </c>
      <c r="C82" s="134" t="s">
        <v>182</v>
      </c>
      <c r="D82" s="135" t="s">
        <v>183</v>
      </c>
      <c r="E82" s="136">
        <v>1260</v>
      </c>
      <c r="F82" s="137" t="s">
        <v>184</v>
      </c>
      <c r="G82" s="136"/>
      <c r="H82" s="136">
        <v>126</v>
      </c>
      <c r="I82" s="136" t="s">
        <v>185</v>
      </c>
      <c r="J82" s="136"/>
      <c r="K82" s="136">
        <v>2014</v>
      </c>
      <c r="L82" s="137" t="s">
        <v>186</v>
      </c>
      <c r="M82" s="137"/>
      <c r="N82" s="137" t="s">
        <v>106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194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114" x14ac:dyDescent="0.25">
      <c r="A84" s="132">
        <v>32</v>
      </c>
      <c r="B84" s="133">
        <v>32</v>
      </c>
      <c r="C84" s="134" t="s">
        <v>195</v>
      </c>
      <c r="D84" s="135" t="s">
        <v>188</v>
      </c>
      <c r="E84" s="136">
        <v>4061.61</v>
      </c>
      <c r="F84" s="137" t="s">
        <v>196</v>
      </c>
      <c r="G84" s="136">
        <v>76.17</v>
      </c>
      <c r="H84" s="136" t="s">
        <v>197</v>
      </c>
      <c r="I84" s="136" t="s">
        <v>198</v>
      </c>
      <c r="J84" s="136">
        <v>3</v>
      </c>
      <c r="K84" s="136" t="s">
        <v>199</v>
      </c>
      <c r="L84" s="137" t="s">
        <v>200</v>
      </c>
      <c r="M84" s="137"/>
      <c r="N84" s="137" t="s">
        <v>82</v>
      </c>
      <c r="O84" s="137"/>
      <c r="P84" s="137"/>
      <c r="Q84" s="137"/>
      <c r="R84" s="137"/>
      <c r="S84" s="137"/>
      <c r="T84" s="137"/>
      <c r="U84" s="137"/>
      <c r="V84" s="137">
        <v>17</v>
      </c>
    </row>
    <row r="85" spans="1:22" ht="45.6" x14ac:dyDescent="0.25">
      <c r="A85" s="132">
        <v>33</v>
      </c>
      <c r="B85" s="133">
        <v>33</v>
      </c>
      <c r="C85" s="134" t="s">
        <v>201</v>
      </c>
      <c r="D85" s="135" t="s">
        <v>102</v>
      </c>
      <c r="E85" s="136">
        <v>2.4500000000000002</v>
      </c>
      <c r="F85" s="137" t="s">
        <v>202</v>
      </c>
      <c r="G85" s="136"/>
      <c r="H85" s="136">
        <v>5</v>
      </c>
      <c r="I85" s="136" t="s">
        <v>203</v>
      </c>
      <c r="J85" s="136"/>
      <c r="K85" s="136">
        <v>11</v>
      </c>
      <c r="L85" s="137" t="s">
        <v>204</v>
      </c>
      <c r="M85" s="137"/>
      <c r="N85" s="137" t="s">
        <v>106</v>
      </c>
      <c r="O85" s="137"/>
      <c r="P85" s="137"/>
      <c r="Q85" s="137"/>
      <c r="R85" s="137"/>
      <c r="S85" s="137"/>
      <c r="T85" s="137"/>
      <c r="U85" s="137"/>
      <c r="V85" s="137"/>
    </row>
    <row r="86" spans="1:22" ht="57" x14ac:dyDescent="0.25">
      <c r="A86" s="138">
        <v>34</v>
      </c>
      <c r="B86" s="139">
        <v>34</v>
      </c>
      <c r="C86" s="140" t="s">
        <v>205</v>
      </c>
      <c r="D86" s="141" t="s">
        <v>102</v>
      </c>
      <c r="E86" s="142">
        <v>12.46</v>
      </c>
      <c r="F86" s="143" t="s">
        <v>206</v>
      </c>
      <c r="G86" s="142"/>
      <c r="H86" s="142">
        <v>25</v>
      </c>
      <c r="I86" s="142" t="s">
        <v>207</v>
      </c>
      <c r="J86" s="142"/>
      <c r="K86" s="142">
        <v>50</v>
      </c>
      <c r="L86" s="143" t="s">
        <v>208</v>
      </c>
      <c r="M86" s="143"/>
      <c r="N86" s="143" t="s">
        <v>106</v>
      </c>
      <c r="O86" s="143"/>
      <c r="P86" s="143"/>
      <c r="Q86" s="143"/>
      <c r="R86" s="143"/>
      <c r="S86" s="143"/>
      <c r="T86" s="143"/>
      <c r="U86" s="143"/>
      <c r="V86" s="143"/>
    </row>
    <row r="87" spans="1:22" ht="19.350000000000001" customHeight="1" x14ac:dyDescent="0.25">
      <c r="A87" s="128" t="s">
        <v>209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30" t="s">
        <v>74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57" x14ac:dyDescent="0.25">
      <c r="A89" s="132">
        <v>35</v>
      </c>
      <c r="B89" s="133">
        <v>35</v>
      </c>
      <c r="C89" s="134" t="s">
        <v>75</v>
      </c>
      <c r="D89" s="135" t="s">
        <v>83</v>
      </c>
      <c r="E89" s="136">
        <v>508.07</v>
      </c>
      <c r="F89" s="137" t="s">
        <v>77</v>
      </c>
      <c r="G89" s="136">
        <v>1.03</v>
      </c>
      <c r="H89" s="136" t="s">
        <v>84</v>
      </c>
      <c r="I89" s="136" t="s">
        <v>85</v>
      </c>
      <c r="J89" s="136"/>
      <c r="K89" s="136" t="s">
        <v>86</v>
      </c>
      <c r="L89" s="137" t="s">
        <v>87</v>
      </c>
      <c r="M89" s="137"/>
      <c r="N89" s="137" t="s">
        <v>82</v>
      </c>
      <c r="O89" s="137"/>
      <c r="P89" s="137"/>
      <c r="Q89" s="137"/>
      <c r="R89" s="137"/>
      <c r="S89" s="137"/>
      <c r="T89" s="137"/>
      <c r="U89" s="137"/>
      <c r="V89" s="137">
        <v>1</v>
      </c>
    </row>
    <row r="90" spans="1:22" ht="57" x14ac:dyDescent="0.25">
      <c r="A90" s="132">
        <v>36</v>
      </c>
      <c r="B90" s="133">
        <v>38</v>
      </c>
      <c r="C90" s="134" t="s">
        <v>75</v>
      </c>
      <c r="D90" s="135" t="s">
        <v>76</v>
      </c>
      <c r="E90" s="136">
        <v>508.07</v>
      </c>
      <c r="F90" s="137" t="s">
        <v>77</v>
      </c>
      <c r="G90" s="136">
        <v>1.03</v>
      </c>
      <c r="H90" s="136" t="s">
        <v>78</v>
      </c>
      <c r="I90" s="136" t="s">
        <v>79</v>
      </c>
      <c r="J90" s="136"/>
      <c r="K90" s="136" t="s">
        <v>80</v>
      </c>
      <c r="L90" s="137" t="s">
        <v>81</v>
      </c>
      <c r="M90" s="137"/>
      <c r="N90" s="137" t="s">
        <v>82</v>
      </c>
      <c r="O90" s="137"/>
      <c r="P90" s="137"/>
      <c r="Q90" s="137"/>
      <c r="R90" s="137"/>
      <c r="S90" s="137"/>
      <c r="T90" s="137"/>
      <c r="U90" s="137"/>
      <c r="V90" s="137">
        <v>1</v>
      </c>
    </row>
    <row r="91" spans="1:22" ht="18.45" customHeight="1" x14ac:dyDescent="0.25">
      <c r="A91" s="130" t="s">
        <v>210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114" x14ac:dyDescent="0.25">
      <c r="A92" s="132">
        <v>37</v>
      </c>
      <c r="B92" s="133">
        <v>39</v>
      </c>
      <c r="C92" s="134" t="s">
        <v>211</v>
      </c>
      <c r="D92" s="135" t="s">
        <v>188</v>
      </c>
      <c r="E92" s="136">
        <v>2406.83</v>
      </c>
      <c r="F92" s="137" t="s">
        <v>212</v>
      </c>
      <c r="G92" s="136">
        <v>76.17</v>
      </c>
      <c r="H92" s="136" t="s">
        <v>213</v>
      </c>
      <c r="I92" s="136" t="s">
        <v>214</v>
      </c>
      <c r="J92" s="136">
        <v>3</v>
      </c>
      <c r="K92" s="136" t="s">
        <v>215</v>
      </c>
      <c r="L92" s="137" t="s">
        <v>216</v>
      </c>
      <c r="M92" s="137"/>
      <c r="N92" s="137" t="s">
        <v>82</v>
      </c>
      <c r="O92" s="137"/>
      <c r="P92" s="137"/>
      <c r="Q92" s="137"/>
      <c r="R92" s="137"/>
      <c r="S92" s="137"/>
      <c r="T92" s="137"/>
      <c r="U92" s="137"/>
      <c r="V92" s="137">
        <v>17</v>
      </c>
    </row>
    <row r="93" spans="1:22" ht="18.45" customHeight="1" x14ac:dyDescent="0.25">
      <c r="A93" s="130" t="s">
        <v>74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57" x14ac:dyDescent="0.25">
      <c r="A94" s="132">
        <v>38</v>
      </c>
      <c r="B94" s="133">
        <v>40</v>
      </c>
      <c r="C94" s="134" t="s">
        <v>75</v>
      </c>
      <c r="D94" s="135" t="s">
        <v>217</v>
      </c>
      <c r="E94" s="136">
        <v>508.07</v>
      </c>
      <c r="F94" s="137" t="s">
        <v>77</v>
      </c>
      <c r="G94" s="136">
        <v>1.03</v>
      </c>
      <c r="H94" s="136" t="s">
        <v>218</v>
      </c>
      <c r="I94" s="136" t="s">
        <v>219</v>
      </c>
      <c r="J94" s="136"/>
      <c r="K94" s="136" t="s">
        <v>220</v>
      </c>
      <c r="L94" s="137" t="s">
        <v>221</v>
      </c>
      <c r="M94" s="137"/>
      <c r="N94" s="137" t="s">
        <v>82</v>
      </c>
      <c r="O94" s="137"/>
      <c r="P94" s="137"/>
      <c r="Q94" s="137"/>
      <c r="R94" s="137"/>
      <c r="S94" s="137"/>
      <c r="T94" s="137"/>
      <c r="U94" s="137"/>
      <c r="V94" s="137">
        <v>1</v>
      </c>
    </row>
    <row r="95" spans="1:22" ht="57" x14ac:dyDescent="0.25">
      <c r="A95" s="132">
        <v>39</v>
      </c>
      <c r="B95" s="133">
        <v>42</v>
      </c>
      <c r="C95" s="134" t="s">
        <v>75</v>
      </c>
      <c r="D95" s="135" t="s">
        <v>217</v>
      </c>
      <c r="E95" s="136">
        <v>508.07</v>
      </c>
      <c r="F95" s="137" t="s">
        <v>77</v>
      </c>
      <c r="G95" s="136">
        <v>1.03</v>
      </c>
      <c r="H95" s="136" t="s">
        <v>218</v>
      </c>
      <c r="I95" s="136" t="s">
        <v>219</v>
      </c>
      <c r="J95" s="136"/>
      <c r="K95" s="136" t="s">
        <v>220</v>
      </c>
      <c r="L95" s="137" t="s">
        <v>221</v>
      </c>
      <c r="M95" s="137"/>
      <c r="N95" s="137" t="s">
        <v>82</v>
      </c>
      <c r="O95" s="137"/>
      <c r="P95" s="137"/>
      <c r="Q95" s="137"/>
      <c r="R95" s="137"/>
      <c r="S95" s="137"/>
      <c r="T95" s="137"/>
      <c r="U95" s="137"/>
      <c r="V95" s="137">
        <v>1</v>
      </c>
    </row>
    <row r="96" spans="1:22" ht="18.45" customHeight="1" x14ac:dyDescent="0.25">
      <c r="A96" s="130" t="s">
        <v>210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114" x14ac:dyDescent="0.25">
      <c r="A97" s="138">
        <v>40</v>
      </c>
      <c r="B97" s="139">
        <v>41</v>
      </c>
      <c r="C97" s="140" t="s">
        <v>211</v>
      </c>
      <c r="D97" s="141" t="s">
        <v>188</v>
      </c>
      <c r="E97" s="142">
        <v>2406.83</v>
      </c>
      <c r="F97" s="143" t="s">
        <v>212</v>
      </c>
      <c r="G97" s="142">
        <v>76.17</v>
      </c>
      <c r="H97" s="142" t="s">
        <v>213</v>
      </c>
      <c r="I97" s="142" t="s">
        <v>214</v>
      </c>
      <c r="J97" s="142">
        <v>3</v>
      </c>
      <c r="K97" s="142" t="s">
        <v>215</v>
      </c>
      <c r="L97" s="143" t="s">
        <v>216</v>
      </c>
      <c r="M97" s="143"/>
      <c r="N97" s="143" t="s">
        <v>82</v>
      </c>
      <c r="O97" s="143"/>
      <c r="P97" s="143"/>
      <c r="Q97" s="143"/>
      <c r="R97" s="143"/>
      <c r="S97" s="143"/>
      <c r="T97" s="143"/>
      <c r="U97" s="143"/>
      <c r="V97" s="143">
        <v>17</v>
      </c>
    </row>
    <row r="98" spans="1:22" ht="19.350000000000001" customHeight="1" x14ac:dyDescent="0.25">
      <c r="A98" s="128" t="s">
        <v>222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30" t="s">
        <v>223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79.8" x14ac:dyDescent="0.25">
      <c r="A100" s="132">
        <v>41</v>
      </c>
      <c r="B100" s="133">
        <v>36</v>
      </c>
      <c r="C100" s="134" t="s">
        <v>93</v>
      </c>
      <c r="D100" s="135" t="s">
        <v>224</v>
      </c>
      <c r="E100" s="136">
        <v>2435.67</v>
      </c>
      <c r="F100" s="137" t="s">
        <v>95</v>
      </c>
      <c r="G100" s="136" t="s">
        <v>96</v>
      </c>
      <c r="H100" s="136" t="s">
        <v>225</v>
      </c>
      <c r="I100" s="136" t="s">
        <v>226</v>
      </c>
      <c r="J100" s="136">
        <v>1</v>
      </c>
      <c r="K100" s="136" t="s">
        <v>227</v>
      </c>
      <c r="L100" s="137" t="s">
        <v>228</v>
      </c>
      <c r="M100" s="137"/>
      <c r="N100" s="137" t="s">
        <v>82</v>
      </c>
      <c r="O100" s="137"/>
      <c r="P100" s="137"/>
      <c r="Q100" s="137"/>
      <c r="R100" s="137"/>
      <c r="S100" s="137"/>
      <c r="T100" s="137"/>
      <c r="U100" s="137"/>
      <c r="V100" s="137">
        <v>3</v>
      </c>
    </row>
    <row r="101" spans="1:22" ht="45.6" x14ac:dyDescent="0.25">
      <c r="A101" s="132">
        <v>42</v>
      </c>
      <c r="B101" s="133">
        <v>37</v>
      </c>
      <c r="C101" s="134" t="s">
        <v>101</v>
      </c>
      <c r="D101" s="135" t="s">
        <v>102</v>
      </c>
      <c r="E101" s="136">
        <v>18.600000000000001</v>
      </c>
      <c r="F101" s="137" t="s">
        <v>103</v>
      </c>
      <c r="G101" s="136"/>
      <c r="H101" s="136">
        <v>37</v>
      </c>
      <c r="I101" s="136" t="s">
        <v>104</v>
      </c>
      <c r="J101" s="136"/>
      <c r="K101" s="136">
        <v>83</v>
      </c>
      <c r="L101" s="137" t="s">
        <v>105</v>
      </c>
      <c r="M101" s="137"/>
      <c r="N101" s="137" t="s">
        <v>106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34.200000000000003" x14ac:dyDescent="0.25">
      <c r="A102" s="138">
        <v>43</v>
      </c>
      <c r="B102" s="139">
        <v>43</v>
      </c>
      <c r="C102" s="140" t="s">
        <v>229</v>
      </c>
      <c r="D102" s="141" t="s">
        <v>102</v>
      </c>
      <c r="E102" s="142">
        <v>2.41</v>
      </c>
      <c r="F102" s="143" t="s">
        <v>230</v>
      </c>
      <c r="G102" s="142"/>
      <c r="H102" s="142">
        <v>5</v>
      </c>
      <c r="I102" s="142" t="s">
        <v>203</v>
      </c>
      <c r="J102" s="142"/>
      <c r="K102" s="142">
        <v>38</v>
      </c>
      <c r="L102" s="143" t="s">
        <v>231</v>
      </c>
      <c r="M102" s="143"/>
      <c r="N102" s="143" t="s">
        <v>106</v>
      </c>
      <c r="O102" s="143"/>
      <c r="P102" s="143"/>
      <c r="Q102" s="143"/>
      <c r="R102" s="143"/>
      <c r="S102" s="143"/>
      <c r="T102" s="143"/>
      <c r="U102" s="143"/>
      <c r="V102" s="143"/>
    </row>
    <row r="103" spans="1:22" ht="19.350000000000001" customHeight="1" x14ac:dyDescent="0.25">
      <c r="A103" s="128" t="s">
        <v>232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</row>
    <row r="104" spans="1:22" ht="18.45" customHeight="1" x14ac:dyDescent="0.25">
      <c r="A104" s="130" t="s">
        <v>233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79.8" x14ac:dyDescent="0.25">
      <c r="A105" s="132">
        <v>44</v>
      </c>
      <c r="B105" s="133">
        <v>44</v>
      </c>
      <c r="C105" s="134" t="s">
        <v>93</v>
      </c>
      <c r="D105" s="135" t="s">
        <v>234</v>
      </c>
      <c r="E105" s="136">
        <v>2435.67</v>
      </c>
      <c r="F105" s="137" t="s">
        <v>95</v>
      </c>
      <c r="G105" s="136" t="s">
        <v>96</v>
      </c>
      <c r="H105" s="136" t="s">
        <v>235</v>
      </c>
      <c r="I105" s="136" t="s">
        <v>236</v>
      </c>
      <c r="J105" s="136">
        <v>1</v>
      </c>
      <c r="K105" s="136" t="s">
        <v>237</v>
      </c>
      <c r="L105" s="137" t="s">
        <v>238</v>
      </c>
      <c r="M105" s="137"/>
      <c r="N105" s="137" t="s">
        <v>82</v>
      </c>
      <c r="O105" s="137"/>
      <c r="P105" s="137"/>
      <c r="Q105" s="137"/>
      <c r="R105" s="137"/>
      <c r="S105" s="137"/>
      <c r="T105" s="137"/>
      <c r="U105" s="137"/>
      <c r="V105" s="137">
        <v>4</v>
      </c>
    </row>
    <row r="106" spans="1:22" ht="45.6" x14ac:dyDescent="0.25">
      <c r="A106" s="138">
        <v>45</v>
      </c>
      <c r="B106" s="139">
        <v>45</v>
      </c>
      <c r="C106" s="140" t="s">
        <v>101</v>
      </c>
      <c r="D106" s="141" t="s">
        <v>102</v>
      </c>
      <c r="E106" s="142">
        <v>18.600000000000001</v>
      </c>
      <c r="F106" s="143" t="s">
        <v>103</v>
      </c>
      <c r="G106" s="142"/>
      <c r="H106" s="142">
        <v>37</v>
      </c>
      <c r="I106" s="142" t="s">
        <v>104</v>
      </c>
      <c r="J106" s="142"/>
      <c r="K106" s="142">
        <v>83</v>
      </c>
      <c r="L106" s="143" t="s">
        <v>105</v>
      </c>
      <c r="M106" s="143"/>
      <c r="N106" s="143" t="s">
        <v>106</v>
      </c>
      <c r="O106" s="143"/>
      <c r="P106" s="143"/>
      <c r="Q106" s="143"/>
      <c r="R106" s="143"/>
      <c r="S106" s="143"/>
      <c r="T106" s="143"/>
      <c r="U106" s="143"/>
      <c r="V106" s="143"/>
    </row>
    <row r="107" spans="1:22" ht="34.200000000000003" x14ac:dyDescent="0.25">
      <c r="A107" s="144" t="s">
        <v>239</v>
      </c>
      <c r="B107" s="145"/>
      <c r="C107" s="145"/>
      <c r="D107" s="145"/>
      <c r="E107" s="145"/>
      <c r="F107" s="145"/>
      <c r="G107" s="145"/>
      <c r="H107" s="146">
        <v>4115</v>
      </c>
      <c r="I107" s="146" t="s">
        <v>240</v>
      </c>
      <c r="J107" s="146">
        <v>19</v>
      </c>
      <c r="K107" s="146">
        <v>25971</v>
      </c>
      <c r="L107" s="146" t="s">
        <v>241</v>
      </c>
      <c r="M107" s="146"/>
      <c r="N107" s="146"/>
      <c r="O107" s="146"/>
      <c r="P107" s="146"/>
      <c r="Q107" s="146"/>
      <c r="R107" s="146"/>
      <c r="S107" s="146"/>
      <c r="T107" s="146"/>
      <c r="U107" s="146"/>
      <c r="V107" s="146" t="s">
        <v>242</v>
      </c>
    </row>
    <row r="108" spans="1:22" x14ac:dyDescent="0.25">
      <c r="A108" s="144" t="s">
        <v>243</v>
      </c>
      <c r="B108" s="145"/>
      <c r="C108" s="145"/>
      <c r="D108" s="145"/>
      <c r="E108" s="145"/>
      <c r="F108" s="145"/>
      <c r="G108" s="145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x14ac:dyDescent="0.25">
      <c r="A109" s="144" t="s">
        <v>244</v>
      </c>
      <c r="B109" s="145"/>
      <c r="C109" s="145"/>
      <c r="D109" s="145"/>
      <c r="E109" s="145"/>
      <c r="F109" s="145"/>
      <c r="G109" s="145"/>
      <c r="H109" s="146">
        <v>1267</v>
      </c>
      <c r="I109" s="146"/>
      <c r="J109" s="146"/>
      <c r="K109" s="146">
        <v>15202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4" t="s">
        <v>245</v>
      </c>
      <c r="B110" s="145"/>
      <c r="C110" s="145"/>
      <c r="D110" s="145"/>
      <c r="E110" s="145"/>
      <c r="F110" s="145"/>
      <c r="G110" s="145"/>
      <c r="H110" s="146">
        <v>2829</v>
      </c>
      <c r="I110" s="146"/>
      <c r="J110" s="146"/>
      <c r="K110" s="146">
        <v>10650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x14ac:dyDescent="0.25">
      <c r="A111" s="144" t="s">
        <v>246</v>
      </c>
      <c r="B111" s="145"/>
      <c r="C111" s="145"/>
      <c r="D111" s="145"/>
      <c r="E111" s="145"/>
      <c r="F111" s="145"/>
      <c r="G111" s="145"/>
      <c r="H111" s="146">
        <v>19</v>
      </c>
      <c r="I111" s="146"/>
      <c r="J111" s="146"/>
      <c r="K111" s="146">
        <v>122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x14ac:dyDescent="0.25">
      <c r="A112" s="147" t="s">
        <v>247</v>
      </c>
      <c r="B112" s="148"/>
      <c r="C112" s="148"/>
      <c r="D112" s="148"/>
      <c r="E112" s="148"/>
      <c r="F112" s="148"/>
      <c r="G112" s="148"/>
      <c r="H112" s="149">
        <v>1295</v>
      </c>
      <c r="I112" s="149"/>
      <c r="J112" s="149"/>
      <c r="K112" s="149">
        <v>13266</v>
      </c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</row>
    <row r="113" spans="1:22" x14ac:dyDescent="0.25">
      <c r="A113" s="147" t="s">
        <v>248</v>
      </c>
      <c r="B113" s="148"/>
      <c r="C113" s="148"/>
      <c r="D113" s="148"/>
      <c r="E113" s="148"/>
      <c r="F113" s="148"/>
      <c r="G113" s="148"/>
      <c r="H113" s="149">
        <v>760</v>
      </c>
      <c r="I113" s="149"/>
      <c r="J113" s="149"/>
      <c r="K113" s="149">
        <v>7287</v>
      </c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</row>
    <row r="114" spans="1:22" x14ac:dyDescent="0.25">
      <c r="A114" s="147" t="s">
        <v>249</v>
      </c>
      <c r="B114" s="148"/>
      <c r="C114" s="148"/>
      <c r="D114" s="148"/>
      <c r="E114" s="148"/>
      <c r="F114" s="148"/>
      <c r="G114" s="148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</row>
    <row r="115" spans="1:22" ht="30" hidden="1" customHeight="1" x14ac:dyDescent="0.25">
      <c r="A115" s="144" t="s">
        <v>250</v>
      </c>
      <c r="B115" s="145"/>
      <c r="C115" s="145"/>
      <c r="D115" s="145"/>
      <c r="E115" s="145"/>
      <c r="F115" s="145"/>
      <c r="G115" s="145"/>
      <c r="H115" s="146">
        <v>3938</v>
      </c>
      <c r="I115" s="146"/>
      <c r="J115" s="146"/>
      <c r="K115" s="146">
        <v>36243</v>
      </c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ht="30" hidden="1" customHeight="1" x14ac:dyDescent="0.25">
      <c r="A116" s="144" t="s">
        <v>251</v>
      </c>
      <c r="B116" s="145"/>
      <c r="C116" s="145"/>
      <c r="D116" s="145"/>
      <c r="E116" s="145"/>
      <c r="F116" s="145"/>
      <c r="G116" s="145"/>
      <c r="H116" s="146">
        <v>124</v>
      </c>
      <c r="I116" s="146"/>
      <c r="J116" s="146"/>
      <c r="K116" s="146">
        <v>1334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ht="30" hidden="1" customHeight="1" x14ac:dyDescent="0.25">
      <c r="A117" s="144" t="s">
        <v>252</v>
      </c>
      <c r="B117" s="145"/>
      <c r="C117" s="145"/>
      <c r="D117" s="145"/>
      <c r="E117" s="145"/>
      <c r="F117" s="145"/>
      <c r="G117" s="145"/>
      <c r="H117" s="146">
        <v>2108</v>
      </c>
      <c r="I117" s="146"/>
      <c r="J117" s="146"/>
      <c r="K117" s="146">
        <v>8947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x14ac:dyDescent="0.25">
      <c r="A118" s="144" t="s">
        <v>253</v>
      </c>
      <c r="B118" s="145"/>
      <c r="C118" s="145"/>
      <c r="D118" s="145"/>
      <c r="E118" s="145"/>
      <c r="F118" s="145"/>
      <c r="G118" s="145"/>
      <c r="H118" s="146">
        <v>6170</v>
      </c>
      <c r="I118" s="146"/>
      <c r="J118" s="146"/>
      <c r="K118" s="146">
        <v>46524</v>
      </c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</row>
    <row r="119" spans="1:22" ht="30" customHeight="1" x14ac:dyDescent="0.25">
      <c r="A119" s="144" t="s">
        <v>435</v>
      </c>
      <c r="B119" s="145"/>
      <c r="C119" s="145"/>
      <c r="D119" s="145"/>
      <c r="E119" s="145"/>
      <c r="F119" s="145"/>
      <c r="G119" s="145"/>
      <c r="H119" s="146">
        <v>573.07000000000005</v>
      </c>
      <c r="I119" s="146"/>
      <c r="J119" s="146"/>
      <c r="K119" s="146">
        <v>2543.9699999999998</v>
      </c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</row>
    <row r="120" spans="1:22" x14ac:dyDescent="0.25">
      <c r="A120" s="147" t="s">
        <v>255</v>
      </c>
      <c r="B120" s="148"/>
      <c r="C120" s="148"/>
      <c r="D120" s="148"/>
      <c r="E120" s="148"/>
      <c r="F120" s="148"/>
      <c r="G120" s="148"/>
      <c r="H120" s="149">
        <v>6743.07</v>
      </c>
      <c r="I120" s="149"/>
      <c r="J120" s="149"/>
      <c r="K120" s="149">
        <v>49067.97</v>
      </c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</row>
    <row r="121" spans="1:22" x14ac:dyDescent="0.25">
      <c r="A121" s="50"/>
      <c r="B121" s="39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</row>
    <row r="122" spans="1:22" x14ac:dyDescent="0.25">
      <c r="A122" s="50"/>
      <c r="B122" s="39"/>
      <c r="C122" s="73" t="s">
        <v>64</v>
      </c>
      <c r="D122" s="48"/>
      <c r="E122" s="48"/>
      <c r="F122" s="48"/>
      <c r="G122" s="48"/>
      <c r="H122" s="74">
        <f>IF(ISBLANK(Y30),"",ROUND(Z30/Y30,2)*100)</f>
        <v>102</v>
      </c>
      <c r="I122" s="48"/>
      <c r="J122" s="48"/>
      <c r="K122" s="74">
        <f>IF(ISBLANK(Y31),"",ROUND(Z31/Y31,2)*100)</f>
        <v>87</v>
      </c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</row>
    <row r="123" spans="1:22" x14ac:dyDescent="0.25">
      <c r="A123" s="50"/>
      <c r="B123" s="39"/>
      <c r="C123" s="73" t="s">
        <v>65</v>
      </c>
      <c r="D123" s="48"/>
      <c r="E123" s="48"/>
      <c r="F123" s="48"/>
      <c r="G123" s="48"/>
      <c r="H123" s="45">
        <f>IF(ISBLANK(Y30),"",ROUND(AA30/Y30,2)*100)</f>
        <v>60</v>
      </c>
      <c r="I123" s="48"/>
      <c r="J123" s="48"/>
      <c r="K123" s="45">
        <f>IF(ISBLANK(Y31),"",ROUND(AA31/Y31,2)*100)</f>
        <v>48</v>
      </c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</row>
    <row r="124" spans="1:22" x14ac:dyDescent="0.25">
      <c r="A124" s="28"/>
      <c r="B124" s="28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 x14ac:dyDescent="0.25">
      <c r="B125" s="75" t="s">
        <v>71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 x14ac:dyDescent="0.25">
      <c r="B126" s="3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 x14ac:dyDescent="0.25">
      <c r="B127" s="75" t="s">
        <v>72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spans="1:22" x14ac:dyDescent="0.25">
      <c r="B128" s="46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  <row r="135" spans="3:7" x14ac:dyDescent="0.25">
      <c r="C135" s="49"/>
      <c r="D135" s="49"/>
      <c r="E135" s="49"/>
      <c r="F135" s="49"/>
      <c r="G135" s="49"/>
    </row>
    <row r="136" spans="3:7" x14ac:dyDescent="0.25">
      <c r="C136" s="49"/>
      <c r="D136" s="49"/>
      <c r="E136" s="49"/>
      <c r="F136" s="49"/>
      <c r="G136" s="49"/>
    </row>
    <row r="137" spans="3:7" x14ac:dyDescent="0.25">
      <c r="C137" s="49"/>
      <c r="D137" s="49"/>
      <c r="E137" s="49"/>
      <c r="F137" s="49"/>
      <c r="G137" s="49"/>
    </row>
    <row r="138" spans="3:7" x14ac:dyDescent="0.25">
      <c r="C138" s="49"/>
      <c r="D138" s="49"/>
      <c r="E138" s="49"/>
      <c r="F138" s="49"/>
      <c r="G138" s="49"/>
    </row>
    <row r="139" spans="3:7" x14ac:dyDescent="0.25">
      <c r="C139" s="49"/>
      <c r="D139" s="49"/>
      <c r="E139" s="49"/>
      <c r="F139" s="49"/>
      <c r="G139" s="49"/>
    </row>
    <row r="140" spans="3:7" x14ac:dyDescent="0.25">
      <c r="C140" s="49"/>
      <c r="D140" s="49"/>
      <c r="E140" s="49"/>
      <c r="F140" s="49"/>
      <c r="G140" s="49"/>
    </row>
    <row r="141" spans="3:7" x14ac:dyDescent="0.25">
      <c r="C141" s="49"/>
      <c r="D141" s="49"/>
      <c r="E141" s="49"/>
      <c r="F141" s="49"/>
      <c r="G141" s="49"/>
    </row>
  </sheetData>
  <mergeCells count="68">
    <mergeCell ref="A115:G115"/>
    <mergeCell ref="A116:G116"/>
    <mergeCell ref="A117:G117"/>
    <mergeCell ref="A118:G118"/>
    <mergeCell ref="A119:G119"/>
    <mergeCell ref="A120:G120"/>
    <mergeCell ref="A109:G109"/>
    <mergeCell ref="A110:G110"/>
    <mergeCell ref="A111:G111"/>
    <mergeCell ref="A112:G112"/>
    <mergeCell ref="A113:G113"/>
    <mergeCell ref="A114:G114"/>
    <mergeCell ref="A98:V98"/>
    <mergeCell ref="A99:V99"/>
    <mergeCell ref="A103:V103"/>
    <mergeCell ref="A104:V104"/>
    <mergeCell ref="A107:G107"/>
    <mergeCell ref="A108:G108"/>
    <mergeCell ref="A83:V83"/>
    <mergeCell ref="A87:V87"/>
    <mergeCell ref="A88:V88"/>
    <mergeCell ref="A91:V91"/>
    <mergeCell ref="A93:V93"/>
    <mergeCell ref="A96:V96"/>
    <mergeCell ref="A57:V57"/>
    <mergeCell ref="A60:V60"/>
    <mergeCell ref="A62:V62"/>
    <mergeCell ref="A63:V63"/>
    <mergeCell ref="A68:V68"/>
    <mergeCell ref="A75:V75"/>
    <mergeCell ref="A40:V40"/>
    <mergeCell ref="A41:V41"/>
    <mergeCell ref="A44:V44"/>
    <mergeCell ref="A48:V48"/>
    <mergeCell ref="A49:V49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6743.07/1000</f>
        <v>6.7430699999999995</v>
      </c>
      <c r="H11" s="85"/>
      <c r="I11" s="55" t="s">
        <v>6</v>
      </c>
      <c r="J11" s="86">
        <f>49067.97/1000</f>
        <v>49.067970000000003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0.11614000000000001</v>
      </c>
      <c r="H14" s="85"/>
      <c r="I14" s="55" t="s">
        <v>8</v>
      </c>
      <c r="J14" s="86">
        <f>(P14+P15)/1000</f>
        <v>0.11614000000000001</v>
      </c>
      <c r="K14" s="87"/>
      <c r="L14" s="58">
        <v>1292</v>
      </c>
      <c r="M14" s="35" t="s">
        <v>8</v>
      </c>
      <c r="N14" s="57"/>
      <c r="O14" s="26">
        <v>116.11</v>
      </c>
      <c r="P14" s="27">
        <v>116.11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1267/1000</f>
        <v>1.2669999999999999</v>
      </c>
      <c r="H15" s="117"/>
      <c r="I15" s="55" t="s">
        <v>6</v>
      </c>
      <c r="J15" s="86">
        <f>15202/1000</f>
        <v>15.202</v>
      </c>
      <c r="K15" s="87"/>
      <c r="L15" s="59">
        <v>15497</v>
      </c>
      <c r="M15" s="35" t="s">
        <v>6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256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257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258</v>
      </c>
      <c r="C26" s="134" t="s">
        <v>259</v>
      </c>
      <c r="D26" s="154" t="s">
        <v>260</v>
      </c>
      <c r="E26" s="155">
        <v>62.79</v>
      </c>
      <c r="F26" s="136" t="s">
        <v>261</v>
      </c>
      <c r="G26" s="136">
        <v>648.61</v>
      </c>
      <c r="H26" s="156"/>
      <c r="I26" s="156"/>
      <c r="J26" s="136" t="s">
        <v>262</v>
      </c>
      <c r="K26" s="136">
        <v>7789.08</v>
      </c>
      <c r="L26" s="157"/>
      <c r="M26" s="156">
        <f>IF(ISNUMBER(K26/G26),IF(NOT(K26/G26=0),K26/G26, " "), " ")</f>
        <v>12.008880529131527</v>
      </c>
      <c r="N26" s="154"/>
    </row>
    <row r="27" spans="1:23" s="29" customFormat="1" ht="22.8" x14ac:dyDescent="0.25">
      <c r="A27" s="152">
        <v>2</v>
      </c>
      <c r="B27" s="153" t="s">
        <v>263</v>
      </c>
      <c r="C27" s="134" t="s">
        <v>264</v>
      </c>
      <c r="D27" s="154" t="s">
        <v>260</v>
      </c>
      <c r="E27" s="155">
        <v>4.26</v>
      </c>
      <c r="F27" s="136" t="s">
        <v>265</v>
      </c>
      <c r="G27" s="136">
        <v>45.54</v>
      </c>
      <c r="H27" s="156"/>
      <c r="I27" s="156"/>
      <c r="J27" s="136" t="s">
        <v>266</v>
      </c>
      <c r="K27" s="136">
        <v>546.48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267</v>
      </c>
      <c r="C28" s="134" t="s">
        <v>268</v>
      </c>
      <c r="D28" s="154" t="s">
        <v>260</v>
      </c>
      <c r="E28" s="155">
        <v>0.83</v>
      </c>
      <c r="F28" s="136" t="s">
        <v>269</v>
      </c>
      <c r="G28" s="136">
        <v>8.9499999999999993</v>
      </c>
      <c r="H28" s="156"/>
      <c r="I28" s="156"/>
      <c r="J28" s="136" t="s">
        <v>270</v>
      </c>
      <c r="K28" s="136">
        <v>107.45</v>
      </c>
      <c r="L28" s="157"/>
      <c r="M28" s="156">
        <f>IF(ISNUMBER(K28/G28),IF(NOT(K28/G28=0),K28/G28, " "), " ")</f>
        <v>12.005586592178773</v>
      </c>
      <c r="N28" s="154"/>
    </row>
    <row r="29" spans="1:23" s="29" customFormat="1" ht="22.8" x14ac:dyDescent="0.25">
      <c r="A29" s="152">
        <v>4</v>
      </c>
      <c r="B29" s="153" t="s">
        <v>271</v>
      </c>
      <c r="C29" s="134" t="s">
        <v>272</v>
      </c>
      <c r="D29" s="154" t="s">
        <v>260</v>
      </c>
      <c r="E29" s="155">
        <v>12.1</v>
      </c>
      <c r="F29" s="136" t="s">
        <v>273</v>
      </c>
      <c r="G29" s="136">
        <v>132.13</v>
      </c>
      <c r="H29" s="156"/>
      <c r="I29" s="156"/>
      <c r="J29" s="136" t="s">
        <v>274</v>
      </c>
      <c r="K29" s="136">
        <v>1585.71</v>
      </c>
      <c r="L29" s="157"/>
      <c r="M29" s="156">
        <f>IF(ISNUMBER(K29/G29),IF(NOT(K29/G29=0),K29/G29, " "), " ")</f>
        <v>12.001135245591463</v>
      </c>
      <c r="N29" s="154"/>
    </row>
    <row r="30" spans="1:23" ht="22.8" x14ac:dyDescent="0.25">
      <c r="A30" s="152">
        <v>5</v>
      </c>
      <c r="B30" s="153" t="s">
        <v>275</v>
      </c>
      <c r="C30" s="134" t="s">
        <v>276</v>
      </c>
      <c r="D30" s="154" t="s">
        <v>260</v>
      </c>
      <c r="E30" s="155">
        <v>9.01</v>
      </c>
      <c r="F30" s="136" t="s">
        <v>277</v>
      </c>
      <c r="G30" s="136">
        <v>100.92</v>
      </c>
      <c r="H30" s="156"/>
      <c r="I30" s="156"/>
      <c r="J30" s="136" t="s">
        <v>278</v>
      </c>
      <c r="K30" s="136">
        <v>1211.03</v>
      </c>
      <c r="L30" s="157"/>
      <c r="M30" s="156">
        <f>IF(ISNUMBER(K30/G30),IF(NOT(K30/G30=0),K30/G30, " "), " ")</f>
        <v>11.999900911613159</v>
      </c>
      <c r="N30" s="154"/>
    </row>
    <row r="31" spans="1:23" ht="22.8" x14ac:dyDescent="0.25">
      <c r="A31" s="152">
        <v>6</v>
      </c>
      <c r="B31" s="153" t="s">
        <v>279</v>
      </c>
      <c r="C31" s="134" t="s">
        <v>280</v>
      </c>
      <c r="D31" s="154" t="s">
        <v>260</v>
      </c>
      <c r="E31" s="155">
        <v>1.62</v>
      </c>
      <c r="F31" s="136" t="s">
        <v>281</v>
      </c>
      <c r="G31" s="136">
        <v>18.579999999999998</v>
      </c>
      <c r="H31" s="156"/>
      <c r="I31" s="156"/>
      <c r="J31" s="136" t="s">
        <v>282</v>
      </c>
      <c r="K31" s="136">
        <v>222.94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283</v>
      </c>
      <c r="C32" s="134" t="s">
        <v>284</v>
      </c>
      <c r="D32" s="154" t="s">
        <v>260</v>
      </c>
      <c r="E32" s="155">
        <v>21.96</v>
      </c>
      <c r="F32" s="136" t="s">
        <v>285</v>
      </c>
      <c r="G32" s="136">
        <v>267.02999999999997</v>
      </c>
      <c r="H32" s="156"/>
      <c r="I32" s="156"/>
      <c r="J32" s="136" t="s">
        <v>286</v>
      </c>
      <c r="K32" s="136">
        <v>3204.84</v>
      </c>
      <c r="L32" s="157"/>
      <c r="M32" s="156">
        <f>IF(ISNUMBER(K32/G32),IF(NOT(K32/G32=0),K32/G32, " "), " ")</f>
        <v>12.001797550836987</v>
      </c>
      <c r="N32" s="154"/>
    </row>
    <row r="33" spans="1:14" ht="22.8" x14ac:dyDescent="0.25">
      <c r="A33" s="152">
        <v>8</v>
      </c>
      <c r="B33" s="153" t="s">
        <v>287</v>
      </c>
      <c r="C33" s="134" t="s">
        <v>288</v>
      </c>
      <c r="D33" s="154" t="s">
        <v>260</v>
      </c>
      <c r="E33" s="155">
        <v>3.54</v>
      </c>
      <c r="F33" s="136" t="s">
        <v>289</v>
      </c>
      <c r="G33" s="136">
        <v>44.4</v>
      </c>
      <c r="H33" s="156"/>
      <c r="I33" s="156"/>
      <c r="J33" s="136" t="s">
        <v>290</v>
      </c>
      <c r="K33" s="136">
        <v>532.62</v>
      </c>
      <c r="L33" s="157"/>
      <c r="M33" s="156">
        <f>IF(ISNUMBER(K33/G33),IF(NOT(K33/G33=0),K33/G33, " "), " ")</f>
        <v>11.995945945945946</v>
      </c>
      <c r="N33" s="154"/>
    </row>
    <row r="34" spans="1:14" ht="22.8" x14ac:dyDescent="0.25">
      <c r="A34" s="152">
        <v>9</v>
      </c>
      <c r="B34" s="153">
        <v>2</v>
      </c>
      <c r="C34" s="134" t="s">
        <v>291</v>
      </c>
      <c r="D34" s="154" t="s">
        <v>260</v>
      </c>
      <c r="E34" s="155">
        <v>0.03</v>
      </c>
      <c r="F34" s="136" t="s">
        <v>292</v>
      </c>
      <c r="G34" s="136"/>
      <c r="H34" s="156"/>
      <c r="I34" s="156"/>
      <c r="J34" s="136" t="s">
        <v>292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293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30954</v>
      </c>
      <c r="C36" s="134" t="s">
        <v>294</v>
      </c>
      <c r="D36" s="154" t="s">
        <v>295</v>
      </c>
      <c r="E36" s="155">
        <v>0.03</v>
      </c>
      <c r="F36" s="136" t="s">
        <v>296</v>
      </c>
      <c r="G36" s="136">
        <v>1.02</v>
      </c>
      <c r="H36" s="156"/>
      <c r="I36" s="156"/>
      <c r="J36" s="136" t="s">
        <v>297</v>
      </c>
      <c r="K36" s="136">
        <v>4.8899999999999997</v>
      </c>
      <c r="L36" s="157"/>
      <c r="M36" s="156">
        <f>IF(ISNUMBER(K36/G36),IF(NOT(K36/G36=0),K36/G36, " "), " ")</f>
        <v>4.7941176470588234</v>
      </c>
      <c r="N36" s="154" t="s">
        <v>298</v>
      </c>
    </row>
    <row r="37" spans="1:14" ht="22.8" x14ac:dyDescent="0.25">
      <c r="A37" s="152">
        <v>11</v>
      </c>
      <c r="B37" s="153">
        <v>40502</v>
      </c>
      <c r="C37" s="134" t="s">
        <v>299</v>
      </c>
      <c r="D37" s="154" t="s">
        <v>295</v>
      </c>
      <c r="E37" s="155">
        <v>0.77</v>
      </c>
      <c r="F37" s="136" t="s">
        <v>300</v>
      </c>
      <c r="G37" s="136">
        <v>6.02</v>
      </c>
      <c r="H37" s="156"/>
      <c r="I37" s="156"/>
      <c r="J37" s="136" t="s">
        <v>301</v>
      </c>
      <c r="K37" s="136">
        <v>34.65</v>
      </c>
      <c r="L37" s="157"/>
      <c r="M37" s="156">
        <f>IF(ISNUMBER(K37/G37),IF(NOT(K37/G37=0),K37/G37, " "), " ")</f>
        <v>5.7558139534883725</v>
      </c>
      <c r="N37" s="154" t="s">
        <v>298</v>
      </c>
    </row>
    <row r="38" spans="1:14" ht="22.8" x14ac:dyDescent="0.25">
      <c r="A38" s="152">
        <v>12</v>
      </c>
      <c r="B38" s="153">
        <v>40504</v>
      </c>
      <c r="C38" s="134" t="s">
        <v>302</v>
      </c>
      <c r="D38" s="154" t="s">
        <v>295</v>
      </c>
      <c r="E38" s="155">
        <v>0.75</v>
      </c>
      <c r="F38" s="136" t="s">
        <v>303</v>
      </c>
      <c r="G38" s="136">
        <v>0.96</v>
      </c>
      <c r="H38" s="156"/>
      <c r="I38" s="156"/>
      <c r="J38" s="136" t="s">
        <v>304</v>
      </c>
      <c r="K38" s="136">
        <v>2.25</v>
      </c>
      <c r="L38" s="157"/>
      <c r="M38" s="156">
        <f>IF(ISNUMBER(K38/G38),IF(NOT(K38/G38=0),K38/G38, " "), " ")</f>
        <v>2.34375</v>
      </c>
      <c r="N38" s="154" t="s">
        <v>298</v>
      </c>
    </row>
    <row r="39" spans="1:14" ht="22.8" x14ac:dyDescent="0.25">
      <c r="A39" s="152">
        <v>13</v>
      </c>
      <c r="B39" s="153">
        <v>330206</v>
      </c>
      <c r="C39" s="134" t="s">
        <v>305</v>
      </c>
      <c r="D39" s="154" t="s">
        <v>295</v>
      </c>
      <c r="E39" s="155">
        <v>0.56999999999999995</v>
      </c>
      <c r="F39" s="136" t="s">
        <v>306</v>
      </c>
      <c r="G39" s="136">
        <v>1.32</v>
      </c>
      <c r="H39" s="156"/>
      <c r="I39" s="156"/>
      <c r="J39" s="136" t="s">
        <v>307</v>
      </c>
      <c r="K39" s="136">
        <v>6.84</v>
      </c>
      <c r="L39" s="157"/>
      <c r="M39" s="156">
        <f>IF(ISNUMBER(K39/G39),IF(NOT(K39/G39=0),K39/G39, " "), " ")</f>
        <v>5.1818181818181817</v>
      </c>
      <c r="N39" s="154" t="s">
        <v>298</v>
      </c>
    </row>
    <row r="40" spans="1:14" ht="22.8" x14ac:dyDescent="0.25">
      <c r="A40" s="152">
        <v>14</v>
      </c>
      <c r="B40" s="153">
        <v>400001</v>
      </c>
      <c r="C40" s="134" t="s">
        <v>308</v>
      </c>
      <c r="D40" s="154" t="s">
        <v>295</v>
      </c>
      <c r="E40" s="155">
        <v>0.09</v>
      </c>
      <c r="F40" s="136" t="s">
        <v>309</v>
      </c>
      <c r="G40" s="136">
        <v>9.27</v>
      </c>
      <c r="H40" s="156"/>
      <c r="I40" s="156"/>
      <c r="J40" s="136" t="s">
        <v>310</v>
      </c>
      <c r="K40" s="136">
        <v>52.83</v>
      </c>
      <c r="L40" s="157"/>
      <c r="M40" s="156">
        <f>IF(ISNUMBER(K40/G40),IF(NOT(K40/G40=0),K40/G40, " "), " ")</f>
        <v>5.6990291262135919</v>
      </c>
      <c r="N40" s="154" t="s">
        <v>298</v>
      </c>
    </row>
    <row r="41" spans="1:14" ht="19.350000000000001" customHeight="1" x14ac:dyDescent="0.25">
      <c r="A41" s="128" t="s">
        <v>311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15</v>
      </c>
      <c r="B42" s="153" t="s">
        <v>312</v>
      </c>
      <c r="C42" s="134" t="s">
        <v>313</v>
      </c>
      <c r="D42" s="154" t="s">
        <v>314</v>
      </c>
      <c r="E42" s="155">
        <v>0.1371</v>
      </c>
      <c r="F42" s="136" t="s">
        <v>315</v>
      </c>
      <c r="G42" s="136">
        <v>0.84</v>
      </c>
      <c r="H42" s="156">
        <v>42.66</v>
      </c>
      <c r="I42" s="156">
        <v>5.86</v>
      </c>
      <c r="J42" s="136" t="s">
        <v>316</v>
      </c>
      <c r="K42" s="136">
        <v>6.73</v>
      </c>
      <c r="L42" s="157"/>
      <c r="M42" s="156">
        <f>IF(ISNUMBER(K42/G42),IF(NOT(K42/G42=0),K42/G42, " "), " ")</f>
        <v>8.0119047619047628</v>
      </c>
      <c r="N42" s="154" t="s">
        <v>317</v>
      </c>
    </row>
    <row r="43" spans="1:14" ht="34.200000000000003" x14ac:dyDescent="0.25">
      <c r="A43" s="152">
        <v>16</v>
      </c>
      <c r="B43" s="153" t="s">
        <v>318</v>
      </c>
      <c r="C43" s="134" t="s">
        <v>319</v>
      </c>
      <c r="D43" s="154" t="s">
        <v>320</v>
      </c>
      <c r="E43" s="155">
        <v>2.9999999999999997E-4</v>
      </c>
      <c r="F43" s="136" t="s">
        <v>321</v>
      </c>
      <c r="G43" s="136">
        <v>3.11</v>
      </c>
      <c r="H43" s="156">
        <v>39055.08</v>
      </c>
      <c r="I43" s="156">
        <v>11.72</v>
      </c>
      <c r="J43" s="136" t="s">
        <v>322</v>
      </c>
      <c r="K43" s="136">
        <v>12.08</v>
      </c>
      <c r="L43" s="157"/>
      <c r="M43" s="156">
        <f>IF(ISNUMBER(K43/G43),IF(NOT(K43/G43=0),K43/G43, " "), " ")</f>
        <v>3.884244372990354</v>
      </c>
      <c r="N43" s="154" t="s">
        <v>323</v>
      </c>
    </row>
    <row r="44" spans="1:14" ht="22.8" x14ac:dyDescent="0.25">
      <c r="A44" s="152">
        <v>17</v>
      </c>
      <c r="B44" s="153" t="s">
        <v>324</v>
      </c>
      <c r="C44" s="134" t="s">
        <v>325</v>
      </c>
      <c r="D44" s="154" t="s">
        <v>320</v>
      </c>
      <c r="E44" s="155">
        <v>1E-4</v>
      </c>
      <c r="F44" s="136" t="s">
        <v>326</v>
      </c>
      <c r="G44" s="136">
        <v>1.07</v>
      </c>
      <c r="H44" s="156">
        <v>56684.17</v>
      </c>
      <c r="I44" s="156">
        <v>5.67</v>
      </c>
      <c r="J44" s="136" t="s">
        <v>327</v>
      </c>
      <c r="K44" s="136">
        <v>5.81</v>
      </c>
      <c r="L44" s="157"/>
      <c r="M44" s="156">
        <f>IF(ISNUMBER(K44/G44),IF(NOT(K44/G44=0),K44/G44, " "), " ")</f>
        <v>5.4299065420560737</v>
      </c>
      <c r="N44" s="154" t="s">
        <v>328</v>
      </c>
    </row>
    <row r="45" spans="1:14" ht="34.200000000000003" x14ac:dyDescent="0.25">
      <c r="A45" s="152">
        <v>18</v>
      </c>
      <c r="B45" s="153" t="s">
        <v>329</v>
      </c>
      <c r="C45" s="134" t="s">
        <v>330</v>
      </c>
      <c r="D45" s="154" t="s">
        <v>314</v>
      </c>
      <c r="E45" s="155">
        <v>6.2399999999999997E-2</v>
      </c>
      <c r="F45" s="136" t="s">
        <v>331</v>
      </c>
      <c r="G45" s="136">
        <v>6.29</v>
      </c>
      <c r="H45" s="156">
        <v>418</v>
      </c>
      <c r="I45" s="156">
        <v>26.07</v>
      </c>
      <c r="J45" s="136" t="s">
        <v>332</v>
      </c>
      <c r="K45" s="136">
        <v>27.25</v>
      </c>
      <c r="L45" s="157"/>
      <c r="M45" s="156">
        <f>IF(ISNUMBER(K45/G45),IF(NOT(K45/G45=0),K45/G45, " "), " ")</f>
        <v>4.3322734499205087</v>
      </c>
      <c r="N45" s="154" t="s">
        <v>333</v>
      </c>
    </row>
    <row r="46" spans="1:14" ht="22.8" x14ac:dyDescent="0.25">
      <c r="A46" s="152">
        <v>19</v>
      </c>
      <c r="B46" s="153" t="s">
        <v>334</v>
      </c>
      <c r="C46" s="134" t="s">
        <v>335</v>
      </c>
      <c r="D46" s="154" t="s">
        <v>336</v>
      </c>
      <c r="E46" s="155">
        <v>1.7899999999999999E-2</v>
      </c>
      <c r="F46" s="136" t="s">
        <v>337</v>
      </c>
      <c r="G46" s="136">
        <v>0.76</v>
      </c>
      <c r="H46" s="156">
        <v>228.81</v>
      </c>
      <c r="I46" s="156">
        <v>4.08</v>
      </c>
      <c r="J46" s="136" t="s">
        <v>338</v>
      </c>
      <c r="K46" s="136">
        <v>4.17</v>
      </c>
      <c r="L46" s="157"/>
      <c r="M46" s="156">
        <f>IF(ISNUMBER(K46/G46),IF(NOT(K46/G46=0),K46/G46, " "), " ")</f>
        <v>5.4868421052631575</v>
      </c>
      <c r="N46" s="154" t="s">
        <v>339</v>
      </c>
    </row>
    <row r="47" spans="1:14" ht="45.6" x14ac:dyDescent="0.25">
      <c r="A47" s="152">
        <v>20</v>
      </c>
      <c r="B47" s="153" t="s">
        <v>340</v>
      </c>
      <c r="C47" s="134" t="s">
        <v>341</v>
      </c>
      <c r="D47" s="154" t="s">
        <v>336</v>
      </c>
      <c r="E47" s="155">
        <v>3.9</v>
      </c>
      <c r="F47" s="136" t="s">
        <v>342</v>
      </c>
      <c r="G47" s="136">
        <v>88.92</v>
      </c>
      <c r="H47" s="156">
        <v>119.32</v>
      </c>
      <c r="I47" s="156">
        <v>465.36</v>
      </c>
      <c r="J47" s="136" t="s">
        <v>343</v>
      </c>
      <c r="K47" s="136">
        <v>475.89</v>
      </c>
      <c r="L47" s="157"/>
      <c r="M47" s="156">
        <f>IF(ISNUMBER(K47/G47),IF(NOT(K47/G47=0),K47/G47, " "), " ")</f>
        <v>5.3518893387314437</v>
      </c>
      <c r="N47" s="154" t="s">
        <v>344</v>
      </c>
    </row>
    <row r="48" spans="1:14" ht="68.400000000000006" x14ac:dyDescent="0.25">
      <c r="A48" s="152">
        <v>21</v>
      </c>
      <c r="B48" s="153" t="s">
        <v>345</v>
      </c>
      <c r="C48" s="134" t="s">
        <v>346</v>
      </c>
      <c r="D48" s="154" t="s">
        <v>336</v>
      </c>
      <c r="E48" s="155">
        <v>0.2</v>
      </c>
      <c r="F48" s="136" t="s">
        <v>347</v>
      </c>
      <c r="G48" s="136">
        <v>23.2</v>
      </c>
      <c r="H48" s="156">
        <v>417.58</v>
      </c>
      <c r="I48" s="156">
        <v>83.52</v>
      </c>
      <c r="J48" s="136" t="s">
        <v>348</v>
      </c>
      <c r="K48" s="136">
        <v>85.26</v>
      </c>
      <c r="L48" s="157"/>
      <c r="M48" s="156">
        <f>IF(ISNUMBER(K48/G48),IF(NOT(K48/G48=0),K48/G48, " "), " ")</f>
        <v>3.6750000000000003</v>
      </c>
      <c r="N48" s="154" t="s">
        <v>349</v>
      </c>
    </row>
    <row r="49" spans="1:14" ht="34.200000000000003" x14ac:dyDescent="0.25">
      <c r="A49" s="152">
        <v>22</v>
      </c>
      <c r="B49" s="153" t="s">
        <v>350</v>
      </c>
      <c r="C49" s="134" t="s">
        <v>351</v>
      </c>
      <c r="D49" s="154" t="s">
        <v>320</v>
      </c>
      <c r="E49" s="155">
        <v>1.03E-2</v>
      </c>
      <c r="F49" s="136" t="s">
        <v>352</v>
      </c>
      <c r="G49" s="136">
        <v>215.39</v>
      </c>
      <c r="H49" s="156">
        <v>55802.95</v>
      </c>
      <c r="I49" s="156">
        <v>574.75</v>
      </c>
      <c r="J49" s="136" t="s">
        <v>353</v>
      </c>
      <c r="K49" s="136">
        <v>589.62</v>
      </c>
      <c r="L49" s="157"/>
      <c r="M49" s="156">
        <f>IF(ISNUMBER(K49/G49),IF(NOT(K49/G49=0),K49/G49, " "), " ")</f>
        <v>2.7374529922466224</v>
      </c>
      <c r="N49" s="154" t="s">
        <v>323</v>
      </c>
    </row>
    <row r="50" spans="1:14" ht="57" x14ac:dyDescent="0.25">
      <c r="A50" s="152">
        <v>23</v>
      </c>
      <c r="B50" s="153" t="s">
        <v>354</v>
      </c>
      <c r="C50" s="134" t="s">
        <v>355</v>
      </c>
      <c r="D50" s="154" t="s">
        <v>356</v>
      </c>
      <c r="E50" s="155">
        <v>6.9550000000000001</v>
      </c>
      <c r="F50" s="136" t="s">
        <v>357</v>
      </c>
      <c r="G50" s="136">
        <v>85.55</v>
      </c>
      <c r="H50" s="156">
        <v>52.7</v>
      </c>
      <c r="I50" s="156">
        <v>366.52</v>
      </c>
      <c r="J50" s="136" t="s">
        <v>358</v>
      </c>
      <c r="K50" s="136">
        <v>376.97</v>
      </c>
      <c r="L50" s="157"/>
      <c r="M50" s="156">
        <f>IF(ISNUMBER(K50/G50),IF(NOT(K50/G50=0),K50/G50, " "), " ")</f>
        <v>4.4064289888953834</v>
      </c>
      <c r="N50" s="154" t="s">
        <v>359</v>
      </c>
    </row>
    <row r="51" spans="1:14" ht="57" x14ac:dyDescent="0.25">
      <c r="A51" s="152">
        <v>24</v>
      </c>
      <c r="B51" s="153" t="s">
        <v>360</v>
      </c>
      <c r="C51" s="134" t="s">
        <v>361</v>
      </c>
      <c r="D51" s="154" t="s">
        <v>356</v>
      </c>
      <c r="E51" s="155">
        <v>3.1030000000000002</v>
      </c>
      <c r="F51" s="136" t="s">
        <v>362</v>
      </c>
      <c r="G51" s="136">
        <v>88.12</v>
      </c>
      <c r="H51" s="156">
        <v>121.9</v>
      </c>
      <c r="I51" s="156">
        <v>378.25</v>
      </c>
      <c r="J51" s="136" t="s">
        <v>363</v>
      </c>
      <c r="K51" s="136">
        <v>389.02</v>
      </c>
      <c r="L51" s="157"/>
      <c r="M51" s="156">
        <f>IF(ISNUMBER(K51/G51),IF(NOT(K51/G51=0),K51/G51, " "), " ")</f>
        <v>4.4146618247843845</v>
      </c>
      <c r="N51" s="154" t="s">
        <v>364</v>
      </c>
    </row>
    <row r="52" spans="1:14" ht="45.6" x14ac:dyDescent="0.25">
      <c r="A52" s="152">
        <v>25</v>
      </c>
      <c r="B52" s="153" t="s">
        <v>365</v>
      </c>
      <c r="C52" s="134" t="s">
        <v>366</v>
      </c>
      <c r="D52" s="154" t="s">
        <v>356</v>
      </c>
      <c r="E52" s="155">
        <v>0.84</v>
      </c>
      <c r="F52" s="136" t="s">
        <v>367</v>
      </c>
      <c r="G52" s="136">
        <v>9.75</v>
      </c>
      <c r="H52" s="156">
        <v>22.86</v>
      </c>
      <c r="I52" s="156">
        <v>19.2</v>
      </c>
      <c r="J52" s="136" t="s">
        <v>368</v>
      </c>
      <c r="K52" s="136">
        <v>19.62</v>
      </c>
      <c r="L52" s="157"/>
      <c r="M52" s="156">
        <f>IF(ISNUMBER(K52/G52),IF(NOT(K52/G52=0),K52/G52, " "), " ")</f>
        <v>2.0123076923076924</v>
      </c>
      <c r="N52" s="154" t="s">
        <v>369</v>
      </c>
    </row>
    <row r="53" spans="1:14" ht="34.200000000000003" x14ac:dyDescent="0.25">
      <c r="A53" s="152">
        <v>26</v>
      </c>
      <c r="B53" s="153" t="s">
        <v>370</v>
      </c>
      <c r="C53" s="134" t="s">
        <v>371</v>
      </c>
      <c r="D53" s="154" t="s">
        <v>356</v>
      </c>
      <c r="E53" s="155">
        <v>4.99</v>
      </c>
      <c r="F53" s="136" t="s">
        <v>372</v>
      </c>
      <c r="G53" s="136">
        <v>259.98</v>
      </c>
      <c r="H53" s="156">
        <v>237.74</v>
      </c>
      <c r="I53" s="156">
        <v>1186.32</v>
      </c>
      <c r="J53" s="136" t="s">
        <v>373</v>
      </c>
      <c r="K53" s="136">
        <v>1211.72</v>
      </c>
      <c r="L53" s="157"/>
      <c r="M53" s="156">
        <f>IF(ISNUMBER(K53/G53),IF(NOT(K53/G53=0),K53/G53, " "), " ")</f>
        <v>4.6608200630817755</v>
      </c>
      <c r="N53" s="154" t="s">
        <v>323</v>
      </c>
    </row>
    <row r="54" spans="1:14" ht="34.200000000000003" x14ac:dyDescent="0.25">
      <c r="A54" s="152">
        <v>27</v>
      </c>
      <c r="B54" s="153" t="s">
        <v>374</v>
      </c>
      <c r="C54" s="134" t="s">
        <v>375</v>
      </c>
      <c r="D54" s="154" t="s">
        <v>314</v>
      </c>
      <c r="E54" s="155">
        <v>15.288600000000001</v>
      </c>
      <c r="F54" s="136" t="s">
        <v>376</v>
      </c>
      <c r="G54" s="136">
        <v>47.55</v>
      </c>
      <c r="H54" s="156">
        <v>22.32</v>
      </c>
      <c r="I54" s="156">
        <v>341.22</v>
      </c>
      <c r="J54" s="136" t="s">
        <v>377</v>
      </c>
      <c r="K54" s="136">
        <v>348.1</v>
      </c>
      <c r="L54" s="157"/>
      <c r="M54" s="156">
        <f>IF(ISNUMBER(K54/G54),IF(NOT(K54/G54=0),K54/G54, " "), " ")</f>
        <v>7.3207150368033655</v>
      </c>
      <c r="N54" s="154" t="s">
        <v>378</v>
      </c>
    </row>
    <row r="55" spans="1:14" ht="34.200000000000003" x14ac:dyDescent="0.25">
      <c r="A55" s="152">
        <v>28</v>
      </c>
      <c r="B55" s="153" t="s">
        <v>379</v>
      </c>
      <c r="C55" s="134" t="s">
        <v>380</v>
      </c>
      <c r="D55" s="154" t="s">
        <v>356</v>
      </c>
      <c r="E55" s="155">
        <v>3.9119999999999999</v>
      </c>
      <c r="F55" s="136" t="s">
        <v>381</v>
      </c>
      <c r="G55" s="136">
        <v>66.19</v>
      </c>
      <c r="H55" s="156">
        <v>48.99</v>
      </c>
      <c r="I55" s="156">
        <v>191.65</v>
      </c>
      <c r="J55" s="136" t="s">
        <v>382</v>
      </c>
      <c r="K55" s="136">
        <v>196.03</v>
      </c>
      <c r="L55" s="157"/>
      <c r="M55" s="156">
        <f>IF(ISNUMBER(K55/G55),IF(NOT(K55/G55=0),K55/G55, " "), " ")</f>
        <v>2.9616256232059226</v>
      </c>
      <c r="N55" s="154" t="s">
        <v>323</v>
      </c>
    </row>
    <row r="56" spans="1:14" ht="34.200000000000003" x14ac:dyDescent="0.25">
      <c r="A56" s="152">
        <v>29</v>
      </c>
      <c r="B56" s="153" t="s">
        <v>383</v>
      </c>
      <c r="C56" s="134" t="s">
        <v>384</v>
      </c>
      <c r="D56" s="154" t="s">
        <v>320</v>
      </c>
      <c r="E56" s="155">
        <v>1E-3</v>
      </c>
      <c r="F56" s="136" t="s">
        <v>385</v>
      </c>
      <c r="G56" s="136">
        <v>24.89</v>
      </c>
      <c r="H56" s="156">
        <v>119349.81</v>
      </c>
      <c r="I56" s="156">
        <v>119.35</v>
      </c>
      <c r="J56" s="136" t="s">
        <v>386</v>
      </c>
      <c r="K56" s="136">
        <v>122.03</v>
      </c>
      <c r="L56" s="157"/>
      <c r="M56" s="156">
        <f>IF(ISNUMBER(K56/G56),IF(NOT(K56/G56=0),K56/G56, " "), " ")</f>
        <v>4.9027721976697469</v>
      </c>
      <c r="N56" s="154" t="s">
        <v>323</v>
      </c>
    </row>
    <row r="57" spans="1:14" ht="22.8" x14ac:dyDescent="0.25">
      <c r="A57" s="152">
        <v>30</v>
      </c>
      <c r="B57" s="153" t="s">
        <v>387</v>
      </c>
      <c r="C57" s="134" t="s">
        <v>388</v>
      </c>
      <c r="D57" s="154" t="s">
        <v>336</v>
      </c>
      <c r="E57" s="155">
        <v>0.14000000000000001</v>
      </c>
      <c r="F57" s="136" t="s">
        <v>389</v>
      </c>
      <c r="G57" s="136">
        <v>3.72</v>
      </c>
      <c r="H57" s="156">
        <v>188.27</v>
      </c>
      <c r="I57" s="156">
        <v>26.36</v>
      </c>
      <c r="J57" s="136" t="s">
        <v>390</v>
      </c>
      <c r="K57" s="136">
        <v>26.93</v>
      </c>
      <c r="L57" s="157"/>
      <c r="M57" s="156">
        <f>IF(ISNUMBER(K57/G57),IF(NOT(K57/G57=0),K57/G57, " "), " ")</f>
        <v>7.2392473118279561</v>
      </c>
      <c r="N57" s="154" t="s">
        <v>391</v>
      </c>
    </row>
    <row r="58" spans="1:14" ht="34.200000000000003" x14ac:dyDescent="0.25">
      <c r="A58" s="152">
        <v>31</v>
      </c>
      <c r="B58" s="153" t="s">
        <v>392</v>
      </c>
      <c r="C58" s="134" t="s">
        <v>393</v>
      </c>
      <c r="D58" s="154" t="s">
        <v>394</v>
      </c>
      <c r="E58" s="155">
        <v>2</v>
      </c>
      <c r="F58" s="136" t="s">
        <v>395</v>
      </c>
      <c r="G58" s="136">
        <v>27.76</v>
      </c>
      <c r="H58" s="156"/>
      <c r="I58" s="156"/>
      <c r="J58" s="136" t="s">
        <v>396</v>
      </c>
      <c r="K58" s="136">
        <v>151.08000000000001</v>
      </c>
      <c r="L58" s="157"/>
      <c r="M58" s="156">
        <f>IF(ISNUMBER(K58/G58),IF(NOT(K58/G58=0),K58/G58, " "), " ")</f>
        <v>5.4423631123919307</v>
      </c>
      <c r="N58" s="154"/>
    </row>
    <row r="59" spans="1:14" ht="22.8" x14ac:dyDescent="0.25">
      <c r="A59" s="152">
        <v>32</v>
      </c>
      <c r="B59" s="153" t="s">
        <v>397</v>
      </c>
      <c r="C59" s="134" t="s">
        <v>398</v>
      </c>
      <c r="D59" s="154" t="s">
        <v>394</v>
      </c>
      <c r="E59" s="155">
        <v>2</v>
      </c>
      <c r="F59" s="136" t="s">
        <v>399</v>
      </c>
      <c r="G59" s="136">
        <v>31.4</v>
      </c>
      <c r="H59" s="156"/>
      <c r="I59" s="156"/>
      <c r="J59" s="136" t="s">
        <v>400</v>
      </c>
      <c r="K59" s="136">
        <v>46.9</v>
      </c>
      <c r="L59" s="157"/>
      <c r="M59" s="156">
        <f>IF(ISNUMBER(K59/G59),IF(NOT(K59/G59=0),K59/G59, " "), " ")</f>
        <v>1.4936305732484076</v>
      </c>
      <c r="N59" s="154"/>
    </row>
    <row r="60" spans="1:14" ht="22.8" x14ac:dyDescent="0.25">
      <c r="A60" s="152">
        <v>33</v>
      </c>
      <c r="B60" s="153" t="s">
        <v>401</v>
      </c>
      <c r="C60" s="134" t="s">
        <v>402</v>
      </c>
      <c r="D60" s="154" t="s">
        <v>394</v>
      </c>
      <c r="E60" s="155">
        <v>8</v>
      </c>
      <c r="F60" s="136" t="s">
        <v>403</v>
      </c>
      <c r="G60" s="136">
        <v>148.80000000000001</v>
      </c>
      <c r="H60" s="156"/>
      <c r="I60" s="156"/>
      <c r="J60" s="136" t="s">
        <v>404</v>
      </c>
      <c r="K60" s="136">
        <v>333.68</v>
      </c>
      <c r="L60" s="157"/>
      <c r="M60" s="156">
        <f>IF(ISNUMBER(K60/G60),IF(NOT(K60/G60=0),K60/G60, " "), " ")</f>
        <v>2.2424731182795696</v>
      </c>
      <c r="N60" s="154"/>
    </row>
    <row r="61" spans="1:14" ht="22.8" x14ac:dyDescent="0.25">
      <c r="A61" s="152">
        <v>34</v>
      </c>
      <c r="B61" s="153" t="s">
        <v>405</v>
      </c>
      <c r="C61" s="134" t="s">
        <v>406</v>
      </c>
      <c r="D61" s="154" t="s">
        <v>394</v>
      </c>
      <c r="E61" s="155">
        <v>2</v>
      </c>
      <c r="F61" s="136" t="s">
        <v>407</v>
      </c>
      <c r="G61" s="136">
        <v>4.82</v>
      </c>
      <c r="H61" s="156"/>
      <c r="I61" s="156"/>
      <c r="J61" s="136" t="s">
        <v>408</v>
      </c>
      <c r="K61" s="136">
        <v>38.06</v>
      </c>
      <c r="L61" s="157"/>
      <c r="M61" s="156">
        <f>IF(ISNUMBER(K61/G61),IF(NOT(K61/G61=0),K61/G61, " "), " ")</f>
        <v>7.8962655601659755</v>
      </c>
      <c r="N61" s="154"/>
    </row>
    <row r="62" spans="1:14" ht="34.200000000000003" x14ac:dyDescent="0.25">
      <c r="A62" s="152">
        <v>35</v>
      </c>
      <c r="B62" s="153" t="s">
        <v>409</v>
      </c>
      <c r="C62" s="134" t="s">
        <v>410</v>
      </c>
      <c r="D62" s="154" t="s">
        <v>356</v>
      </c>
      <c r="E62" s="155">
        <v>0.5</v>
      </c>
      <c r="F62" s="136" t="s">
        <v>389</v>
      </c>
      <c r="G62" s="136">
        <v>13.3</v>
      </c>
      <c r="H62" s="156"/>
      <c r="I62" s="156"/>
      <c r="J62" s="136" t="s">
        <v>411</v>
      </c>
      <c r="K62" s="136">
        <v>32.18</v>
      </c>
      <c r="L62" s="157"/>
      <c r="M62" s="156">
        <f>IF(ISNUMBER(K62/G62),IF(NOT(K62/G62=0),K62/G62, " "), " ")</f>
        <v>2.4195488721804508</v>
      </c>
      <c r="N62" s="154"/>
    </row>
    <row r="63" spans="1:14" ht="22.8" x14ac:dyDescent="0.25">
      <c r="A63" s="152">
        <v>36</v>
      </c>
      <c r="B63" s="153" t="s">
        <v>412</v>
      </c>
      <c r="C63" s="134" t="s">
        <v>413</v>
      </c>
      <c r="D63" s="154" t="s">
        <v>394</v>
      </c>
      <c r="E63" s="155">
        <v>2</v>
      </c>
      <c r="F63" s="136" t="s">
        <v>414</v>
      </c>
      <c r="G63" s="136">
        <v>1400</v>
      </c>
      <c r="H63" s="156"/>
      <c r="I63" s="156"/>
      <c r="J63" s="136" t="s">
        <v>415</v>
      </c>
      <c r="K63" s="136">
        <v>2066.12</v>
      </c>
      <c r="L63" s="157"/>
      <c r="M63" s="156">
        <f>IF(ISNUMBER(K63/G63),IF(NOT(K63/G63=0),K63/G63, " "), " ")</f>
        <v>1.4758</v>
      </c>
      <c r="N63" s="154"/>
    </row>
    <row r="64" spans="1:14" ht="34.200000000000003" x14ac:dyDescent="0.25">
      <c r="A64" s="152">
        <v>37</v>
      </c>
      <c r="B64" s="153" t="s">
        <v>416</v>
      </c>
      <c r="C64" s="134" t="s">
        <v>417</v>
      </c>
      <c r="D64" s="154" t="s">
        <v>418</v>
      </c>
      <c r="E64" s="155">
        <v>0.2</v>
      </c>
      <c r="F64" s="136" t="s">
        <v>419</v>
      </c>
      <c r="G64" s="136">
        <v>252</v>
      </c>
      <c r="H64" s="156"/>
      <c r="I64" s="156"/>
      <c r="J64" s="136" t="s">
        <v>420</v>
      </c>
      <c r="K64" s="136">
        <v>4028.6</v>
      </c>
      <c r="L64" s="157"/>
      <c r="M64" s="156">
        <f>IF(ISNUMBER(K64/G64),IF(NOT(K64/G64=0),K64/G64, " "), " ")</f>
        <v>15.986507936507936</v>
      </c>
      <c r="N64" s="154"/>
    </row>
    <row r="65" spans="1:14" ht="22.8" x14ac:dyDescent="0.25">
      <c r="A65" s="152">
        <v>38</v>
      </c>
      <c r="B65" s="153" t="s">
        <v>421</v>
      </c>
      <c r="C65" s="134" t="s">
        <v>422</v>
      </c>
      <c r="D65" s="154" t="s">
        <v>394</v>
      </c>
      <c r="E65" s="155">
        <v>2</v>
      </c>
      <c r="F65" s="136" t="s">
        <v>423</v>
      </c>
      <c r="G65" s="136">
        <v>4.9000000000000004</v>
      </c>
      <c r="H65" s="156"/>
      <c r="I65" s="156"/>
      <c r="J65" s="136" t="s">
        <v>424</v>
      </c>
      <c r="K65" s="136">
        <v>11.42</v>
      </c>
      <c r="L65" s="157"/>
      <c r="M65" s="156">
        <f>IF(ISNUMBER(K65/G65),IF(NOT(K65/G65=0),K65/G65, " "), " ")</f>
        <v>2.3306122448979592</v>
      </c>
      <c r="N65" s="154"/>
    </row>
    <row r="66" spans="1:14" ht="34.200000000000003" x14ac:dyDescent="0.25">
      <c r="A66" s="152">
        <v>39</v>
      </c>
      <c r="B66" s="153" t="s">
        <v>425</v>
      </c>
      <c r="C66" s="134" t="s">
        <v>426</v>
      </c>
      <c r="D66" s="154" t="s">
        <v>394</v>
      </c>
      <c r="E66" s="155">
        <v>2</v>
      </c>
      <c r="F66" s="136" t="s">
        <v>427</v>
      </c>
      <c r="G66" s="136">
        <v>24.92</v>
      </c>
      <c r="H66" s="156"/>
      <c r="I66" s="156"/>
      <c r="J66" s="136" t="s">
        <v>428</v>
      </c>
      <c r="K66" s="136">
        <v>50.32</v>
      </c>
      <c r="L66" s="157"/>
      <c r="M66" s="156">
        <f>IF(ISNUMBER(K66/G66),IF(NOT(K66/G66=0),K66/G66, " "), " ")</f>
        <v>2.0192616372391652</v>
      </c>
      <c r="N66" s="154"/>
    </row>
    <row r="67" spans="1:14" ht="19.350000000000001" customHeight="1" x14ac:dyDescent="0.25">
      <c r="A67" s="150" t="s">
        <v>429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</row>
    <row r="68" spans="1:14" ht="19.350000000000001" customHeight="1" x14ac:dyDescent="0.25">
      <c r="A68" s="128" t="s">
        <v>311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</row>
    <row r="69" spans="1:14" ht="22.8" x14ac:dyDescent="0.25">
      <c r="A69" s="152">
        <v>40</v>
      </c>
      <c r="B69" s="153" t="s">
        <v>430</v>
      </c>
      <c r="C69" s="134" t="s">
        <v>431</v>
      </c>
      <c r="D69" s="154" t="s">
        <v>394</v>
      </c>
      <c r="E69" s="155">
        <v>2</v>
      </c>
      <c r="F69" s="136" t="s">
        <v>292</v>
      </c>
      <c r="G69" s="136"/>
      <c r="H69" s="156"/>
      <c r="I69" s="156"/>
      <c r="J69" s="136" t="s">
        <v>292</v>
      </c>
      <c r="K69" s="136"/>
      <c r="L69" s="157"/>
      <c r="M69" s="156" t="str">
        <f>IF(ISNUMBER(K69/G69),IF(NOT(K69/G69=0),K69/G69, " "), " ")</f>
        <v xml:space="preserve"> </v>
      </c>
      <c r="N69" s="154"/>
    </row>
    <row r="70" spans="1:14" ht="22.8" x14ac:dyDescent="0.25">
      <c r="A70" s="158">
        <v>41</v>
      </c>
      <c r="B70" s="159" t="s">
        <v>432</v>
      </c>
      <c r="C70" s="140" t="s">
        <v>433</v>
      </c>
      <c r="D70" s="160" t="s">
        <v>320</v>
      </c>
      <c r="E70" s="161">
        <v>6.7799999999999999E-2</v>
      </c>
      <c r="F70" s="142" t="s">
        <v>292</v>
      </c>
      <c r="G70" s="142"/>
      <c r="H70" s="162"/>
      <c r="I70" s="162"/>
      <c r="J70" s="142" t="s">
        <v>292</v>
      </c>
      <c r="K70" s="142"/>
      <c r="L70" s="163"/>
      <c r="M70" s="162" t="str">
        <f>IF(ISNUMBER(K70/G70),IF(NOT(K70/G70=0),K70/G70, " "), " ")</f>
        <v xml:space="preserve"> </v>
      </c>
      <c r="N70" s="160"/>
    </row>
    <row r="71" spans="1:14" x14ac:dyDescent="0.25">
      <c r="A71" s="144" t="s">
        <v>239</v>
      </c>
      <c r="B71" s="145"/>
      <c r="C71" s="145"/>
      <c r="D71" s="145"/>
      <c r="E71" s="145"/>
      <c r="F71" s="145"/>
      <c r="G71" s="164">
        <v>4115</v>
      </c>
      <c r="H71" s="165"/>
      <c r="I71" s="165"/>
      <c r="J71" s="165"/>
      <c r="K71" s="164">
        <v>25971</v>
      </c>
      <c r="L71" s="166"/>
      <c r="M71" s="164">
        <f ca="1">IF(ISNUMBER(INDIRECT("K" &amp; ROW())/INDIRECT("G" &amp; ROW())),INDIRECT("K" &amp; ROW())/INDIRECT("G" &amp; ROW()), " ")</f>
        <v>6.3113001215066831</v>
      </c>
      <c r="N71" s="146" t="s">
        <v>434</v>
      </c>
    </row>
    <row r="72" spans="1:14" x14ac:dyDescent="0.25">
      <c r="A72" s="144" t="s">
        <v>243</v>
      </c>
      <c r="B72" s="145"/>
      <c r="C72" s="145"/>
      <c r="D72" s="145"/>
      <c r="E72" s="145"/>
      <c r="F72" s="145"/>
      <c r="G72" s="164"/>
      <c r="H72" s="165"/>
      <c r="I72" s="165"/>
      <c r="J72" s="165"/>
      <c r="K72" s="164"/>
      <c r="L72" s="166"/>
      <c r="M72" s="164" t="str">
        <f ca="1">IF(ISNUMBER(INDIRECT("K" &amp; ROW())/INDIRECT("G" &amp; ROW())),INDIRECT("K" &amp; ROW())/INDIRECT("G" &amp; ROW()), " ")</f>
        <v xml:space="preserve"> </v>
      </c>
      <c r="N72" s="146" t="s">
        <v>434</v>
      </c>
    </row>
    <row r="73" spans="1:14" x14ac:dyDescent="0.25">
      <c r="A73" s="144" t="s">
        <v>244</v>
      </c>
      <c r="B73" s="145"/>
      <c r="C73" s="145"/>
      <c r="D73" s="145"/>
      <c r="E73" s="145"/>
      <c r="F73" s="145"/>
      <c r="G73" s="164">
        <v>1267</v>
      </c>
      <c r="H73" s="165"/>
      <c r="I73" s="165"/>
      <c r="J73" s="165"/>
      <c r="K73" s="164">
        <v>15202</v>
      </c>
      <c r="L73" s="166"/>
      <c r="M73" s="164">
        <f ca="1">IF(ISNUMBER(INDIRECT("K" &amp; ROW())/INDIRECT("G" &amp; ROW())),INDIRECT("K" &amp; ROW())/INDIRECT("G" &amp; ROW()), " ")</f>
        <v>11.998421468034728</v>
      </c>
      <c r="N73" s="146" t="s">
        <v>434</v>
      </c>
    </row>
    <row r="74" spans="1:14" x14ac:dyDescent="0.25">
      <c r="A74" s="144" t="s">
        <v>245</v>
      </c>
      <c r="B74" s="145"/>
      <c r="C74" s="145"/>
      <c r="D74" s="145"/>
      <c r="E74" s="145"/>
      <c r="F74" s="145"/>
      <c r="G74" s="164">
        <v>2829</v>
      </c>
      <c r="H74" s="165"/>
      <c r="I74" s="165"/>
      <c r="J74" s="165"/>
      <c r="K74" s="164">
        <v>10650</v>
      </c>
      <c r="L74" s="166"/>
      <c r="M74" s="164">
        <f ca="1">IF(ISNUMBER(INDIRECT("K" &amp; ROW())/INDIRECT("G" &amp; ROW())),INDIRECT("K" &amp; ROW())/INDIRECT("G" &amp; ROW()), " ")</f>
        <v>3.7645811240721101</v>
      </c>
      <c r="N74" s="146" t="s">
        <v>434</v>
      </c>
    </row>
    <row r="75" spans="1:14" x14ac:dyDescent="0.25">
      <c r="A75" s="144" t="s">
        <v>246</v>
      </c>
      <c r="B75" s="145"/>
      <c r="C75" s="145"/>
      <c r="D75" s="145"/>
      <c r="E75" s="145"/>
      <c r="F75" s="145"/>
      <c r="G75" s="164">
        <v>19</v>
      </c>
      <c r="H75" s="165"/>
      <c r="I75" s="165"/>
      <c r="J75" s="165"/>
      <c r="K75" s="164">
        <v>122</v>
      </c>
      <c r="L75" s="166"/>
      <c r="M75" s="164">
        <f ca="1">IF(ISNUMBER(INDIRECT("K" &amp; ROW())/INDIRECT("G" &amp; ROW())),INDIRECT("K" &amp; ROW())/INDIRECT("G" &amp; ROW()), " ")</f>
        <v>6.4210526315789478</v>
      </c>
      <c r="N75" s="146" t="s">
        <v>434</v>
      </c>
    </row>
    <row r="76" spans="1:14" x14ac:dyDescent="0.25">
      <c r="A76" s="147" t="s">
        <v>247</v>
      </c>
      <c r="B76" s="148"/>
      <c r="C76" s="148"/>
      <c r="D76" s="148"/>
      <c r="E76" s="148"/>
      <c r="F76" s="148"/>
      <c r="G76" s="167">
        <v>1295</v>
      </c>
      <c r="H76" s="168"/>
      <c r="I76" s="168"/>
      <c r="J76" s="168"/>
      <c r="K76" s="167">
        <v>13266</v>
      </c>
      <c r="L76" s="169"/>
      <c r="M76" s="167">
        <f ca="1">IF(ISNUMBER(INDIRECT("K" &amp; ROW())/INDIRECT("G" &amp; ROW())),INDIRECT("K" &amp; ROW())/INDIRECT("G" &amp; ROW()), " ")</f>
        <v>10.244015444015444</v>
      </c>
      <c r="N76" s="149" t="s">
        <v>434</v>
      </c>
    </row>
    <row r="77" spans="1:14" x14ac:dyDescent="0.25">
      <c r="A77" s="147" t="s">
        <v>248</v>
      </c>
      <c r="B77" s="148"/>
      <c r="C77" s="148"/>
      <c r="D77" s="148"/>
      <c r="E77" s="148"/>
      <c r="F77" s="148"/>
      <c r="G77" s="167">
        <v>760</v>
      </c>
      <c r="H77" s="168"/>
      <c r="I77" s="168"/>
      <c r="J77" s="168"/>
      <c r="K77" s="167">
        <v>7287</v>
      </c>
      <c r="L77" s="169"/>
      <c r="M77" s="167">
        <f ca="1">IF(ISNUMBER(INDIRECT("K" &amp; ROW())/INDIRECT("G" &amp; ROW())),INDIRECT("K" &amp; ROW())/INDIRECT("G" &amp; ROW()), " ")</f>
        <v>9.5881578947368418</v>
      </c>
      <c r="N77" s="149" t="s">
        <v>434</v>
      </c>
    </row>
    <row r="78" spans="1:14" x14ac:dyDescent="0.25">
      <c r="A78" s="147" t="s">
        <v>249</v>
      </c>
      <c r="B78" s="148"/>
      <c r="C78" s="148"/>
      <c r="D78" s="148"/>
      <c r="E78" s="148"/>
      <c r="F78" s="148"/>
      <c r="G78" s="167"/>
      <c r="H78" s="168"/>
      <c r="I78" s="168"/>
      <c r="J78" s="168"/>
      <c r="K78" s="167"/>
      <c r="L78" s="169"/>
      <c r="M78" s="167" t="str">
        <f ca="1">IF(ISNUMBER(INDIRECT("K" &amp; ROW())/INDIRECT("G" &amp; ROW())),INDIRECT("K" &amp; ROW())/INDIRECT("G" &amp; ROW()), " ")</f>
        <v xml:space="preserve"> </v>
      </c>
      <c r="N78" s="149" t="s">
        <v>434</v>
      </c>
    </row>
    <row r="79" spans="1:14" ht="30" customHeight="1" x14ac:dyDescent="0.25">
      <c r="A79" s="144" t="s">
        <v>250</v>
      </c>
      <c r="B79" s="145"/>
      <c r="C79" s="145"/>
      <c r="D79" s="145"/>
      <c r="E79" s="145"/>
      <c r="F79" s="145"/>
      <c r="G79" s="164">
        <v>3938</v>
      </c>
      <c r="H79" s="165"/>
      <c r="I79" s="165"/>
      <c r="J79" s="165"/>
      <c r="K79" s="164">
        <v>36243</v>
      </c>
      <c r="L79" s="166"/>
      <c r="M79" s="164">
        <f ca="1">IF(ISNUMBER(INDIRECT("K" &amp; ROW())/INDIRECT("G" &amp; ROW())),INDIRECT("K" &amp; ROW())/INDIRECT("G" &amp; ROW()), " ")</f>
        <v>9.2034027425088869</v>
      </c>
      <c r="N79" s="146" t="s">
        <v>434</v>
      </c>
    </row>
    <row r="80" spans="1:14" ht="30" customHeight="1" x14ac:dyDescent="0.25">
      <c r="A80" s="144" t="s">
        <v>251</v>
      </c>
      <c r="B80" s="145"/>
      <c r="C80" s="145"/>
      <c r="D80" s="145"/>
      <c r="E80" s="145"/>
      <c r="F80" s="145"/>
      <c r="G80" s="164">
        <v>124</v>
      </c>
      <c r="H80" s="165"/>
      <c r="I80" s="165"/>
      <c r="J80" s="165"/>
      <c r="K80" s="164">
        <v>1334</v>
      </c>
      <c r="L80" s="166"/>
      <c r="M80" s="164">
        <f ca="1">IF(ISNUMBER(INDIRECT("K" &amp; ROW())/INDIRECT("G" &amp; ROW())),INDIRECT("K" &amp; ROW())/INDIRECT("G" &amp; ROW()), " ")</f>
        <v>10.758064516129032</v>
      </c>
      <c r="N80" s="146" t="s">
        <v>434</v>
      </c>
    </row>
    <row r="81" spans="1:14" ht="30" customHeight="1" x14ac:dyDescent="0.25">
      <c r="A81" s="144" t="s">
        <v>252</v>
      </c>
      <c r="B81" s="145"/>
      <c r="C81" s="145"/>
      <c r="D81" s="145"/>
      <c r="E81" s="145"/>
      <c r="F81" s="145"/>
      <c r="G81" s="164">
        <v>2108</v>
      </c>
      <c r="H81" s="165"/>
      <c r="I81" s="165"/>
      <c r="J81" s="165"/>
      <c r="K81" s="164">
        <v>8947</v>
      </c>
      <c r="L81" s="166"/>
      <c r="M81" s="164">
        <f ca="1">IF(ISNUMBER(INDIRECT("K" &amp; ROW())/INDIRECT("G" &amp; ROW())),INDIRECT("K" &amp; ROW())/INDIRECT("G" &amp; ROW()), " ")</f>
        <v>4.2443074003795065</v>
      </c>
      <c r="N81" s="146" t="s">
        <v>434</v>
      </c>
    </row>
    <row r="82" spans="1:14" x14ac:dyDescent="0.25">
      <c r="A82" s="144" t="s">
        <v>253</v>
      </c>
      <c r="B82" s="145"/>
      <c r="C82" s="145"/>
      <c r="D82" s="145"/>
      <c r="E82" s="145"/>
      <c r="F82" s="145"/>
      <c r="G82" s="164">
        <v>6170</v>
      </c>
      <c r="H82" s="165"/>
      <c r="I82" s="165"/>
      <c r="J82" s="165"/>
      <c r="K82" s="164">
        <v>46524</v>
      </c>
      <c r="L82" s="166"/>
      <c r="M82" s="164">
        <f ca="1">IF(ISNUMBER(INDIRECT("K" &amp; ROW())/INDIRECT("G" &amp; ROW())),INDIRECT("K" &amp; ROW())/INDIRECT("G" &amp; ROW()), " ")</f>
        <v>7.540356564019449</v>
      </c>
      <c r="N82" s="146" t="s">
        <v>434</v>
      </c>
    </row>
    <row r="83" spans="1:14" ht="30" customHeight="1" x14ac:dyDescent="0.25">
      <c r="A83" s="144" t="s">
        <v>254</v>
      </c>
      <c r="B83" s="145"/>
      <c r="C83" s="145"/>
      <c r="D83" s="145"/>
      <c r="E83" s="145"/>
      <c r="F83" s="145"/>
      <c r="G83" s="164">
        <v>573.07000000000005</v>
      </c>
      <c r="H83" s="165"/>
      <c r="I83" s="165"/>
      <c r="J83" s="165"/>
      <c r="K83" s="164">
        <v>2543.9699999999998</v>
      </c>
      <c r="L83" s="166"/>
      <c r="M83" s="164">
        <f ca="1">IF(ISNUMBER(INDIRECT("K" &amp; ROW())/INDIRECT("G" &amp; ROW())),INDIRECT("K" &amp; ROW())/INDIRECT("G" &amp; ROW()), " ")</f>
        <v>4.4391959097492446</v>
      </c>
      <c r="N83" s="146" t="s">
        <v>434</v>
      </c>
    </row>
    <row r="84" spans="1:14" x14ac:dyDescent="0.25">
      <c r="A84" s="147" t="s">
        <v>255</v>
      </c>
      <c r="B84" s="148"/>
      <c r="C84" s="148"/>
      <c r="D84" s="148"/>
      <c r="E84" s="148"/>
      <c r="F84" s="148"/>
      <c r="G84" s="167">
        <v>6743.07</v>
      </c>
      <c r="H84" s="168"/>
      <c r="I84" s="168"/>
      <c r="J84" s="168"/>
      <c r="K84" s="167">
        <v>49067.97</v>
      </c>
      <c r="L84" s="169"/>
      <c r="M84" s="167">
        <f ca="1">IF(ISNUMBER(INDIRECT("K" &amp; ROW())/INDIRECT("G" &amp; ROW())),INDIRECT("K" &amp; ROW())/INDIRECT("G" &amp; ROW()), " ")</f>
        <v>7.276799736618484</v>
      </c>
      <c r="N84" s="149" t="s">
        <v>434</v>
      </c>
    </row>
    <row r="85" spans="1:14" x14ac:dyDescent="0.25">
      <c r="A85" s="48"/>
      <c r="G85" s="67"/>
      <c r="H85" s="68"/>
      <c r="I85" s="68"/>
      <c r="J85" s="68"/>
      <c r="K85" s="67"/>
      <c r="L85" s="69"/>
      <c r="M85" s="67"/>
      <c r="N85" s="48"/>
    </row>
    <row r="86" spans="1:14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71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3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75" t="s">
        <v>72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</sheetData>
  <mergeCells count="47">
    <mergeCell ref="A83:F83"/>
    <mergeCell ref="A84:F84"/>
    <mergeCell ref="A77:F77"/>
    <mergeCell ref="A78:F78"/>
    <mergeCell ref="A79:F79"/>
    <mergeCell ref="A80:F80"/>
    <mergeCell ref="A81:F81"/>
    <mergeCell ref="A82:F82"/>
    <mergeCell ref="A71:F71"/>
    <mergeCell ref="A72:F72"/>
    <mergeCell ref="A73:F73"/>
    <mergeCell ref="A74:F74"/>
    <mergeCell ref="A75:F75"/>
    <mergeCell ref="A76:F76"/>
    <mergeCell ref="A24:N24"/>
    <mergeCell ref="A25:N25"/>
    <mergeCell ref="A35:N35"/>
    <mergeCell ref="A41:N41"/>
    <mergeCell ref="A67:N67"/>
    <mergeCell ref="A68:N6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