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81" i="16"/>
  <c r="M82" i="16"/>
  <c r="M83" i="16"/>
  <c r="M84" i="16"/>
  <c r="M8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7" i="8"/>
  <c r="K96" i="8"/>
  <c r="H97" i="8"/>
  <c r="H96" i="8"/>
  <c r="J14" i="16"/>
  <c r="G14" i="16"/>
  <c r="K30" i="8"/>
  <c r="H30" i="8"/>
  <c r="A18" i="16"/>
  <c r="M86" i="16"/>
  <c r="M90" i="16"/>
  <c r="M94" i="16"/>
  <c r="M98" i="16"/>
  <c r="M102" i="16"/>
  <c r="M106" i="16"/>
  <c r="M100" i="16"/>
  <c r="M101" i="16"/>
  <c r="M87" i="16"/>
  <c r="M91" i="16"/>
  <c r="M95" i="16"/>
  <c r="M99" i="16"/>
  <c r="M103" i="16"/>
  <c r="M92" i="16"/>
  <c r="M96" i="16"/>
  <c r="M104" i="16"/>
  <c r="M105" i="16"/>
  <c r="M88" i="16"/>
  <c r="M89" i="16"/>
  <c r="M93" i="16"/>
  <c r="M9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<sst xmlns="http://schemas.openxmlformats.org/spreadsheetml/2006/main" count="650" uniqueCount="463">
  <si>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</si>
  <si>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</si>
  <si>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</si>
  <si>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</si>
  <si>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</si>
  <si>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</si>
  <si>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</si>
  <si>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</si>
  <si>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</si>
  <si>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</si>
  <si>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</si>
  <si>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</si>
  <si>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</si>
  <si>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</si>
  <si>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</si>
  <si>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</si>
  <si>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</si>
  <si>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</si>
  <si>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</si>
  <si>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</si>
  <si>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</si>
  <si>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</si>
  <si>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</si>
  <si>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</si>
  <si>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</si>
  <si>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</si>
  <si>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</si>
  <si>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</si>
  <si>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</si>
  <si>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</si>
  <si>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</si>
  <si>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</si>
  <si>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</si>
  <si>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</si>
  <si>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</si>
  <si>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</si>
  <si>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</si>
  <si>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</si>
  <si>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</si>
  <si>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</si>
  <si>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</si>
  <si>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</si>
  <si>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</si>
  <si>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</si>
  <si>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</si>
  <si>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</si>
  <si>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</si>
  <si>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</si>
  <si>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</si>
  <si>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</si>
  <si>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</si>
  <si>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</si>
  <si>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</si>
  <si>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</si>
  <si>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</si>
  <si>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</si>
  <si>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</si>
  <si>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</si>
  <si>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</si>
  <si>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</si>
  <si>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</si>
  <si>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</si>
  <si>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</si>
  <si>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</si>
  <si>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</si>
  <si>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</si>
  <si>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</si>
  <si>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</si>
  <si>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</si>
  <si>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Юж 1в</t>
  </si>
  <si>
    <t>Сдал:  _________________ //</t>
  </si>
  <si>
    <t>Принял:  _________________ //</t>
  </si>
  <si>
    <t>Раздел 8. АВГУСТ</t>
  </si>
  <si>
    <t>Ремонт отмостки</t>
  </si>
  <si>
    <t>ТЕР06-01-001-01
Устройство бетонной подготовки
100 м3 бетона, бутобетона и железобетона в деле
НР 80%=105%*(0.9*0.85) от ФОТ
СП 44%=65%*(0.85*0.8) от ФОТ</t>
  </si>
  <si>
    <t>0,000619
80
44</t>
  </si>
  <si>
    <t>1774,8
_____
2900,62</t>
  </si>
  <si>
    <t>1708,54
_____
293,94</t>
  </si>
  <si>
    <t>4
1
1</t>
  </si>
  <si>
    <t>1
_____
2</t>
  </si>
  <si>
    <t>23
12
7</t>
  </si>
  <si>
    <t>13
_____
4</t>
  </si>
  <si>
    <t>Р</t>
  </si>
  <si>
    <t>6
_____
2</t>
  </si>
  <si>
    <t>Раздел 9. СЕНТЯБРЬ</t>
  </si>
  <si>
    <t>Крыша</t>
  </si>
  <si>
    <t>ТСЦ-203-0236
Люки и лазы со щитовыми полотнами утепленные минераловатной плитой с деревянной обшивкой и защитой оцинкованной сталью полотен и коробок: однопольные ДЛ 10-10, площадь 0,97 м2; ДЛ 13-10, площадь 1,26 м2
м2</t>
  </si>
  <si>
    <t>0,5525
70
50</t>
  </si>
  <si>
    <t xml:space="preserve">
_____
565,5</t>
  </si>
  <si>
    <t xml:space="preserve">
_____
312</t>
  </si>
  <si>
    <t xml:space="preserve">
_____
1590</t>
  </si>
  <si>
    <t>М</t>
  </si>
  <si>
    <t>Остекление</t>
  </si>
  <si>
    <t>С600-2029-1
Погрузочные работы при автомобильных перевозках: мусор строительный
т
НР 85%=100%*0.85 от ФОТ
СП 48%=60%*0.8 от ФОТ</t>
  </si>
  <si>
    <t>0,0101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</si>
  <si>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</si>
  <si>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0,0101
0
0</t>
  </si>
  <si>
    <t>кв.41</t>
  </si>
  <si>
    <t>ТЕРр69-9-1
Очистка помещений от строительного мусора
100 т мусора
НР 66%=78%*0.85 от ФОТ
СП 40%=50%*0.8 от ФОТ</t>
  </si>
  <si>
    <t>5,2E-5
66
40</t>
  </si>
  <si>
    <t>1
1</t>
  </si>
  <si>
    <t>0,0153
85
48</t>
  </si>
  <si>
    <t>0,0153
0
0</t>
  </si>
  <si>
    <t>Раздел 10. ОКТЯБРЬ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</si>
  <si>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</si>
  <si>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</si>
  <si>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</si>
  <si>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</si>
  <si>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</si>
  <si>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</si>
  <si>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474
351
192</t>
  </si>
  <si>
    <t>399
_____
74</t>
  </si>
  <si>
    <t>кв.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</si>
  <si>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</si>
  <si>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</si>
  <si>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</si>
  <si>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</si>
  <si>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</si>
  <si>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</si>
  <si>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</si>
  <si>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</si>
  <si>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</si>
  <si>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</si>
  <si>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</si>
  <si>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</si>
  <si>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</si>
  <si>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331
168
96</t>
  </si>
  <si>
    <t>154
_____
137</t>
  </si>
  <si>
    <t>40
_____
17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</si>
  <si>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</si>
  <si>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</si>
  <si>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</si>
  <si>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</si>
  <si>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</si>
  <si>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</si>
  <si>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</si>
  <si>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</si>
  <si>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Остекление в под.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</si>
  <si>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</si>
  <si>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-0,0879
65
40</t>
  </si>
  <si>
    <t>1485,48
_____
3570,86</t>
  </si>
  <si>
    <t>34,23
_____
3,51</t>
  </si>
  <si>
    <t>-447
-101
-66</t>
  </si>
  <si>
    <t>-131
_____
-313</t>
  </si>
  <si>
    <t>-2878
-1024
-630</t>
  </si>
  <si>
    <t>-1568
_____
-1294</t>
  </si>
  <si>
    <t>-16
_____
-7</t>
  </si>
  <si>
    <t>Подвал</t>
  </si>
  <si>
    <t>ТЕРр68-9-3
Исправление профиля оснований: гравийных с добавлением нового материала
1000 м2 площади основания
НР 88%=104%*0.85 от ФОТ
СП 48%=60%*0.8 от ФОТ</t>
  </si>
  <si>
    <t>0,027
88
48</t>
  </si>
  <si>
    <t>505,47
_____
6976,65</t>
  </si>
  <si>
    <t>3036,6
_____
391,72</t>
  </si>
  <si>
    <t>284
26
15</t>
  </si>
  <si>
    <t>14
_____
188</t>
  </si>
  <si>
    <t>82
_____
11</t>
  </si>
  <si>
    <t>1431
256
140</t>
  </si>
  <si>
    <t>164
_____
772</t>
  </si>
  <si>
    <t>495
_____
127</t>
  </si>
  <si>
    <t>Раздел 11. ноябрь</t>
  </si>
  <si>
    <t>кв.77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</si>
  <si>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</si>
  <si>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0,03
63
40</t>
  </si>
  <si>
    <t>10,79
_____
4,49</t>
  </si>
  <si>
    <t>28
21
14</t>
  </si>
  <si>
    <t>330
208
132</t>
  </si>
  <si>
    <t>2
_____
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</si>
  <si>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1 326,06 = 6 525,64 - 99,8 x 52,10
НР 98%=128%*(0.9*0.85) от ФОТ
СП 56%=83%*(0.85*0.8) от ФОТ</t>
  </si>
  <si>
    <t>0,03
98
56</t>
  </si>
  <si>
    <t>888,33
_____
524,5</t>
  </si>
  <si>
    <t>36,38
_____
1,23</t>
  </si>
  <si>
    <t>43
31
19</t>
  </si>
  <si>
    <t>27
_____
15</t>
  </si>
  <si>
    <t>383
314
179</t>
  </si>
  <si>
    <t>320
_____
57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</si>
  <si>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</si>
  <si>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0,05
88
48</t>
  </si>
  <si>
    <t>1476,22
_____
8633,52</t>
  </si>
  <si>
    <t>68,62
_____
2,94</t>
  </si>
  <si>
    <t>509
76
44</t>
  </si>
  <si>
    <t>74
_____
432</t>
  </si>
  <si>
    <t>2342
781
426</t>
  </si>
  <si>
    <t>886
_____
1437</t>
  </si>
  <si>
    <t>19
_____
2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</si>
  <si>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</si>
  <si>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0,06
88
48</t>
  </si>
  <si>
    <t>1153,13
_____
6481,52</t>
  </si>
  <si>
    <t>462
71
41</t>
  </si>
  <si>
    <t>69
_____
389</t>
  </si>
  <si>
    <t>2122
732
399</t>
  </si>
  <si>
    <t>830
_____
1270</t>
  </si>
  <si>
    <t>22
_____
2</t>
  </si>
  <si>
    <t>кв.28</t>
  </si>
  <si>
    <t>ТЕРр65-5-2
Смена вентилей и клапанов обратных муфтовых диаметром: до 32 мм
100 шт.
НР 88%=103%*0.85 от ФОТ
СП 48%=60%*0.8 от ФОТ</t>
  </si>
  <si>
    <t>0,01
88
48</t>
  </si>
  <si>
    <t>1181,41
_____
133,58</t>
  </si>
  <si>
    <t>13
12
7</t>
  </si>
  <si>
    <t>12
_____
1</t>
  </si>
  <si>
    <t>148
125
68</t>
  </si>
  <si>
    <t>142
_____
5</t>
  </si>
  <si>
    <t>ТСЦ-302-1136
Вентили проходные муфтовые: 15KЧ18Р для воды, давлением 1,6 МПа (16 кгс/см2), диаметром 25 мм
шт.</t>
  </si>
  <si>
    <t>1
88
48</t>
  </si>
  <si>
    <t xml:space="preserve">
_____
38,7</t>
  </si>
  <si>
    <t xml:space="preserve">
_____
39</t>
  </si>
  <si>
    <t xml:space="preserve">
_____
190</t>
  </si>
  <si>
    <t>Итого прямые затраты по акту</t>
  </si>
  <si>
    <t>158
_____
1149</t>
  </si>
  <si>
    <t>96
_____
12</t>
  </si>
  <si>
    <t>1883
_____
4334</t>
  </si>
  <si>
    <t>580
_____
149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</si>
  <si>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</si>
  <si>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</si>
  <si>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</si>
  <si>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</si>
  <si>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</si>
  <si>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</si>
  <si>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</si>
  <si>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Бетонные и железобетонные монолитные конструкции в промышленном строительстве</t>
  </si>
  <si>
    <t xml:space="preserve">    Проемы (ремонтно-строительные)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</si>
  <si>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</si>
  <si>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</si>
  <si>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Прочие ремонтно-строительные работы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</si>
  <si>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</si>
  <si>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</si>
  <si>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</si>
  <si>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</si>
  <si>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Благоустройство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</si>
  <si>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</si>
  <si>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</si>
  <si>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</si>
  <si>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</si>
  <si>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</si>
  <si>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</si>
  <si>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</si>
  <si>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</si>
  <si>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</si>
  <si>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</si>
  <si>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</si>
  <si>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1-2-0</t>
  </si>
  <si>
    <t>Затраты труда рабочих (ср 2)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</si>
  <si>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</si>
  <si>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</si>
  <si>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</si>
  <si>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</si>
  <si>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</si>
  <si>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</si>
  <si>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</si>
  <si>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</si>
  <si>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</si>
  <si>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</si>
  <si>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1-2-6</t>
  </si>
  <si>
    <t>Затраты труда рабочих (ср 2,6)</t>
  </si>
  <si>
    <t xml:space="preserve">10,42
</t>
  </si>
  <si>
    <t xml:space="preserve">125,07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</si>
  <si>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</si>
  <si>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</si>
  <si>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</si>
  <si>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</si>
  <si>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</si>
  <si>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</si>
  <si>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</si>
  <si>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</si>
  <si>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</si>
  <si>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</si>
  <si>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</si>
  <si>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</si>
  <si>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</si>
  <si>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</si>
  <si>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</si>
  <si>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</si>
  <si>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</si>
  <si>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</si>
  <si>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</si>
  <si>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</si>
  <si>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</si>
  <si>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</si>
  <si>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</si>
  <si>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</si>
  <si>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</si>
  <si>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</si>
  <si>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</si>
  <si>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</si>
  <si>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</si>
  <si>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</si>
  <si>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</si>
  <si>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Тракторы на гусеничном ходу при работе на других видах строительства: 79 кВт (108 л.с.)</t>
  </si>
  <si>
    <t xml:space="preserve">маш.-ч
</t>
  </si>
  <si>
    <t xml:space="preserve">83,99
</t>
  </si>
  <si>
    <t xml:space="preserve">606
</t>
  </si>
  <si>
    <t>МТРиЭ ЧО, Пост. № 52/1</t>
  </si>
  <si>
    <t>Краны башенные при работе на других видах строительства: 8 т</t>
  </si>
  <si>
    <t xml:space="preserve">92,76
</t>
  </si>
  <si>
    <t xml:space="preserve">500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</si>
  <si>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</si>
  <si>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</si>
  <si>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</si>
  <si>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</si>
  <si>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</si>
  <si>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</si>
  <si>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</si>
  <si>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</si>
  <si>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</si>
  <si>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</si>
  <si>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Вибратор поверхностный</t>
  </si>
  <si>
    <t xml:space="preserve">0,53
</t>
  </si>
  <si>
    <t>Автогрейдеры: среднего типа 99 кВт (135 л.с.)</t>
  </si>
  <si>
    <t xml:space="preserve">154,8
</t>
  </si>
  <si>
    <t xml:space="preserve">984
</t>
  </si>
  <si>
    <t>Катки дорожные самоходные гладкие: 8 т</t>
  </si>
  <si>
    <t xml:space="preserve">83,58
</t>
  </si>
  <si>
    <t xml:space="preserve">532
</t>
  </si>
  <si>
    <t>Катки дорожные самоходные гладкие: 13 т</t>
  </si>
  <si>
    <t xml:space="preserve">125,65
</t>
  </si>
  <si>
    <t xml:space="preserve">715
</t>
  </si>
  <si>
    <t>Машины поливомоечные 6000 л</t>
  </si>
  <si>
    <t xml:space="preserve">121,07
</t>
  </si>
  <si>
    <t xml:space="preserve">605
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</si>
  <si>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</si>
  <si>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</si>
  <si>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</si>
  <si>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</si>
  <si>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</si>
  <si>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</si>
  <si>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</si>
  <si>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</si>
  <si>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</si>
  <si>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</si>
  <si>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</si>
  <si>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</si>
  <si>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</si>
  <si>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</si>
  <si>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</si>
  <si>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</si>
  <si>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</si>
  <si>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93203,89
</t>
  </si>
  <si>
    <t>Среднее (08.05.1364, 08.05.1366.1)</t>
  </si>
  <si>
    <t>101-0244</t>
  </si>
  <si>
    <t>Замазка оконная на олифе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</si>
  <si>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</si>
  <si>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</si>
  <si>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</si>
  <si>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</si>
  <si>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</si>
  <si>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</si>
  <si>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</si>
  <si>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</si>
  <si>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</si>
  <si>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</si>
  <si>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</si>
  <si>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</si>
  <si>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</si>
  <si>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</si>
  <si>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</si>
  <si>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</si>
  <si>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</si>
  <si>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</si>
  <si>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</si>
  <si>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</si>
  <si>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</si>
  <si>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</si>
  <si>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</si>
  <si>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</si>
  <si>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</si>
  <si>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101-1668</t>
  </si>
  <si>
    <t>Рогожа</t>
  </si>
  <si>
    <t xml:space="preserve">11,6
</t>
  </si>
  <si>
    <t xml:space="preserve">26,85
</t>
  </si>
  <si>
    <t>26.10.080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</si>
  <si>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</si>
  <si>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</si>
  <si>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</si>
  <si>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</si>
  <si>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</si>
  <si>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</si>
  <si>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</si>
  <si>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</si>
  <si>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</si>
  <si>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</si>
  <si>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</si>
  <si>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101-1757</t>
  </si>
  <si>
    <t>Ветошь</t>
  </si>
  <si>
    <t xml:space="preserve">7,02
</t>
  </si>
  <si>
    <t xml:space="preserve">39,18
</t>
  </si>
  <si>
    <t>26.10.030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</si>
  <si>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</si>
  <si>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</si>
  <si>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</si>
  <si>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</si>
  <si>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</si>
  <si>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</si>
  <si>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</si>
  <si>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</si>
  <si>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</si>
  <si>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</si>
  <si>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203-0259</t>
  </si>
  <si>
    <t>Штапик (раскладка) размером: 10х16 мм</t>
  </si>
  <si>
    <t xml:space="preserve">м
</t>
  </si>
  <si>
    <t xml:space="preserve">2
</t>
  </si>
  <si>
    <t xml:space="preserve">4,42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</si>
  <si>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</si>
  <si>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</si>
  <si>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</si>
  <si>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</si>
  <si>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</si>
  <si>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</si>
  <si>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</si>
  <si>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</si>
  <si>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</si>
  <si>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</si>
  <si>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</si>
  <si>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</si>
  <si>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</si>
  <si>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</si>
  <si>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</si>
  <si>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208,67
</t>
  </si>
  <si>
    <t>МТРиЭ ЧО, Пост.от 05.11.2015 г. №52/1, п.299.1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</si>
  <si>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</si>
  <si>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</si>
  <si>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</si>
  <si>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284,57
</t>
  </si>
  <si>
    <t>МТРиЭ ЧО, Пост.от 05.11.2015 г. №52/1, п.395.1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</si>
  <si>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</si>
  <si>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</si>
  <si>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</si>
  <si>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</si>
  <si>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</si>
  <si>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</si>
  <si>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</si>
  <si>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</si>
  <si>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</si>
  <si>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</si>
  <si>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</si>
  <si>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408-0201</t>
  </si>
  <si>
    <t>Смесь песчано-гравийная природная обогащенная с содержанием гравия: 15-25 %</t>
  </si>
  <si>
    <t xml:space="preserve">105
</t>
  </si>
  <si>
    <t xml:space="preserve">428,16
</t>
  </si>
  <si>
    <t>МТРиЭ ЧО, Пост.от 05.11.2015 г. №52/1, п.096</t>
  </si>
  <si>
    <t>411-0001</t>
  </si>
  <si>
    <t>Вода</t>
  </si>
  <si>
    <t xml:space="preserve">3,11
</t>
  </si>
  <si>
    <t xml:space="preserve">24,12
</t>
  </si>
  <si>
    <t>Среднее (26.01.015, 26.01.017)</t>
  </si>
  <si>
    <t>ТСЦ-203-0236</t>
  </si>
  <si>
    <t>Люки и лазы со щитовыми полотнами утепленные минераловатной плитой с деревянной обшивкой и защитой оцинкованной сталью полотен и коробок: однопольные ДЛ 10-10, площадь 0,97 м2; ДЛ 13-10, площадь 1,26 м2</t>
  </si>
  <si>
    <t xml:space="preserve">565,5
</t>
  </si>
  <si>
    <t xml:space="preserve">2878,27
</t>
  </si>
  <si>
    <t>09.02.524</t>
  </si>
  <si>
    <t>ТСЦ-302-1136</t>
  </si>
  <si>
    <t>Вентили проходные муфтовые: 15KЧ18Р для воды, давлением 1,6 МПа (16 кгс/см2), диаметром 25 мм</t>
  </si>
  <si>
    <t xml:space="preserve">38,7
</t>
  </si>
  <si>
    <t xml:space="preserve">190,33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</si>
  <si>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</si>
  <si>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</si>
  <si>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</si>
  <si>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</si>
  <si>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</si>
  <si>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</si>
  <si>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401-9021</t>
  </si>
  <si>
    <t>Бетон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</si>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</sst>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5"/>
  <sheetViews>
    <sheetView showGridLines="0" tabSelected="1" topLeftCell="A13" zoomScale="70" zoomScaleNormal="7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12.82</v>
      </c>
      <c r="X14" s="27">
        <v>12.82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0.77</v>
      </c>
      <c r="X15" s="27">
        <v>0.77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1953/1000</f>
        <v>1.9530000000000001</v>
      </c>
      <c r="I27" s="85"/>
      <c r="J27" s="35" t="s">
        <v>5</v>
      </c>
      <c r="K27" s="86">
        <f>10934/1000</f>
        <v>10.933999999999999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1.359E-2</v>
      </c>
      <c r="I30" s="85"/>
      <c r="J30" s="35" t="s">
        <v>7</v>
      </c>
      <c r="K30" s="86">
        <f>(X14+X15)/1000</f>
        <v>1.359E-2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170</v>
      </c>
      <c r="Z30" s="71">
        <v>203</v>
      </c>
      <c r="AA30" s="71">
        <v>116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170/1000</f>
        <v>0.17</v>
      </c>
      <c r="I31" s="85"/>
      <c r="J31" s="35" t="s">
        <v>5</v>
      </c>
      <c r="K31" s="86">
        <f>2032/1000</f>
        <v>2.032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2032</v>
      </c>
      <c r="Z31" s="72">
        <v>2082</v>
      </c>
      <c r="AA31" s="72">
        <v>1103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113</v>
      </c>
      <c r="C42" s="140" t="s">
        <v>74</v>
      </c>
      <c r="D42" s="141" t="s">
        <v>75</v>
      </c>
      <c r="E42" s="142">
        <v>6383.96</v>
      </c>
      <c r="F42" s="143" t="s">
        <v>76</v>
      </c>
      <c r="G42" s="142" t="s">
        <v>77</v>
      </c>
      <c r="H42" s="142" t="s">
        <v>78</v>
      </c>
      <c r="I42" s="142" t="s">
        <v>79</v>
      </c>
      <c r="J42" s="142">
        <v>1</v>
      </c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 t="s">
        <v>83</v>
      </c>
    </row>
    <row r="43" spans="1:22" ht="19.350000000000001" customHeight="1" x14ac:dyDescent="0.25">
      <c r="A43" s="128" t="s">
        <v>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91.2" x14ac:dyDescent="0.25">
      <c r="A45" s="132">
        <v>2</v>
      </c>
      <c r="B45" s="133">
        <v>128</v>
      </c>
      <c r="C45" s="134" t="s">
        <v>86</v>
      </c>
      <c r="D45" s="135" t="s">
        <v>87</v>
      </c>
      <c r="E45" s="136">
        <v>565.5</v>
      </c>
      <c r="F45" s="137" t="s">
        <v>88</v>
      </c>
      <c r="G45" s="136"/>
      <c r="H45" s="136">
        <v>312</v>
      </c>
      <c r="I45" s="136" t="s">
        <v>89</v>
      </c>
      <c r="J45" s="136"/>
      <c r="K45" s="136">
        <v>1590</v>
      </c>
      <c r="L45" s="137" t="s">
        <v>90</v>
      </c>
      <c r="M45" s="137"/>
      <c r="N45" s="137" t="s">
        <v>91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3</v>
      </c>
      <c r="B47" s="133">
        <v>133</v>
      </c>
      <c r="C47" s="134" t="s">
        <v>93</v>
      </c>
      <c r="D47" s="135" t="s">
        <v>94</v>
      </c>
      <c r="E47" s="136">
        <v>3.3</v>
      </c>
      <c r="F47" s="137"/>
      <c r="G47" s="136">
        <v>3.3</v>
      </c>
      <c r="H47" s="136"/>
      <c r="I47" s="136"/>
      <c r="J47" s="136"/>
      <c r="K47" s="136"/>
      <c r="L47" s="137"/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2">
        <v>4</v>
      </c>
      <c r="B48" s="133">
        <v>134</v>
      </c>
      <c r="C48" s="134" t="s">
        <v>95</v>
      </c>
      <c r="D48" s="135" t="s">
        <v>96</v>
      </c>
      <c r="E48" s="136">
        <v>5.69</v>
      </c>
      <c r="F48" s="137"/>
      <c r="G48" s="136">
        <v>5.69</v>
      </c>
      <c r="H48" s="136"/>
      <c r="I48" s="136"/>
      <c r="J48" s="136"/>
      <c r="K48" s="136"/>
      <c r="L48" s="137"/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97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5</v>
      </c>
      <c r="B50" s="133">
        <v>137</v>
      </c>
      <c r="C50" s="134" t="s">
        <v>98</v>
      </c>
      <c r="D50" s="135" t="s">
        <v>99</v>
      </c>
      <c r="E50" s="136">
        <v>1965.31</v>
      </c>
      <c r="F50" s="137">
        <v>1965.31</v>
      </c>
      <c r="G50" s="136"/>
      <c r="H50" s="136"/>
      <c r="I50" s="136"/>
      <c r="J50" s="136"/>
      <c r="K50" s="136" t="s">
        <v>100</v>
      </c>
      <c r="L50" s="137">
        <v>1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6</v>
      </c>
      <c r="B51" s="133">
        <v>138</v>
      </c>
      <c r="C51" s="134" t="s">
        <v>93</v>
      </c>
      <c r="D51" s="135" t="s">
        <v>101</v>
      </c>
      <c r="E51" s="136">
        <v>3.3</v>
      </c>
      <c r="F51" s="137"/>
      <c r="G51" s="136">
        <v>3.3</v>
      </c>
      <c r="H51" s="136"/>
      <c r="I51" s="136"/>
      <c r="J51" s="136"/>
      <c r="K51" s="136"/>
      <c r="L51" s="137"/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8">
        <v>7</v>
      </c>
      <c r="B52" s="139">
        <v>139</v>
      </c>
      <c r="C52" s="140" t="s">
        <v>95</v>
      </c>
      <c r="D52" s="141" t="s">
        <v>102</v>
      </c>
      <c r="E52" s="142">
        <v>5.69</v>
      </c>
      <c r="F52" s="143"/>
      <c r="G52" s="142">
        <v>5.69</v>
      </c>
      <c r="H52" s="142"/>
      <c r="I52" s="142"/>
      <c r="J52" s="142"/>
      <c r="K52" s="142"/>
      <c r="L52" s="143"/>
      <c r="M52" s="143"/>
      <c r="N52" s="143" t="s">
        <v>82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103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104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8</v>
      </c>
      <c r="B55" s="133">
        <v>144</v>
      </c>
      <c r="C55" s="134" t="s">
        <v>105</v>
      </c>
      <c r="D55" s="135" t="s">
        <v>106</v>
      </c>
      <c r="E55" s="136">
        <v>508.07</v>
      </c>
      <c r="F55" s="137" t="s">
        <v>107</v>
      </c>
      <c r="G55" s="136">
        <v>1.03</v>
      </c>
      <c r="H55" s="136" t="s">
        <v>108</v>
      </c>
      <c r="I55" s="136" t="s">
        <v>109</v>
      </c>
      <c r="J55" s="136"/>
      <c r="K55" s="136" t="s">
        <v>110</v>
      </c>
      <c r="L55" s="137" t="s">
        <v>111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18.45" customHeight="1" x14ac:dyDescent="0.25">
      <c r="A56" s="130" t="s">
        <v>112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9</v>
      </c>
      <c r="B57" s="133">
        <v>145</v>
      </c>
      <c r="C57" s="134" t="s">
        <v>113</v>
      </c>
      <c r="D57" s="135" t="s">
        <v>114</v>
      </c>
      <c r="E57" s="136">
        <v>1170.06</v>
      </c>
      <c r="F57" s="137">
        <v>1094.5</v>
      </c>
      <c r="G57" s="136" t="s">
        <v>115</v>
      </c>
      <c r="H57" s="136" t="s">
        <v>116</v>
      </c>
      <c r="I57" s="136">
        <v>11</v>
      </c>
      <c r="J57" s="136">
        <v>1</v>
      </c>
      <c r="K57" s="136" t="s">
        <v>117</v>
      </c>
      <c r="L57" s="137">
        <v>131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 t="s">
        <v>118</v>
      </c>
    </row>
    <row r="58" spans="1:22" ht="114" x14ac:dyDescent="0.25">
      <c r="A58" s="132">
        <v>10</v>
      </c>
      <c r="B58" s="133">
        <v>146</v>
      </c>
      <c r="C58" s="134" t="s">
        <v>119</v>
      </c>
      <c r="D58" s="135" t="s">
        <v>120</v>
      </c>
      <c r="E58" s="136">
        <v>3668.77</v>
      </c>
      <c r="F58" s="137" t="s">
        <v>121</v>
      </c>
      <c r="G58" s="136" t="s">
        <v>122</v>
      </c>
      <c r="H58" s="136" t="s">
        <v>123</v>
      </c>
      <c r="I58" s="136" t="s">
        <v>124</v>
      </c>
      <c r="J58" s="136" t="s">
        <v>125</v>
      </c>
      <c r="K58" s="136" t="s">
        <v>126</v>
      </c>
      <c r="L58" s="137" t="s">
        <v>127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 t="s">
        <v>128</v>
      </c>
    </row>
    <row r="59" spans="1:22" ht="68.400000000000006" x14ac:dyDescent="0.25">
      <c r="A59" s="132">
        <v>11</v>
      </c>
      <c r="B59" s="133">
        <v>147</v>
      </c>
      <c r="C59" s="134" t="s">
        <v>129</v>
      </c>
      <c r="D59" s="135" t="s">
        <v>130</v>
      </c>
      <c r="E59" s="136">
        <v>2250.2399999999998</v>
      </c>
      <c r="F59" s="137" t="s">
        <v>131</v>
      </c>
      <c r="G59" s="136" t="s">
        <v>132</v>
      </c>
      <c r="H59" s="136" t="s">
        <v>133</v>
      </c>
      <c r="I59" s="136" t="s">
        <v>134</v>
      </c>
      <c r="J59" s="136"/>
      <c r="K59" s="136" t="s">
        <v>135</v>
      </c>
      <c r="L59" s="137" t="s">
        <v>136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137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12</v>
      </c>
      <c r="B61" s="133">
        <v>148</v>
      </c>
      <c r="C61" s="134" t="s">
        <v>138</v>
      </c>
      <c r="D61" s="135" t="s">
        <v>139</v>
      </c>
      <c r="E61" s="136">
        <v>5090.57</v>
      </c>
      <c r="F61" s="137" t="s">
        <v>140</v>
      </c>
      <c r="G61" s="136" t="s">
        <v>141</v>
      </c>
      <c r="H61" s="136" t="s">
        <v>142</v>
      </c>
      <c r="I61" s="136" t="s">
        <v>143</v>
      </c>
      <c r="J61" s="136">
        <v>-3</v>
      </c>
      <c r="K61" s="136" t="s">
        <v>144</v>
      </c>
      <c r="L61" s="137" t="s">
        <v>145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 t="s">
        <v>146</v>
      </c>
    </row>
    <row r="62" spans="1:22" ht="18.45" customHeight="1" x14ac:dyDescent="0.25">
      <c r="A62" s="130" t="s">
        <v>147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8">
        <v>13</v>
      </c>
      <c r="B63" s="139">
        <v>149</v>
      </c>
      <c r="C63" s="140" t="s">
        <v>148</v>
      </c>
      <c r="D63" s="141" t="s">
        <v>149</v>
      </c>
      <c r="E63" s="142">
        <v>10518.72</v>
      </c>
      <c r="F63" s="143" t="s">
        <v>150</v>
      </c>
      <c r="G63" s="142" t="s">
        <v>151</v>
      </c>
      <c r="H63" s="142" t="s">
        <v>152</v>
      </c>
      <c r="I63" s="142" t="s">
        <v>153</v>
      </c>
      <c r="J63" s="142" t="s">
        <v>154</v>
      </c>
      <c r="K63" s="142" t="s">
        <v>155</v>
      </c>
      <c r="L63" s="143" t="s">
        <v>156</v>
      </c>
      <c r="M63" s="143"/>
      <c r="N63" s="143" t="s">
        <v>82</v>
      </c>
      <c r="O63" s="143"/>
      <c r="P63" s="143"/>
      <c r="Q63" s="143"/>
      <c r="R63" s="143"/>
      <c r="S63" s="143"/>
      <c r="T63" s="143"/>
      <c r="U63" s="143"/>
      <c r="V63" s="143" t="s">
        <v>157</v>
      </c>
    </row>
    <row r="64" spans="1:22" ht="19.350000000000001" customHeight="1" x14ac:dyDescent="0.25">
      <c r="A64" s="128" t="s">
        <v>158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159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14</v>
      </c>
      <c r="B66" s="133">
        <v>150</v>
      </c>
      <c r="C66" s="134" t="s">
        <v>160</v>
      </c>
      <c r="D66" s="135" t="s">
        <v>161</v>
      </c>
      <c r="E66" s="136">
        <v>922.65</v>
      </c>
      <c r="F66" s="137">
        <v>911.86</v>
      </c>
      <c r="G66" s="136" t="s">
        <v>162</v>
      </c>
      <c r="H66" s="136" t="s">
        <v>163</v>
      </c>
      <c r="I66" s="136">
        <v>28</v>
      </c>
      <c r="J66" s="136"/>
      <c r="K66" s="136" t="s">
        <v>164</v>
      </c>
      <c r="L66" s="137">
        <v>328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 t="s">
        <v>165</v>
      </c>
    </row>
    <row r="67" spans="1:22" ht="148.19999999999999" x14ac:dyDescent="0.25">
      <c r="A67" s="132">
        <v>15</v>
      </c>
      <c r="B67" s="133">
        <v>151</v>
      </c>
      <c r="C67" s="134" t="s">
        <v>166</v>
      </c>
      <c r="D67" s="135" t="s">
        <v>167</v>
      </c>
      <c r="E67" s="136">
        <v>1449.2</v>
      </c>
      <c r="F67" s="137" t="s">
        <v>168</v>
      </c>
      <c r="G67" s="136" t="s">
        <v>169</v>
      </c>
      <c r="H67" s="136" t="s">
        <v>170</v>
      </c>
      <c r="I67" s="136" t="s">
        <v>171</v>
      </c>
      <c r="J67" s="136">
        <v>1</v>
      </c>
      <c r="K67" s="136" t="s">
        <v>172</v>
      </c>
      <c r="L67" s="137" t="s">
        <v>173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>
        <v>6</v>
      </c>
    </row>
    <row r="68" spans="1:22" ht="18.45" customHeight="1" x14ac:dyDescent="0.25">
      <c r="A68" s="130" t="s">
        <v>147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16</v>
      </c>
      <c r="B69" s="133">
        <v>152</v>
      </c>
      <c r="C69" s="134" t="s">
        <v>174</v>
      </c>
      <c r="D69" s="135" t="s">
        <v>175</v>
      </c>
      <c r="E69" s="136">
        <v>10178.36</v>
      </c>
      <c r="F69" s="137" t="s">
        <v>176</v>
      </c>
      <c r="G69" s="136" t="s">
        <v>177</v>
      </c>
      <c r="H69" s="136" t="s">
        <v>178</v>
      </c>
      <c r="I69" s="136" t="s">
        <v>179</v>
      </c>
      <c r="J69" s="136">
        <v>3</v>
      </c>
      <c r="K69" s="136" t="s">
        <v>180</v>
      </c>
      <c r="L69" s="137" t="s">
        <v>181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 t="s">
        <v>182</v>
      </c>
    </row>
    <row r="70" spans="1:22" ht="68.400000000000006" x14ac:dyDescent="0.25">
      <c r="A70" s="132">
        <v>17</v>
      </c>
      <c r="B70" s="133">
        <v>153</v>
      </c>
      <c r="C70" s="134" t="s">
        <v>183</v>
      </c>
      <c r="D70" s="135" t="s">
        <v>184</v>
      </c>
      <c r="E70" s="136">
        <v>7703.27</v>
      </c>
      <c r="F70" s="137" t="s">
        <v>185</v>
      </c>
      <c r="G70" s="136" t="s">
        <v>177</v>
      </c>
      <c r="H70" s="136" t="s">
        <v>186</v>
      </c>
      <c r="I70" s="136" t="s">
        <v>187</v>
      </c>
      <c r="J70" s="136">
        <v>4</v>
      </c>
      <c r="K70" s="136" t="s">
        <v>188</v>
      </c>
      <c r="L70" s="137" t="s">
        <v>189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 t="s">
        <v>190</v>
      </c>
    </row>
    <row r="71" spans="1:22" ht="18.45" customHeight="1" x14ac:dyDescent="0.25">
      <c r="A71" s="130" t="s">
        <v>191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68.400000000000006" x14ac:dyDescent="0.25">
      <c r="A72" s="132">
        <v>18</v>
      </c>
      <c r="B72" s="133">
        <v>154</v>
      </c>
      <c r="C72" s="134" t="s">
        <v>192</v>
      </c>
      <c r="D72" s="135" t="s">
        <v>193</v>
      </c>
      <c r="E72" s="136">
        <v>1327.37</v>
      </c>
      <c r="F72" s="137" t="s">
        <v>194</v>
      </c>
      <c r="G72" s="136">
        <v>12.38</v>
      </c>
      <c r="H72" s="136" t="s">
        <v>195</v>
      </c>
      <c r="I72" s="136" t="s">
        <v>196</v>
      </c>
      <c r="J72" s="136"/>
      <c r="K72" s="136" t="s">
        <v>197</v>
      </c>
      <c r="L72" s="137" t="s">
        <v>198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>
        <v>1</v>
      </c>
    </row>
    <row r="73" spans="1:22" ht="57" x14ac:dyDescent="0.25">
      <c r="A73" s="138">
        <v>19</v>
      </c>
      <c r="B73" s="139">
        <v>155</v>
      </c>
      <c r="C73" s="140" t="s">
        <v>199</v>
      </c>
      <c r="D73" s="141" t="s">
        <v>200</v>
      </c>
      <c r="E73" s="142">
        <v>38.700000000000003</v>
      </c>
      <c r="F73" s="143" t="s">
        <v>201</v>
      </c>
      <c r="G73" s="142"/>
      <c r="H73" s="142">
        <v>39</v>
      </c>
      <c r="I73" s="142" t="s">
        <v>202</v>
      </c>
      <c r="J73" s="142"/>
      <c r="K73" s="142">
        <v>190</v>
      </c>
      <c r="L73" s="143" t="s">
        <v>203</v>
      </c>
      <c r="M73" s="143"/>
      <c r="N73" s="143" t="s">
        <v>91</v>
      </c>
      <c r="O73" s="143"/>
      <c r="P73" s="143"/>
      <c r="Q73" s="143"/>
      <c r="R73" s="143"/>
      <c r="S73" s="143"/>
      <c r="T73" s="143"/>
      <c r="U73" s="143"/>
      <c r="V73" s="143"/>
    </row>
    <row r="74" spans="1:22" ht="34.200000000000003" x14ac:dyDescent="0.25">
      <c r="A74" s="144" t="s">
        <v>204</v>
      </c>
      <c r="B74" s="145"/>
      <c r="C74" s="145"/>
      <c r="D74" s="145"/>
      <c r="E74" s="145"/>
      <c r="F74" s="145"/>
      <c r="G74" s="145"/>
      <c r="H74" s="146">
        <v>1403</v>
      </c>
      <c r="I74" s="146" t="s">
        <v>205</v>
      </c>
      <c r="J74" s="146" t="s">
        <v>206</v>
      </c>
      <c r="K74" s="146">
        <v>6797</v>
      </c>
      <c r="L74" s="146" t="s">
        <v>207</v>
      </c>
      <c r="M74" s="146"/>
      <c r="N74" s="146"/>
      <c r="O74" s="146"/>
      <c r="P74" s="146"/>
      <c r="Q74" s="146"/>
      <c r="R74" s="146"/>
      <c r="S74" s="146"/>
      <c r="T74" s="146"/>
      <c r="U74" s="146"/>
      <c r="V74" s="146" t="s">
        <v>208</v>
      </c>
    </row>
    <row r="75" spans="1:22" x14ac:dyDescent="0.25">
      <c r="A75" s="144" t="s">
        <v>209</v>
      </c>
      <c r="B75" s="145"/>
      <c r="C75" s="145"/>
      <c r="D75" s="145"/>
      <c r="E75" s="145"/>
      <c r="F75" s="145"/>
      <c r="G75" s="145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210</v>
      </c>
      <c r="B76" s="145"/>
      <c r="C76" s="145"/>
      <c r="D76" s="145"/>
      <c r="E76" s="145"/>
      <c r="F76" s="145"/>
      <c r="G76" s="145"/>
      <c r="H76" s="146">
        <v>170</v>
      </c>
      <c r="I76" s="146"/>
      <c r="J76" s="146"/>
      <c r="K76" s="146">
        <v>2032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211</v>
      </c>
      <c r="B77" s="145"/>
      <c r="C77" s="145"/>
      <c r="D77" s="145"/>
      <c r="E77" s="145"/>
      <c r="F77" s="145"/>
      <c r="G77" s="145"/>
      <c r="H77" s="146">
        <v>1149</v>
      </c>
      <c r="I77" s="146"/>
      <c r="J77" s="146"/>
      <c r="K77" s="146">
        <v>4334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212</v>
      </c>
      <c r="B78" s="145"/>
      <c r="C78" s="145"/>
      <c r="D78" s="145"/>
      <c r="E78" s="145"/>
      <c r="F78" s="145"/>
      <c r="G78" s="145"/>
      <c r="H78" s="146">
        <v>96</v>
      </c>
      <c r="I78" s="146"/>
      <c r="J78" s="146"/>
      <c r="K78" s="146">
        <v>580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213</v>
      </c>
      <c r="B79" s="148"/>
      <c r="C79" s="148"/>
      <c r="D79" s="148"/>
      <c r="E79" s="148"/>
      <c r="F79" s="148"/>
      <c r="G79" s="148"/>
      <c r="H79" s="149">
        <v>203</v>
      </c>
      <c r="I79" s="149"/>
      <c r="J79" s="149"/>
      <c r="K79" s="149">
        <v>2082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147" t="s">
        <v>214</v>
      </c>
      <c r="B80" s="148"/>
      <c r="C80" s="148"/>
      <c r="D80" s="148"/>
      <c r="E80" s="148"/>
      <c r="F80" s="148"/>
      <c r="G80" s="148"/>
      <c r="H80" s="149">
        <v>116</v>
      </c>
      <c r="I80" s="149"/>
      <c r="J80" s="149"/>
      <c r="K80" s="149">
        <v>1103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147" t="s">
        <v>215</v>
      </c>
      <c r="B81" s="148"/>
      <c r="C81" s="148"/>
      <c r="D81" s="148"/>
      <c r="E81" s="148"/>
      <c r="F81" s="148"/>
      <c r="G81" s="148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ht="30" hidden="1" customHeight="1" x14ac:dyDescent="0.25">
      <c r="A82" s="144" t="s">
        <v>216</v>
      </c>
      <c r="B82" s="145"/>
      <c r="C82" s="145"/>
      <c r="D82" s="145"/>
      <c r="E82" s="145"/>
      <c r="F82" s="145"/>
      <c r="G82" s="145"/>
      <c r="H82" s="146">
        <v>6</v>
      </c>
      <c r="I82" s="146"/>
      <c r="J82" s="146"/>
      <c r="K82" s="146">
        <v>42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idden="1" x14ac:dyDescent="0.25">
      <c r="A83" s="144" t="s">
        <v>217</v>
      </c>
      <c r="B83" s="145"/>
      <c r="C83" s="145"/>
      <c r="D83" s="145"/>
      <c r="E83" s="145"/>
      <c r="F83" s="145"/>
      <c r="G83" s="145"/>
      <c r="H83" s="146">
        <v>312</v>
      </c>
      <c r="I83" s="146"/>
      <c r="J83" s="146"/>
      <c r="K83" s="146">
        <v>1590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idden="1" x14ac:dyDescent="0.25">
      <c r="A84" s="144" t="s">
        <v>218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idden="1" x14ac:dyDescent="0.25">
      <c r="A85" s="144" t="s">
        <v>219</v>
      </c>
      <c r="B85" s="145"/>
      <c r="C85" s="145"/>
      <c r="D85" s="145"/>
      <c r="E85" s="145"/>
      <c r="F85" s="145"/>
      <c r="G85" s="145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idden="1" x14ac:dyDescent="0.25">
      <c r="A86" s="144" t="s">
        <v>220</v>
      </c>
      <c r="B86" s="145"/>
      <c r="C86" s="145"/>
      <c r="D86" s="145"/>
      <c r="E86" s="145"/>
      <c r="F86" s="145"/>
      <c r="G86" s="145"/>
      <c r="H86" s="146"/>
      <c r="I86" s="146"/>
      <c r="J86" s="146"/>
      <c r="K86" s="146">
        <v>2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hidden="1" customHeight="1" x14ac:dyDescent="0.25">
      <c r="A87" s="144" t="s">
        <v>221</v>
      </c>
      <c r="B87" s="145"/>
      <c r="C87" s="145"/>
      <c r="D87" s="145"/>
      <c r="E87" s="145"/>
      <c r="F87" s="145"/>
      <c r="G87" s="145"/>
      <c r="H87" s="146">
        <v>1437</v>
      </c>
      <c r="I87" s="146"/>
      <c r="J87" s="146"/>
      <c r="K87" s="146">
        <v>8639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hidden="1" customHeight="1" x14ac:dyDescent="0.25">
      <c r="A88" s="144" t="s">
        <v>222</v>
      </c>
      <c r="B88" s="145"/>
      <c r="C88" s="145"/>
      <c r="D88" s="145"/>
      <c r="E88" s="145"/>
      <c r="F88" s="145"/>
      <c r="G88" s="145"/>
      <c r="H88" s="146">
        <v>89</v>
      </c>
      <c r="I88" s="146"/>
      <c r="J88" s="146"/>
      <c r="K88" s="146">
        <v>944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ht="30" hidden="1" customHeight="1" x14ac:dyDescent="0.25">
      <c r="A89" s="144" t="s">
        <v>223</v>
      </c>
      <c r="B89" s="145"/>
      <c r="C89" s="145"/>
      <c r="D89" s="145"/>
      <c r="E89" s="145"/>
      <c r="F89" s="145"/>
      <c r="G89" s="145"/>
      <c r="H89" s="146">
        <v>167</v>
      </c>
      <c r="I89" s="146"/>
      <c r="J89" s="146"/>
      <c r="K89" s="146">
        <v>1470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30" hidden="1" customHeight="1" x14ac:dyDescent="0.25">
      <c r="A90" s="144" t="s">
        <v>224</v>
      </c>
      <c r="B90" s="145"/>
      <c r="C90" s="145"/>
      <c r="D90" s="145"/>
      <c r="E90" s="145"/>
      <c r="F90" s="145"/>
      <c r="G90" s="145"/>
      <c r="H90" s="146">
        <v>-614</v>
      </c>
      <c r="I90" s="146"/>
      <c r="J90" s="146"/>
      <c r="K90" s="146">
        <v>-4532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idden="1" x14ac:dyDescent="0.25">
      <c r="A91" s="144" t="s">
        <v>225</v>
      </c>
      <c r="B91" s="145"/>
      <c r="C91" s="145"/>
      <c r="D91" s="145"/>
      <c r="E91" s="145"/>
      <c r="F91" s="145"/>
      <c r="G91" s="145"/>
      <c r="H91" s="146">
        <v>325</v>
      </c>
      <c r="I91" s="146"/>
      <c r="J91" s="146"/>
      <c r="K91" s="146">
        <v>1827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226</v>
      </c>
      <c r="B92" s="145"/>
      <c r="C92" s="145"/>
      <c r="D92" s="145"/>
      <c r="E92" s="145"/>
      <c r="F92" s="145"/>
      <c r="G92" s="145"/>
      <c r="H92" s="146">
        <v>1722</v>
      </c>
      <c r="I92" s="146"/>
      <c r="J92" s="146"/>
      <c r="K92" s="146">
        <v>9982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t="30" customHeight="1" x14ac:dyDescent="0.25">
      <c r="A93" s="144" t="s">
        <v>227</v>
      </c>
      <c r="B93" s="145"/>
      <c r="C93" s="145"/>
      <c r="D93" s="145"/>
      <c r="E93" s="145"/>
      <c r="F93" s="145"/>
      <c r="G93" s="145"/>
      <c r="H93" s="146">
        <v>231</v>
      </c>
      <c r="I93" s="146"/>
      <c r="J93" s="146"/>
      <c r="K93" s="146">
        <v>952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7" t="s">
        <v>228</v>
      </c>
      <c r="B94" s="148"/>
      <c r="C94" s="148"/>
      <c r="D94" s="148"/>
      <c r="E94" s="148"/>
      <c r="F94" s="148"/>
      <c r="G94" s="148"/>
      <c r="H94" s="149">
        <v>1953</v>
      </c>
      <c r="I94" s="149"/>
      <c r="J94" s="149"/>
      <c r="K94" s="149">
        <v>10934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x14ac:dyDescent="0.25">
      <c r="A95" s="50"/>
      <c r="B95" s="39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25">
      <c r="A96" s="50"/>
      <c r="B96" s="39"/>
      <c r="C96" s="73" t="s">
        <v>62</v>
      </c>
      <c r="D96" s="48"/>
      <c r="E96" s="48"/>
      <c r="F96" s="48"/>
      <c r="G96" s="48"/>
      <c r="H96" s="74">
        <f>IF(ISBLANK(Y30),"",ROUND(Z30/Y30,2)*100)</f>
        <v>119</v>
      </c>
      <c r="I96" s="48"/>
      <c r="J96" s="48"/>
      <c r="K96" s="74">
        <f>IF(ISBLANK(Y31),"",ROUND(Z31/Y31,2)*100)</f>
        <v>102</v>
      </c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</row>
    <row r="97" spans="1:22" x14ac:dyDescent="0.25">
      <c r="A97" s="50"/>
      <c r="B97" s="39"/>
      <c r="C97" s="73" t="s">
        <v>63</v>
      </c>
      <c r="D97" s="48"/>
      <c r="E97" s="48"/>
      <c r="F97" s="48"/>
      <c r="G97" s="48"/>
      <c r="H97" s="45">
        <f>IF(ISBLANK(Y30),"",ROUND(AA30/Y30,2)*100)</f>
        <v>68</v>
      </c>
      <c r="I97" s="48"/>
      <c r="J97" s="48"/>
      <c r="K97" s="45">
        <f>IF(ISBLANK(Y31),"",ROUND(AA31/Y31,2)*100)</f>
        <v>54</v>
      </c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25">
      <c r="A98" s="28"/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x14ac:dyDescent="0.25">
      <c r="B99" s="75" t="s">
        <v>70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x14ac:dyDescent="0.25">
      <c r="B100" s="3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75" t="s">
        <v>71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46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</row>
    <row r="104" spans="1:22" x14ac:dyDescent="0.25">
      <c r="C104" s="49"/>
      <c r="D104" s="49"/>
      <c r="E104" s="49"/>
      <c r="F104" s="49"/>
      <c r="G104" s="49"/>
    </row>
    <row r="105" spans="1:22" x14ac:dyDescent="0.25">
      <c r="C105" s="49"/>
      <c r="D105" s="49"/>
      <c r="E105" s="49"/>
      <c r="F105" s="49"/>
      <c r="G105" s="4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</sheetData>
  <mergeCells count="68">
    <mergeCell ref="A89:G89"/>
    <mergeCell ref="A90:G90"/>
    <mergeCell ref="A91:G91"/>
    <mergeCell ref="A92:G92"/>
    <mergeCell ref="A93:G93"/>
    <mergeCell ref="A94:G94"/>
    <mergeCell ref="A83:G83"/>
    <mergeCell ref="A84:G84"/>
    <mergeCell ref="A85:G85"/>
    <mergeCell ref="A86:G86"/>
    <mergeCell ref="A87:G87"/>
    <mergeCell ref="A88:G88"/>
    <mergeCell ref="A77:G77"/>
    <mergeCell ref="A78:G78"/>
    <mergeCell ref="A79:G79"/>
    <mergeCell ref="A80:G80"/>
    <mergeCell ref="A81:G81"/>
    <mergeCell ref="A82:G82"/>
    <mergeCell ref="A65:V65"/>
    <mergeCell ref="A68:V68"/>
    <mergeCell ref="A71:V71"/>
    <mergeCell ref="A74:G74"/>
    <mergeCell ref="A75:G75"/>
    <mergeCell ref="A76:G76"/>
    <mergeCell ref="A53:V53"/>
    <mergeCell ref="A54:V54"/>
    <mergeCell ref="A56:V56"/>
    <mergeCell ref="A60:V60"/>
    <mergeCell ref="A62:V62"/>
    <mergeCell ref="A64:V64"/>
    <mergeCell ref="A40:V40"/>
    <mergeCell ref="A41:V41"/>
    <mergeCell ref="A43:V43"/>
    <mergeCell ref="A44:V44"/>
    <mergeCell ref="A46:V46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229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1953/1000</f>
        <v>1.9530000000000001</v>
      </c>
      <c r="H11" s="85"/>
      <c r="I11" s="55" t="s">
        <v>5</v>
      </c>
      <c r="J11" s="86">
        <f>10934/1000</f>
        <v>10.933999999999999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1.359E-2</v>
      </c>
      <c r="H14" s="85"/>
      <c r="I14" s="55" t="s">
        <v>7</v>
      </c>
      <c r="J14" s="86">
        <f>(P14+P15)/1000</f>
        <v>1.359E-2</v>
      </c>
      <c r="K14" s="87"/>
      <c r="L14" s="58">
        <v>6336</v>
      </c>
      <c r="M14" s="35" t="s">
        <v>7</v>
      </c>
      <c r="N14" s="57"/>
      <c r="O14" s="26">
        <v>12.82</v>
      </c>
      <c r="P14" s="27">
        <v>12.82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170/1000</f>
        <v>0.17</v>
      </c>
      <c r="H15" s="117"/>
      <c r="I15" s="55" t="s">
        <v>5</v>
      </c>
      <c r="J15" s="86">
        <f>2032/1000</f>
        <v>2.032</v>
      </c>
      <c r="K15" s="87"/>
      <c r="L15" s="59">
        <v>75858</v>
      </c>
      <c r="M15" s="35" t="s">
        <v>5</v>
      </c>
      <c r="N15" s="57"/>
      <c r="O15" s="26">
        <v>0.77</v>
      </c>
      <c r="P15" s="27">
        <v>0.77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66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1538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232</v>
      </c>
      <c r="C26" s="134" t="s">
        <v>233</v>
      </c>
      <c r="D26" s="154" t="s">
        <v>234</v>
      </c>
      <c r="E26" s="155">
        <v>0.01</v>
      </c>
      <c r="F26" s="136" t="s">
        <v>235</v>
      </c>
      <c r="G26" s="136">
        <v>0.09</v>
      </c>
      <c r="H26" s="156"/>
      <c r="I26" s="156"/>
      <c r="J26" s="136" t="s">
        <v>236</v>
      </c>
      <c r="K26" s="136">
        <v>1.1000000000000001</v>
      </c>
      <c r="L26" s="157"/>
      <c r="M26" s="156">
        <f>IF(ISNUMBER(K26/G26),IF(NOT(K26/G26=0),K26/G26, " "), " ")</f>
        <v>12.222222222222223</v>
      </c>
      <c r="N26" s="154"/>
    </row>
    <row r="27" spans="1:23" s="29" customFormat="1" ht="22.8" x14ac:dyDescent="0.25">
      <c r="A27" s="152">
        <v>2</v>
      </c>
      <c r="B27" s="153" t="s">
        <v>237</v>
      </c>
      <c r="C27" s="134" t="s">
        <v>238</v>
      </c>
      <c r="D27" s="154" t="s">
        <v>234</v>
      </c>
      <c r="E27" s="155">
        <v>0.11</v>
      </c>
      <c r="F27" s="136" t="s">
        <v>239</v>
      </c>
      <c r="G27" s="136">
        <v>1.08</v>
      </c>
      <c r="H27" s="156"/>
      <c r="I27" s="156"/>
      <c r="J27" s="136" t="s">
        <v>240</v>
      </c>
      <c r="K27" s="136">
        <v>13.02</v>
      </c>
      <c r="L27" s="157"/>
      <c r="M27" s="156">
        <f>IF(ISNUMBER(K27/G27),IF(NOT(K27/G27=0),K27/G27, " "), " ")</f>
        <v>12.055555555555554</v>
      </c>
      <c r="N27" s="154"/>
    </row>
    <row r="28" spans="1:23" s="29" customFormat="1" ht="22.8" x14ac:dyDescent="0.25">
      <c r="A28" s="152">
        <v>3</v>
      </c>
      <c r="B28" s="153" t="s">
        <v>241</v>
      </c>
      <c r="C28" s="134" t="s">
        <v>242</v>
      </c>
      <c r="D28" s="154" t="s">
        <v>234</v>
      </c>
      <c r="E28" s="155">
        <v>1.1000000000000001</v>
      </c>
      <c r="F28" s="136" t="s">
        <v>243</v>
      </c>
      <c r="G28" s="136">
        <v>10.95</v>
      </c>
      <c r="H28" s="156"/>
      <c r="I28" s="156"/>
      <c r="J28" s="136" t="s">
        <v>244</v>
      </c>
      <c r="K28" s="136">
        <v>131.32</v>
      </c>
      <c r="L28" s="157"/>
      <c r="M28" s="156">
        <f>IF(ISNUMBER(K28/G28),IF(NOT(K28/G28=0),K28/G28, " "), " ")</f>
        <v>11.99269406392694</v>
      </c>
      <c r="N28" s="154"/>
    </row>
    <row r="29" spans="1:23" s="29" customFormat="1" ht="22.8" x14ac:dyDescent="0.25">
      <c r="A29" s="152">
        <v>4</v>
      </c>
      <c r="B29" s="153" t="s">
        <v>245</v>
      </c>
      <c r="C29" s="134" t="s">
        <v>246</v>
      </c>
      <c r="D29" s="154" t="s">
        <v>234</v>
      </c>
      <c r="E29" s="155">
        <v>3.22</v>
      </c>
      <c r="F29" s="136" t="s">
        <v>247</v>
      </c>
      <c r="G29" s="136">
        <v>33.26</v>
      </c>
      <c r="H29" s="156"/>
      <c r="I29" s="156"/>
      <c r="J29" s="136" t="s">
        <v>248</v>
      </c>
      <c r="K29" s="136">
        <v>399.44</v>
      </c>
      <c r="L29" s="157"/>
      <c r="M29" s="156">
        <f>IF(ISNUMBER(K29/G29),IF(NOT(K29/G29=0),K29/G29, " "), " ")</f>
        <v>12.009621166566447</v>
      </c>
      <c r="N29" s="154"/>
    </row>
    <row r="30" spans="1:23" ht="22.8" x14ac:dyDescent="0.25">
      <c r="A30" s="152">
        <v>5</v>
      </c>
      <c r="B30" s="153" t="s">
        <v>249</v>
      </c>
      <c r="C30" s="134" t="s">
        <v>250</v>
      </c>
      <c r="D30" s="154" t="s">
        <v>234</v>
      </c>
      <c r="E30" s="155">
        <v>1.31</v>
      </c>
      <c r="F30" s="136" t="s">
        <v>251</v>
      </c>
      <c r="G30" s="136">
        <v>13.65</v>
      </c>
      <c r="H30" s="156"/>
      <c r="I30" s="156"/>
      <c r="J30" s="136" t="s">
        <v>252</v>
      </c>
      <c r="K30" s="136">
        <v>163.84</v>
      </c>
      <c r="L30" s="157"/>
      <c r="M30" s="156">
        <f>IF(ISNUMBER(K30/G30),IF(NOT(K30/G30=0),K30/G30, " "), " ")</f>
        <v>12.002930402930403</v>
      </c>
      <c r="N30" s="154"/>
    </row>
    <row r="31" spans="1:23" ht="22.8" x14ac:dyDescent="0.25">
      <c r="A31" s="152">
        <v>6</v>
      </c>
      <c r="B31" s="153" t="s">
        <v>253</v>
      </c>
      <c r="C31" s="134" t="s">
        <v>254</v>
      </c>
      <c r="D31" s="154" t="s">
        <v>234</v>
      </c>
      <c r="E31" s="155">
        <v>2.56</v>
      </c>
      <c r="F31" s="136" t="s">
        <v>255</v>
      </c>
      <c r="G31" s="136">
        <v>27.37</v>
      </c>
      <c r="H31" s="156"/>
      <c r="I31" s="156"/>
      <c r="J31" s="136" t="s">
        <v>256</v>
      </c>
      <c r="K31" s="136">
        <v>328.4</v>
      </c>
      <c r="L31" s="157"/>
      <c r="M31" s="156">
        <f>IF(ISNUMBER(K31/G31),IF(NOT(K31/G31=0),K31/G31, " "), " ")</f>
        <v>11.998538545853123</v>
      </c>
      <c r="N31" s="154"/>
    </row>
    <row r="32" spans="1:23" ht="22.8" x14ac:dyDescent="0.25">
      <c r="A32" s="152">
        <v>7</v>
      </c>
      <c r="B32" s="153" t="s">
        <v>257</v>
      </c>
      <c r="C32" s="134" t="s">
        <v>258</v>
      </c>
      <c r="D32" s="154" t="s">
        <v>234</v>
      </c>
      <c r="E32" s="155">
        <v>-12.11</v>
      </c>
      <c r="F32" s="136" t="s">
        <v>259</v>
      </c>
      <c r="G32" s="136">
        <v>-130.55000000000001</v>
      </c>
      <c r="H32" s="156"/>
      <c r="I32" s="156"/>
      <c r="J32" s="136" t="s">
        <v>260</v>
      </c>
      <c r="K32" s="136">
        <v>-1567.64</v>
      </c>
      <c r="L32" s="157"/>
      <c r="M32" s="156">
        <f>IF(ISNUMBER(K32/G32),IF(NOT(K32/G32=0),K32/G32, " "), " ")</f>
        <v>12.007966296438147</v>
      </c>
      <c r="N32" s="154"/>
    </row>
    <row r="33" spans="1:14" ht="22.8" x14ac:dyDescent="0.25">
      <c r="A33" s="152">
        <v>8</v>
      </c>
      <c r="B33" s="153" t="s">
        <v>261</v>
      </c>
      <c r="C33" s="134" t="s">
        <v>262</v>
      </c>
      <c r="D33" s="154" t="s">
        <v>234</v>
      </c>
      <c r="E33" s="155">
        <v>1.1299999999999999</v>
      </c>
      <c r="F33" s="136" t="s">
        <v>263</v>
      </c>
      <c r="G33" s="136">
        <v>12.81</v>
      </c>
      <c r="H33" s="156"/>
      <c r="I33" s="156"/>
      <c r="J33" s="136" t="s">
        <v>264</v>
      </c>
      <c r="K33" s="136">
        <v>153.86000000000001</v>
      </c>
      <c r="L33" s="157"/>
      <c r="M33" s="156">
        <f>IF(ISNUMBER(K33/G33),IF(NOT(K33/G33=0),K33/G33, " "), " ")</f>
        <v>12.010928961748634</v>
      </c>
      <c r="N33" s="154"/>
    </row>
    <row r="34" spans="1:14" ht="22.8" x14ac:dyDescent="0.25">
      <c r="A34" s="152">
        <v>9</v>
      </c>
      <c r="B34" s="153" t="s">
        <v>265</v>
      </c>
      <c r="C34" s="134" t="s">
        <v>266</v>
      </c>
      <c r="D34" s="154" t="s">
        <v>234</v>
      </c>
      <c r="E34" s="155">
        <v>1.03</v>
      </c>
      <c r="F34" s="136" t="s">
        <v>267</v>
      </c>
      <c r="G34" s="136">
        <v>11.81</v>
      </c>
      <c r="H34" s="156"/>
      <c r="I34" s="156"/>
      <c r="J34" s="136" t="s">
        <v>268</v>
      </c>
      <c r="K34" s="136">
        <v>141.75</v>
      </c>
      <c r="L34" s="157"/>
      <c r="M34" s="156">
        <f>IF(ISNUMBER(K34/G34),IF(NOT(K34/G34=0),K34/G34, " "), " ")</f>
        <v>12.002540220152413</v>
      </c>
      <c r="N34" s="154"/>
    </row>
    <row r="35" spans="1:14" ht="22.8" x14ac:dyDescent="0.25">
      <c r="A35" s="152">
        <v>10</v>
      </c>
      <c r="B35" s="153" t="s">
        <v>269</v>
      </c>
      <c r="C35" s="134" t="s">
        <v>270</v>
      </c>
      <c r="D35" s="154" t="s">
        <v>234</v>
      </c>
      <c r="E35" s="155">
        <v>0.56999999999999995</v>
      </c>
      <c r="F35" s="136" t="s">
        <v>271</v>
      </c>
      <c r="G35" s="136">
        <v>6.86</v>
      </c>
      <c r="H35" s="156"/>
      <c r="I35" s="156"/>
      <c r="J35" s="136" t="s">
        <v>272</v>
      </c>
      <c r="K35" s="136">
        <v>82.27</v>
      </c>
      <c r="L35" s="157"/>
      <c r="M35" s="156">
        <f>IF(ISNUMBER(K35/G35),IF(NOT(K35/G35=0),K35/G35, " "), " ")</f>
        <v>11.99271137026239</v>
      </c>
      <c r="N35" s="154"/>
    </row>
    <row r="36" spans="1:14" ht="22.8" x14ac:dyDescent="0.25">
      <c r="A36" s="152">
        <v>11</v>
      </c>
      <c r="B36" s="153" t="s">
        <v>273</v>
      </c>
      <c r="C36" s="134" t="s">
        <v>274</v>
      </c>
      <c r="D36" s="154" t="s">
        <v>234</v>
      </c>
      <c r="E36" s="155">
        <v>11.76</v>
      </c>
      <c r="F36" s="136" t="s">
        <v>275</v>
      </c>
      <c r="G36" s="136">
        <v>143</v>
      </c>
      <c r="H36" s="156"/>
      <c r="I36" s="156"/>
      <c r="J36" s="136" t="s">
        <v>276</v>
      </c>
      <c r="K36" s="136">
        <v>1716.26</v>
      </c>
      <c r="L36" s="157"/>
      <c r="M36" s="156">
        <f>IF(ISNUMBER(K36/G36),IF(NOT(K36/G36=0),K36/G36, " "), " ")</f>
        <v>12.001818181818182</v>
      </c>
      <c r="N36" s="154"/>
    </row>
    <row r="37" spans="1:14" ht="22.8" x14ac:dyDescent="0.25">
      <c r="A37" s="152">
        <v>12</v>
      </c>
      <c r="B37" s="153" t="s">
        <v>277</v>
      </c>
      <c r="C37" s="134" t="s">
        <v>278</v>
      </c>
      <c r="D37" s="154" t="s">
        <v>234</v>
      </c>
      <c r="E37" s="155">
        <v>2.13</v>
      </c>
      <c r="F37" s="136" t="s">
        <v>279</v>
      </c>
      <c r="G37" s="136">
        <v>26.71</v>
      </c>
      <c r="H37" s="156"/>
      <c r="I37" s="156"/>
      <c r="J37" s="136" t="s">
        <v>280</v>
      </c>
      <c r="K37" s="136">
        <v>320.48</v>
      </c>
      <c r="L37" s="157"/>
      <c r="M37" s="156">
        <f>IF(ISNUMBER(K37/G37),IF(NOT(K37/G37=0),K37/G37, " "), " ")</f>
        <v>11.99850243354549</v>
      </c>
      <c r="N37" s="154"/>
    </row>
    <row r="38" spans="1:14" ht="22.8" x14ac:dyDescent="0.25">
      <c r="A38" s="152">
        <v>13</v>
      </c>
      <c r="B38" s="153">
        <v>2</v>
      </c>
      <c r="C38" s="134" t="s">
        <v>281</v>
      </c>
      <c r="D38" s="154" t="s">
        <v>234</v>
      </c>
      <c r="E38" s="155">
        <v>0.77</v>
      </c>
      <c r="F38" s="136" t="s">
        <v>282</v>
      </c>
      <c r="G38" s="136"/>
      <c r="H38" s="156"/>
      <c r="I38" s="156"/>
      <c r="J38" s="136" t="s">
        <v>282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283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14</v>
      </c>
      <c r="B40" s="153">
        <v>10312</v>
      </c>
      <c r="C40" s="134" t="s">
        <v>284</v>
      </c>
      <c r="D40" s="154" t="s">
        <v>285</v>
      </c>
      <c r="E40" s="155">
        <v>0.04</v>
      </c>
      <c r="F40" s="136" t="s">
        <v>286</v>
      </c>
      <c r="G40" s="136">
        <v>3.36</v>
      </c>
      <c r="H40" s="156"/>
      <c r="I40" s="156"/>
      <c r="J40" s="136" t="s">
        <v>287</v>
      </c>
      <c r="K40" s="136">
        <v>24.24</v>
      </c>
      <c r="L40" s="157"/>
      <c r="M40" s="156">
        <f>IF(ISNUMBER(K40/G40),IF(NOT(K40/G40=0),K40/G40, " "), " ")</f>
        <v>7.2142857142857144</v>
      </c>
      <c r="N40" s="154" t="s">
        <v>288</v>
      </c>
    </row>
    <row r="41" spans="1:14" ht="22.8" x14ac:dyDescent="0.25">
      <c r="A41" s="152">
        <v>15</v>
      </c>
      <c r="B41" s="153">
        <v>20129</v>
      </c>
      <c r="C41" s="134" t="s">
        <v>289</v>
      </c>
      <c r="D41" s="154" t="s">
        <v>285</v>
      </c>
      <c r="E41" s="155">
        <v>0.01</v>
      </c>
      <c r="F41" s="136" t="s">
        <v>290</v>
      </c>
      <c r="G41" s="136">
        <v>0.93</v>
      </c>
      <c r="H41" s="156"/>
      <c r="I41" s="156"/>
      <c r="J41" s="136" t="s">
        <v>291</v>
      </c>
      <c r="K41" s="136">
        <v>5</v>
      </c>
      <c r="L41" s="157"/>
      <c r="M41" s="156">
        <f>IF(ISNUMBER(K41/G41),IF(NOT(K41/G41=0),K41/G41, " "), " ")</f>
        <v>5.376344086021505</v>
      </c>
      <c r="N41" s="154" t="s">
        <v>288</v>
      </c>
    </row>
    <row r="42" spans="1:14" ht="22.8" x14ac:dyDescent="0.25">
      <c r="A42" s="152">
        <v>16</v>
      </c>
      <c r="B42" s="153">
        <v>30954</v>
      </c>
      <c r="C42" s="134" t="s">
        <v>292</v>
      </c>
      <c r="D42" s="154" t="s">
        <v>285</v>
      </c>
      <c r="E42" s="155">
        <v>7.0000000000000007E-2</v>
      </c>
      <c r="F42" s="136" t="s">
        <v>293</v>
      </c>
      <c r="G42" s="136">
        <v>2.37</v>
      </c>
      <c r="H42" s="156"/>
      <c r="I42" s="156"/>
      <c r="J42" s="136" t="s">
        <v>294</v>
      </c>
      <c r="K42" s="136">
        <v>11.41</v>
      </c>
      <c r="L42" s="157"/>
      <c r="M42" s="156">
        <f>IF(ISNUMBER(K42/G42),IF(NOT(K42/G42=0),K42/G42, " "), " ")</f>
        <v>4.814345991561181</v>
      </c>
      <c r="N42" s="154" t="s">
        <v>295</v>
      </c>
    </row>
    <row r="43" spans="1:14" ht="22.8" x14ac:dyDescent="0.25">
      <c r="A43" s="152">
        <v>17</v>
      </c>
      <c r="B43" s="153">
        <v>40502</v>
      </c>
      <c r="C43" s="134" t="s">
        <v>296</v>
      </c>
      <c r="D43" s="154" t="s">
        <v>285</v>
      </c>
      <c r="E43" s="155">
        <v>0.5</v>
      </c>
      <c r="F43" s="136" t="s">
        <v>297</v>
      </c>
      <c r="G43" s="136">
        <v>3.92</v>
      </c>
      <c r="H43" s="156"/>
      <c r="I43" s="156"/>
      <c r="J43" s="136" t="s">
        <v>298</v>
      </c>
      <c r="K43" s="136">
        <v>22.5</v>
      </c>
      <c r="L43" s="157"/>
      <c r="M43" s="156">
        <f>IF(ISNUMBER(K43/G43),IF(NOT(K43/G43=0),K43/G43, " "), " ")</f>
        <v>5.7397959183673475</v>
      </c>
      <c r="N43" s="154" t="s">
        <v>288</v>
      </c>
    </row>
    <row r="44" spans="1:14" ht="22.8" x14ac:dyDescent="0.25">
      <c r="A44" s="152">
        <v>18</v>
      </c>
      <c r="B44" s="153">
        <v>40504</v>
      </c>
      <c r="C44" s="134" t="s">
        <v>299</v>
      </c>
      <c r="D44" s="154" t="s">
        <v>285</v>
      </c>
      <c r="E44" s="155">
        <v>0.33</v>
      </c>
      <c r="F44" s="136" t="s">
        <v>300</v>
      </c>
      <c r="G44" s="136">
        <v>0.42</v>
      </c>
      <c r="H44" s="156"/>
      <c r="I44" s="156"/>
      <c r="J44" s="136" t="s">
        <v>301</v>
      </c>
      <c r="K44" s="136">
        <v>0.99</v>
      </c>
      <c r="L44" s="157"/>
      <c r="M44" s="156">
        <f>IF(ISNUMBER(K44/G44),IF(NOT(K44/G44=0),K44/G44, " "), " ")</f>
        <v>2.3571428571428572</v>
      </c>
      <c r="N44" s="154" t="s">
        <v>288</v>
      </c>
    </row>
    <row r="45" spans="1:14" ht="22.8" x14ac:dyDescent="0.25">
      <c r="A45" s="152">
        <v>19</v>
      </c>
      <c r="B45" s="153">
        <v>111301</v>
      </c>
      <c r="C45" s="134" t="s">
        <v>302</v>
      </c>
      <c r="D45" s="154" t="s">
        <v>285</v>
      </c>
      <c r="E45" s="155">
        <v>0.03</v>
      </c>
      <c r="F45" s="136" t="s">
        <v>303</v>
      </c>
      <c r="G45" s="136">
        <v>0.02</v>
      </c>
      <c r="H45" s="156"/>
      <c r="I45" s="156"/>
      <c r="J45" s="136" t="s">
        <v>301</v>
      </c>
      <c r="K45" s="136">
        <v>0.09</v>
      </c>
      <c r="L45" s="157"/>
      <c r="M45" s="156">
        <f>IF(ISNUMBER(K45/G45),IF(NOT(K45/G45=0),K45/G45, " "), " ")</f>
        <v>4.5</v>
      </c>
      <c r="N45" s="154" t="s">
        <v>288</v>
      </c>
    </row>
    <row r="46" spans="1:14" ht="22.8" x14ac:dyDescent="0.25">
      <c r="A46" s="152">
        <v>20</v>
      </c>
      <c r="B46" s="153">
        <v>120202</v>
      </c>
      <c r="C46" s="134" t="s">
        <v>304</v>
      </c>
      <c r="D46" s="154" t="s">
        <v>285</v>
      </c>
      <c r="E46" s="155">
        <v>0.16</v>
      </c>
      <c r="F46" s="136" t="s">
        <v>305</v>
      </c>
      <c r="G46" s="136">
        <v>24.77</v>
      </c>
      <c r="H46" s="156"/>
      <c r="I46" s="156"/>
      <c r="J46" s="136" t="s">
        <v>306</v>
      </c>
      <c r="K46" s="136">
        <v>157.44</v>
      </c>
      <c r="L46" s="157"/>
      <c r="M46" s="156">
        <f>IF(ISNUMBER(K46/G46),IF(NOT(K46/G46=0),K46/G46, " "), " ")</f>
        <v>6.3560758982640291</v>
      </c>
      <c r="N46" s="154" t="s">
        <v>288</v>
      </c>
    </row>
    <row r="47" spans="1:14" ht="22.8" x14ac:dyDescent="0.25">
      <c r="A47" s="152">
        <v>21</v>
      </c>
      <c r="B47" s="153">
        <v>120906</v>
      </c>
      <c r="C47" s="134" t="s">
        <v>307</v>
      </c>
      <c r="D47" s="154" t="s">
        <v>285</v>
      </c>
      <c r="E47" s="155">
        <v>0.24</v>
      </c>
      <c r="F47" s="136" t="s">
        <v>308</v>
      </c>
      <c r="G47" s="136">
        <v>20.059999999999999</v>
      </c>
      <c r="H47" s="156"/>
      <c r="I47" s="156"/>
      <c r="J47" s="136" t="s">
        <v>309</v>
      </c>
      <c r="K47" s="136">
        <v>127.68</v>
      </c>
      <c r="L47" s="157"/>
      <c r="M47" s="156">
        <f>IF(ISNUMBER(K47/G47),IF(NOT(K47/G47=0),K47/G47, " "), " ")</f>
        <v>6.3649052841475582</v>
      </c>
      <c r="N47" s="154" t="s">
        <v>288</v>
      </c>
    </row>
    <row r="48" spans="1:14" ht="22.8" x14ac:dyDescent="0.25">
      <c r="A48" s="152">
        <v>22</v>
      </c>
      <c r="B48" s="153">
        <v>120907</v>
      </c>
      <c r="C48" s="134" t="s">
        <v>310</v>
      </c>
      <c r="D48" s="154" t="s">
        <v>285</v>
      </c>
      <c r="E48" s="155">
        <v>0.17</v>
      </c>
      <c r="F48" s="136" t="s">
        <v>311</v>
      </c>
      <c r="G48" s="136">
        <v>21.36</v>
      </c>
      <c r="H48" s="156"/>
      <c r="I48" s="156"/>
      <c r="J48" s="136" t="s">
        <v>312</v>
      </c>
      <c r="K48" s="136">
        <v>121.55</v>
      </c>
      <c r="L48" s="157"/>
      <c r="M48" s="156">
        <f>IF(ISNUMBER(K48/G48),IF(NOT(K48/G48=0),K48/G48, " "), " ")</f>
        <v>5.6905430711610485</v>
      </c>
      <c r="N48" s="154" t="s">
        <v>288</v>
      </c>
    </row>
    <row r="49" spans="1:14" ht="22.8" x14ac:dyDescent="0.25">
      <c r="A49" s="152">
        <v>23</v>
      </c>
      <c r="B49" s="153">
        <v>121601</v>
      </c>
      <c r="C49" s="134" t="s">
        <v>313</v>
      </c>
      <c r="D49" s="154" t="s">
        <v>285</v>
      </c>
      <c r="E49" s="155">
        <v>0.08</v>
      </c>
      <c r="F49" s="136" t="s">
        <v>314</v>
      </c>
      <c r="G49" s="136">
        <v>9.69</v>
      </c>
      <c r="H49" s="156"/>
      <c r="I49" s="156"/>
      <c r="J49" s="136" t="s">
        <v>315</v>
      </c>
      <c r="K49" s="136">
        <v>48.4</v>
      </c>
      <c r="L49" s="157"/>
      <c r="M49" s="156">
        <f>IF(ISNUMBER(K49/G49),IF(NOT(K49/G49=0),K49/G49, " "), " ")</f>
        <v>4.9948400412796703</v>
      </c>
      <c r="N49" s="154" t="s">
        <v>288</v>
      </c>
    </row>
    <row r="50" spans="1:14" ht="22.8" x14ac:dyDescent="0.25">
      <c r="A50" s="152">
        <v>24</v>
      </c>
      <c r="B50" s="153">
        <v>400001</v>
      </c>
      <c r="C50" s="134" t="s">
        <v>316</v>
      </c>
      <c r="D50" s="154" t="s">
        <v>285</v>
      </c>
      <c r="E50" s="155">
        <v>0.08</v>
      </c>
      <c r="F50" s="136" t="s">
        <v>317</v>
      </c>
      <c r="G50" s="136">
        <v>8.25</v>
      </c>
      <c r="H50" s="156"/>
      <c r="I50" s="156"/>
      <c r="J50" s="136" t="s">
        <v>318</v>
      </c>
      <c r="K50" s="136">
        <v>46.96</v>
      </c>
      <c r="L50" s="157"/>
      <c r="M50" s="156">
        <f>IF(ISNUMBER(K50/G50),IF(NOT(K50/G50=0),K50/G50, " "), " ")</f>
        <v>5.6921212121212124</v>
      </c>
      <c r="N50" s="154" t="s">
        <v>288</v>
      </c>
    </row>
    <row r="51" spans="1:14" ht="22.8" x14ac:dyDescent="0.25">
      <c r="A51" s="152">
        <v>25</v>
      </c>
      <c r="B51" s="153">
        <v>400001</v>
      </c>
      <c r="C51" s="134" t="s">
        <v>319</v>
      </c>
      <c r="D51" s="154" t="s">
        <v>285</v>
      </c>
      <c r="E51" s="155">
        <v>0.03</v>
      </c>
      <c r="F51" s="136" t="s">
        <v>317</v>
      </c>
      <c r="G51" s="136">
        <v>3.1</v>
      </c>
      <c r="H51" s="156"/>
      <c r="I51" s="156"/>
      <c r="J51" s="136" t="s">
        <v>318</v>
      </c>
      <c r="K51" s="136">
        <v>17.61</v>
      </c>
      <c r="L51" s="157"/>
      <c r="M51" s="156">
        <f>IF(ISNUMBER(K51/G51),IF(NOT(K51/G51=0),K51/G51, " "), " ")</f>
        <v>5.6806451612903226</v>
      </c>
      <c r="N51" s="154" t="s">
        <v>288</v>
      </c>
    </row>
    <row r="52" spans="1:14" ht="22.8" x14ac:dyDescent="0.25">
      <c r="A52" s="152">
        <v>26</v>
      </c>
      <c r="B52" s="153">
        <v>400001</v>
      </c>
      <c r="C52" s="134" t="s">
        <v>319</v>
      </c>
      <c r="D52" s="154" t="s">
        <v>285</v>
      </c>
      <c r="E52" s="155">
        <v>0.05</v>
      </c>
      <c r="F52" s="136" t="s">
        <v>317</v>
      </c>
      <c r="G52" s="136">
        <v>5.15</v>
      </c>
      <c r="H52" s="156"/>
      <c r="I52" s="156"/>
      <c r="J52" s="136" t="s">
        <v>318</v>
      </c>
      <c r="K52" s="136">
        <v>29.35</v>
      </c>
      <c r="L52" s="157"/>
      <c r="M52" s="156">
        <f>IF(ISNUMBER(K52/G52),IF(NOT(K52/G52=0),K52/G52, " "), " ")</f>
        <v>5.6990291262135919</v>
      </c>
      <c r="N52" s="154" t="s">
        <v>288</v>
      </c>
    </row>
    <row r="53" spans="1:14" ht="22.8" x14ac:dyDescent="0.25">
      <c r="A53" s="152">
        <v>27</v>
      </c>
      <c r="B53" s="153" t="s">
        <v>320</v>
      </c>
      <c r="C53" s="134" t="s">
        <v>321</v>
      </c>
      <c r="D53" s="154" t="s">
        <v>322</v>
      </c>
      <c r="E53" s="155">
        <v>2.5399999999999999E-2</v>
      </c>
      <c r="F53" s="136" t="s">
        <v>323</v>
      </c>
      <c r="G53" s="136">
        <v>0.08</v>
      </c>
      <c r="H53" s="156"/>
      <c r="I53" s="156"/>
      <c r="J53" s="136" t="s">
        <v>324</v>
      </c>
      <c r="K53" s="136">
        <v>0.73</v>
      </c>
      <c r="L53" s="157"/>
      <c r="M53" s="156">
        <f>IF(ISNUMBER(K53/G53),IF(NOT(K53/G53=0),K53/G53, " "), " ")</f>
        <v>9.125</v>
      </c>
      <c r="N53" s="154"/>
    </row>
    <row r="54" spans="1:14" ht="34.200000000000003" x14ac:dyDescent="0.25">
      <c r="A54" s="152">
        <v>28</v>
      </c>
      <c r="B54" s="153" t="s">
        <v>325</v>
      </c>
      <c r="C54" s="134" t="s">
        <v>326</v>
      </c>
      <c r="D54" s="154" t="s">
        <v>322</v>
      </c>
      <c r="E54" s="155">
        <v>2.5399999999999999E-2</v>
      </c>
      <c r="F54" s="136" t="s">
        <v>327</v>
      </c>
      <c r="G54" s="136">
        <v>0.15</v>
      </c>
      <c r="H54" s="156"/>
      <c r="I54" s="156"/>
      <c r="J54" s="136" t="s">
        <v>328</v>
      </c>
      <c r="K54" s="136">
        <v>0.73</v>
      </c>
      <c r="L54" s="157"/>
      <c r="M54" s="156">
        <f>IF(ISNUMBER(K54/G54),IF(NOT(K54/G54=0),K54/G54, " "), " ")</f>
        <v>4.8666666666666671</v>
      </c>
      <c r="N54" s="154"/>
    </row>
    <row r="55" spans="1:14" ht="19.350000000000001" customHeight="1" x14ac:dyDescent="0.25">
      <c r="A55" s="128" t="s">
        <v>329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34.200000000000003" x14ac:dyDescent="0.25">
      <c r="A56" s="152">
        <v>29</v>
      </c>
      <c r="B56" s="153" t="s">
        <v>330</v>
      </c>
      <c r="C56" s="134" t="s">
        <v>331</v>
      </c>
      <c r="D56" s="154" t="s">
        <v>322</v>
      </c>
      <c r="E56" s="155">
        <v>1E-4</v>
      </c>
      <c r="F56" s="136" t="s">
        <v>332</v>
      </c>
      <c r="G56" s="136">
        <v>3.51</v>
      </c>
      <c r="H56" s="156">
        <v>91080</v>
      </c>
      <c r="I56" s="156">
        <v>9.11</v>
      </c>
      <c r="J56" s="136" t="s">
        <v>333</v>
      </c>
      <c r="K56" s="136">
        <v>9.32</v>
      </c>
      <c r="L56" s="157"/>
      <c r="M56" s="156">
        <f>IF(ISNUMBER(K56/G56),IF(NOT(K56/G56=0),K56/G56, " "), " ")</f>
        <v>2.6552706552706553</v>
      </c>
      <c r="N56" s="154" t="s">
        <v>334</v>
      </c>
    </row>
    <row r="57" spans="1:14" ht="34.200000000000003" x14ac:dyDescent="0.25">
      <c r="A57" s="152">
        <v>30</v>
      </c>
      <c r="B57" s="153" t="s">
        <v>335</v>
      </c>
      <c r="C57" s="134" t="s">
        <v>336</v>
      </c>
      <c r="D57" s="154" t="s">
        <v>322</v>
      </c>
      <c r="E57" s="155">
        <v>-4.3E-3</v>
      </c>
      <c r="F57" s="136" t="s">
        <v>337</v>
      </c>
      <c r="G57" s="136">
        <v>-37.58</v>
      </c>
      <c r="H57" s="156">
        <v>40665.26</v>
      </c>
      <c r="I57" s="156">
        <v>-174.86</v>
      </c>
      <c r="J57" s="136" t="s">
        <v>338</v>
      </c>
      <c r="K57" s="136">
        <v>-179.82</v>
      </c>
      <c r="L57" s="157"/>
      <c r="M57" s="156">
        <f>IF(ISNUMBER(K57/G57),IF(NOT(K57/G57=0),K57/G57, " "), " ")</f>
        <v>4.7849920170303353</v>
      </c>
      <c r="N57" s="154" t="s">
        <v>339</v>
      </c>
    </row>
    <row r="58" spans="1:14" ht="22.8" x14ac:dyDescent="0.25">
      <c r="A58" s="152">
        <v>31</v>
      </c>
      <c r="B58" s="153" t="s">
        <v>340</v>
      </c>
      <c r="C58" s="134" t="s">
        <v>341</v>
      </c>
      <c r="D58" s="154" t="s">
        <v>342</v>
      </c>
      <c r="E58" s="155">
        <v>5.6099999999999997E-2</v>
      </c>
      <c r="F58" s="136" t="s">
        <v>343</v>
      </c>
      <c r="G58" s="136">
        <v>0.35</v>
      </c>
      <c r="H58" s="156">
        <v>42.66</v>
      </c>
      <c r="I58" s="156">
        <v>2.4</v>
      </c>
      <c r="J58" s="136" t="s">
        <v>344</v>
      </c>
      <c r="K58" s="136">
        <v>2.75</v>
      </c>
      <c r="L58" s="157"/>
      <c r="M58" s="156">
        <f>IF(ISNUMBER(K58/G58),IF(NOT(K58/G58=0),K58/G58, " "), " ")</f>
        <v>7.8571428571428577</v>
      </c>
      <c r="N58" s="154" t="s">
        <v>345</v>
      </c>
    </row>
    <row r="59" spans="1:14" ht="34.200000000000003" x14ac:dyDescent="0.25">
      <c r="A59" s="152">
        <v>32</v>
      </c>
      <c r="B59" s="153" t="s">
        <v>346</v>
      </c>
      <c r="C59" s="134" t="s">
        <v>347</v>
      </c>
      <c r="D59" s="154" t="s">
        <v>348</v>
      </c>
      <c r="E59" s="155">
        <v>-10.11</v>
      </c>
      <c r="F59" s="136" t="s">
        <v>349</v>
      </c>
      <c r="G59" s="136">
        <v>-204.22</v>
      </c>
      <c r="H59" s="156">
        <v>90</v>
      </c>
      <c r="I59" s="156">
        <v>-909.9</v>
      </c>
      <c r="J59" s="136" t="s">
        <v>350</v>
      </c>
      <c r="K59" s="136">
        <v>-953.68</v>
      </c>
      <c r="L59" s="157"/>
      <c r="M59" s="156">
        <f>IF(ISNUMBER(K59/G59),IF(NOT(K59/G59=0),K59/G59, " "), " ")</f>
        <v>4.6698658309666046</v>
      </c>
      <c r="N59" s="154" t="s">
        <v>351</v>
      </c>
    </row>
    <row r="60" spans="1:14" ht="22.8" x14ac:dyDescent="0.25">
      <c r="A60" s="152">
        <v>33</v>
      </c>
      <c r="B60" s="153" t="s">
        <v>352</v>
      </c>
      <c r="C60" s="134" t="s">
        <v>353</v>
      </c>
      <c r="D60" s="154" t="s">
        <v>322</v>
      </c>
      <c r="E60" s="155">
        <v>2.0000000000000001E-4</v>
      </c>
      <c r="F60" s="136" t="s">
        <v>354</v>
      </c>
      <c r="G60" s="136">
        <v>2.14</v>
      </c>
      <c r="H60" s="156">
        <v>59337.87</v>
      </c>
      <c r="I60" s="156">
        <v>11.86</v>
      </c>
      <c r="J60" s="136" t="s">
        <v>355</v>
      </c>
      <c r="K60" s="136">
        <v>12.16</v>
      </c>
      <c r="L60" s="157"/>
      <c r="M60" s="156">
        <f>IF(ISNUMBER(K60/G60),IF(NOT(K60/G60=0),K60/G60, " "), " ")</f>
        <v>5.6822429906542054</v>
      </c>
      <c r="N60" s="154" t="s">
        <v>356</v>
      </c>
    </row>
    <row r="61" spans="1:14" ht="34.200000000000003" x14ac:dyDescent="0.25">
      <c r="A61" s="152">
        <v>34</v>
      </c>
      <c r="B61" s="153" t="s">
        <v>357</v>
      </c>
      <c r="C61" s="134" t="s">
        <v>358</v>
      </c>
      <c r="D61" s="154" t="s">
        <v>342</v>
      </c>
      <c r="E61" s="155">
        <v>2.53E-2</v>
      </c>
      <c r="F61" s="136" t="s">
        <v>359</v>
      </c>
      <c r="G61" s="136">
        <v>2.5499999999999998</v>
      </c>
      <c r="H61" s="156">
        <v>451</v>
      </c>
      <c r="I61" s="156">
        <v>11.41</v>
      </c>
      <c r="J61" s="136" t="s">
        <v>360</v>
      </c>
      <c r="K61" s="136">
        <v>11.9</v>
      </c>
      <c r="L61" s="157"/>
      <c r="M61" s="156">
        <f>IF(ISNUMBER(K61/G61),IF(NOT(K61/G61=0),K61/G61, " "), " ")</f>
        <v>4.666666666666667</v>
      </c>
      <c r="N61" s="154" t="s">
        <v>361</v>
      </c>
    </row>
    <row r="62" spans="1:14" ht="22.8" x14ac:dyDescent="0.25">
      <c r="A62" s="152">
        <v>35</v>
      </c>
      <c r="B62" s="153" t="s">
        <v>362</v>
      </c>
      <c r="C62" s="134" t="s">
        <v>363</v>
      </c>
      <c r="D62" s="154" t="s">
        <v>348</v>
      </c>
      <c r="E62" s="155">
        <v>0.15479999999999999</v>
      </c>
      <c r="F62" s="136" t="s">
        <v>364</v>
      </c>
      <c r="G62" s="136">
        <v>1.8</v>
      </c>
      <c r="H62" s="156">
        <v>26.19</v>
      </c>
      <c r="I62" s="156">
        <v>4.05</v>
      </c>
      <c r="J62" s="136" t="s">
        <v>365</v>
      </c>
      <c r="K62" s="136">
        <v>4.16</v>
      </c>
      <c r="L62" s="157"/>
      <c r="M62" s="156">
        <f>IF(ISNUMBER(K62/G62),IF(NOT(K62/G62=0),K62/G62, " "), " ")</f>
        <v>2.3111111111111113</v>
      </c>
      <c r="N62" s="154" t="s">
        <v>366</v>
      </c>
    </row>
    <row r="63" spans="1:14" ht="34.200000000000003" x14ac:dyDescent="0.25">
      <c r="A63" s="152">
        <v>36</v>
      </c>
      <c r="B63" s="153" t="s">
        <v>367</v>
      </c>
      <c r="C63" s="134" t="s">
        <v>368</v>
      </c>
      <c r="D63" s="154" t="s">
        <v>369</v>
      </c>
      <c r="E63" s="155">
        <v>2.1700000000000001E-2</v>
      </c>
      <c r="F63" s="136" t="s">
        <v>370</v>
      </c>
      <c r="G63" s="136">
        <v>0.93</v>
      </c>
      <c r="H63" s="156">
        <v>219.37</v>
      </c>
      <c r="I63" s="156">
        <v>4.7699999999999996</v>
      </c>
      <c r="J63" s="136" t="s">
        <v>371</v>
      </c>
      <c r="K63" s="136">
        <v>4.8600000000000003</v>
      </c>
      <c r="L63" s="157"/>
      <c r="M63" s="156">
        <f>IF(ISNUMBER(K63/G63),IF(NOT(K63/G63=0),K63/G63, " "), " ")</f>
        <v>5.225806451612903</v>
      </c>
      <c r="N63" s="154" t="s">
        <v>372</v>
      </c>
    </row>
    <row r="64" spans="1:14" ht="45.6" x14ac:dyDescent="0.25">
      <c r="A64" s="152">
        <v>37</v>
      </c>
      <c r="B64" s="153" t="s">
        <v>373</v>
      </c>
      <c r="C64" s="134" t="s">
        <v>374</v>
      </c>
      <c r="D64" s="154" t="s">
        <v>369</v>
      </c>
      <c r="E64" s="155">
        <v>0.2</v>
      </c>
      <c r="F64" s="136" t="s">
        <v>375</v>
      </c>
      <c r="G64" s="136">
        <v>4.5599999999999996</v>
      </c>
      <c r="H64" s="156">
        <v>121.01</v>
      </c>
      <c r="I64" s="156">
        <v>24.2</v>
      </c>
      <c r="J64" s="136" t="s">
        <v>376</v>
      </c>
      <c r="K64" s="136">
        <v>24.75</v>
      </c>
      <c r="L64" s="157"/>
      <c r="M64" s="156">
        <f>IF(ISNUMBER(K64/G64),IF(NOT(K64/G64=0),K64/G64, " "), " ")</f>
        <v>5.427631578947369</v>
      </c>
      <c r="N64" s="154" t="s">
        <v>377</v>
      </c>
    </row>
    <row r="65" spans="1:14" ht="22.8" x14ac:dyDescent="0.25">
      <c r="A65" s="152">
        <v>38</v>
      </c>
      <c r="B65" s="153" t="s">
        <v>378</v>
      </c>
      <c r="C65" s="134" t="s">
        <v>379</v>
      </c>
      <c r="D65" s="154" t="s">
        <v>369</v>
      </c>
      <c r="E65" s="155">
        <v>-1.7600000000000001E-2</v>
      </c>
      <c r="F65" s="136" t="s">
        <v>380</v>
      </c>
      <c r="G65" s="136">
        <v>-0.12</v>
      </c>
      <c r="H65" s="156">
        <v>37.97</v>
      </c>
      <c r="I65" s="156">
        <v>-0.67</v>
      </c>
      <c r="J65" s="136" t="s">
        <v>381</v>
      </c>
      <c r="K65" s="136">
        <v>-0.69</v>
      </c>
      <c r="L65" s="157"/>
      <c r="M65" s="156">
        <f>IF(ISNUMBER(K65/G65),IF(NOT(K65/G65=0),K65/G65, " "), " ")</f>
        <v>5.75</v>
      </c>
      <c r="N65" s="154" t="s">
        <v>382</v>
      </c>
    </row>
    <row r="66" spans="1:14" ht="68.400000000000006" x14ac:dyDescent="0.25">
      <c r="A66" s="152">
        <v>39</v>
      </c>
      <c r="B66" s="153" t="s">
        <v>383</v>
      </c>
      <c r="C66" s="134" t="s">
        <v>384</v>
      </c>
      <c r="D66" s="154" t="s">
        <v>369</v>
      </c>
      <c r="E66" s="155">
        <v>0.12</v>
      </c>
      <c r="F66" s="136" t="s">
        <v>385</v>
      </c>
      <c r="G66" s="136">
        <v>13.92</v>
      </c>
      <c r="H66" s="156">
        <v>417.58</v>
      </c>
      <c r="I66" s="156">
        <v>50.11</v>
      </c>
      <c r="J66" s="136" t="s">
        <v>386</v>
      </c>
      <c r="K66" s="136">
        <v>51.15</v>
      </c>
      <c r="L66" s="157"/>
      <c r="M66" s="156">
        <f>IF(ISNUMBER(K66/G66),IF(NOT(K66/G66=0),K66/G66, " "), " ")</f>
        <v>3.6745689655172411</v>
      </c>
      <c r="N66" s="154" t="s">
        <v>387</v>
      </c>
    </row>
    <row r="67" spans="1:14" ht="34.200000000000003" x14ac:dyDescent="0.25">
      <c r="A67" s="152">
        <v>40</v>
      </c>
      <c r="B67" s="153" t="s">
        <v>388</v>
      </c>
      <c r="C67" s="134" t="s">
        <v>389</v>
      </c>
      <c r="D67" s="154" t="s">
        <v>322</v>
      </c>
      <c r="E67" s="155">
        <v>5.9999999999999995E-4</v>
      </c>
      <c r="F67" s="136" t="s">
        <v>390</v>
      </c>
      <c r="G67" s="136">
        <v>12.55</v>
      </c>
      <c r="H67" s="156">
        <v>59777.7</v>
      </c>
      <c r="I67" s="156">
        <v>35.869999999999997</v>
      </c>
      <c r="J67" s="136" t="s">
        <v>391</v>
      </c>
      <c r="K67" s="136">
        <v>36.770000000000003</v>
      </c>
      <c r="L67" s="157"/>
      <c r="M67" s="156">
        <f>IF(ISNUMBER(K67/G67),IF(NOT(K67/G67=0),K67/G67, " "), " ")</f>
        <v>2.9298804780876493</v>
      </c>
      <c r="N67" s="154" t="s">
        <v>392</v>
      </c>
    </row>
    <row r="68" spans="1:14" ht="22.8" x14ac:dyDescent="0.25">
      <c r="A68" s="152">
        <v>41</v>
      </c>
      <c r="B68" s="153" t="s">
        <v>393</v>
      </c>
      <c r="C68" s="134" t="s">
        <v>394</v>
      </c>
      <c r="D68" s="154" t="s">
        <v>395</v>
      </c>
      <c r="E68" s="155">
        <v>-35.86</v>
      </c>
      <c r="F68" s="136" t="s">
        <v>396</v>
      </c>
      <c r="G68" s="136">
        <v>-71.72</v>
      </c>
      <c r="H68" s="156">
        <v>4.24</v>
      </c>
      <c r="I68" s="156">
        <v>-152.05000000000001</v>
      </c>
      <c r="J68" s="136" t="s">
        <v>397</v>
      </c>
      <c r="K68" s="136">
        <v>-158.5</v>
      </c>
      <c r="L68" s="157"/>
      <c r="M68" s="156">
        <f>IF(ISNUMBER(K68/G68),IF(NOT(K68/G68=0),K68/G68, " "), " ")</f>
        <v>2.2099832682654768</v>
      </c>
      <c r="N68" s="154" t="s">
        <v>398</v>
      </c>
    </row>
    <row r="69" spans="1:14" ht="34.200000000000003" x14ac:dyDescent="0.25">
      <c r="A69" s="152">
        <v>42</v>
      </c>
      <c r="B69" s="153" t="s">
        <v>399</v>
      </c>
      <c r="C69" s="134" t="s">
        <v>400</v>
      </c>
      <c r="D69" s="154" t="s">
        <v>401</v>
      </c>
      <c r="E69" s="155">
        <v>3.2800000000000003E-2</v>
      </c>
      <c r="F69" s="136" t="s">
        <v>402</v>
      </c>
      <c r="G69" s="136">
        <v>9.0500000000000007</v>
      </c>
      <c r="H69" s="156">
        <v>1524.18</v>
      </c>
      <c r="I69" s="156">
        <v>49.99</v>
      </c>
      <c r="J69" s="136" t="s">
        <v>403</v>
      </c>
      <c r="K69" s="136">
        <v>51.15</v>
      </c>
      <c r="L69" s="157"/>
      <c r="M69" s="156">
        <f>IF(ISNUMBER(K69/G69),IF(NOT(K69/G69=0),K69/G69, " "), " ")</f>
        <v>5.651933701657458</v>
      </c>
      <c r="N69" s="154" t="s">
        <v>404</v>
      </c>
    </row>
    <row r="70" spans="1:14" ht="34.200000000000003" x14ac:dyDescent="0.25">
      <c r="A70" s="152">
        <v>43</v>
      </c>
      <c r="B70" s="153" t="s">
        <v>405</v>
      </c>
      <c r="C70" s="134" t="s">
        <v>406</v>
      </c>
      <c r="D70" s="154" t="s">
        <v>401</v>
      </c>
      <c r="E70" s="155">
        <v>3.2800000000000003E-2</v>
      </c>
      <c r="F70" s="136" t="s">
        <v>407</v>
      </c>
      <c r="G70" s="136">
        <v>15.12</v>
      </c>
      <c r="H70" s="156">
        <v>2286.27</v>
      </c>
      <c r="I70" s="156">
        <v>74.989999999999995</v>
      </c>
      <c r="J70" s="136" t="s">
        <v>408</v>
      </c>
      <c r="K70" s="136">
        <v>76.73</v>
      </c>
      <c r="L70" s="157"/>
      <c r="M70" s="156">
        <f>IF(ISNUMBER(K70/G70),IF(NOT(K70/G70=0),K70/G70, " "), " ")</f>
        <v>5.0747354497354502</v>
      </c>
      <c r="N70" s="154" t="s">
        <v>409</v>
      </c>
    </row>
    <row r="71" spans="1:14" ht="57" x14ac:dyDescent="0.25">
      <c r="A71" s="152">
        <v>44</v>
      </c>
      <c r="B71" s="153" t="s">
        <v>410</v>
      </c>
      <c r="C71" s="134" t="s">
        <v>411</v>
      </c>
      <c r="D71" s="154" t="s">
        <v>395</v>
      </c>
      <c r="E71" s="155">
        <v>6</v>
      </c>
      <c r="F71" s="136" t="s">
        <v>412</v>
      </c>
      <c r="G71" s="136">
        <v>385.5</v>
      </c>
      <c r="H71" s="156">
        <v>204</v>
      </c>
      <c r="I71" s="156">
        <v>1224</v>
      </c>
      <c r="J71" s="136" t="s">
        <v>413</v>
      </c>
      <c r="K71" s="136">
        <v>1252.02</v>
      </c>
      <c r="L71" s="157"/>
      <c r="M71" s="156">
        <f>IF(ISNUMBER(K71/G71),IF(NOT(K71/G71=0),K71/G71, " "), " ")</f>
        <v>3.2477821011673149</v>
      </c>
      <c r="N71" s="154" t="s">
        <v>414</v>
      </c>
    </row>
    <row r="72" spans="1:14" ht="57" x14ac:dyDescent="0.25">
      <c r="A72" s="152">
        <v>45</v>
      </c>
      <c r="B72" s="153" t="s">
        <v>415</v>
      </c>
      <c r="C72" s="134" t="s">
        <v>416</v>
      </c>
      <c r="D72" s="154" t="s">
        <v>395</v>
      </c>
      <c r="E72" s="155">
        <v>5</v>
      </c>
      <c r="F72" s="136" t="s">
        <v>417</v>
      </c>
      <c r="G72" s="136">
        <v>428.85</v>
      </c>
      <c r="H72" s="156">
        <v>278</v>
      </c>
      <c r="I72" s="156">
        <v>1390</v>
      </c>
      <c r="J72" s="136" t="s">
        <v>418</v>
      </c>
      <c r="K72" s="136">
        <v>1422.85</v>
      </c>
      <c r="L72" s="157"/>
      <c r="M72" s="156">
        <f>IF(ISNUMBER(K72/G72),IF(NOT(K72/G72=0),K72/G72, " "), " ")</f>
        <v>3.3178267459484663</v>
      </c>
      <c r="N72" s="154" t="s">
        <v>419</v>
      </c>
    </row>
    <row r="73" spans="1:14" ht="22.8" x14ac:dyDescent="0.25">
      <c r="A73" s="152">
        <v>46</v>
      </c>
      <c r="B73" s="153" t="s">
        <v>420</v>
      </c>
      <c r="C73" s="134" t="s">
        <v>421</v>
      </c>
      <c r="D73" s="154" t="s">
        <v>422</v>
      </c>
      <c r="E73" s="155">
        <v>2</v>
      </c>
      <c r="F73" s="136" t="s">
        <v>423</v>
      </c>
      <c r="G73" s="136">
        <v>37.200000000000003</v>
      </c>
      <c r="H73" s="156">
        <v>43.44</v>
      </c>
      <c r="I73" s="156">
        <v>86.88</v>
      </c>
      <c r="J73" s="136" t="s">
        <v>424</v>
      </c>
      <c r="K73" s="136">
        <v>88.94</v>
      </c>
      <c r="L73" s="157"/>
      <c r="M73" s="156">
        <f>IF(ISNUMBER(K73/G73),IF(NOT(K73/G73=0),K73/G73, " "), " ")</f>
        <v>2.3908602150537632</v>
      </c>
      <c r="N73" s="154" t="s">
        <v>425</v>
      </c>
    </row>
    <row r="74" spans="1:14" ht="34.200000000000003" x14ac:dyDescent="0.25">
      <c r="A74" s="152">
        <v>47</v>
      </c>
      <c r="B74" s="153" t="s">
        <v>426</v>
      </c>
      <c r="C74" s="134" t="s">
        <v>427</v>
      </c>
      <c r="D74" s="154" t="s">
        <v>342</v>
      </c>
      <c r="E74" s="155">
        <v>6.9999999999999999E-4</v>
      </c>
      <c r="F74" s="136" t="s">
        <v>428</v>
      </c>
      <c r="G74" s="136">
        <v>0.44</v>
      </c>
      <c r="H74" s="156">
        <v>2283</v>
      </c>
      <c r="I74" s="156">
        <v>1.6</v>
      </c>
      <c r="J74" s="136" t="s">
        <v>429</v>
      </c>
      <c r="K74" s="136">
        <v>1.91</v>
      </c>
      <c r="L74" s="157"/>
      <c r="M74" s="156">
        <f>IF(ISNUMBER(K74/G74),IF(NOT(K74/G74=0),K74/G74, " "), " ")</f>
        <v>4.3409090909090908</v>
      </c>
      <c r="N74" s="154" t="s">
        <v>430</v>
      </c>
    </row>
    <row r="75" spans="1:14" ht="34.200000000000003" x14ac:dyDescent="0.25">
      <c r="A75" s="152">
        <v>48</v>
      </c>
      <c r="B75" s="153" t="s">
        <v>431</v>
      </c>
      <c r="C75" s="134" t="s">
        <v>432</v>
      </c>
      <c r="D75" s="154" t="s">
        <v>342</v>
      </c>
      <c r="E75" s="155">
        <v>1.782</v>
      </c>
      <c r="F75" s="136" t="s">
        <v>433</v>
      </c>
      <c r="G75" s="136">
        <v>187.11</v>
      </c>
      <c r="H75" s="156">
        <v>192</v>
      </c>
      <c r="I75" s="156">
        <v>342.14</v>
      </c>
      <c r="J75" s="136" t="s">
        <v>434</v>
      </c>
      <c r="K75" s="136">
        <v>762.98</v>
      </c>
      <c r="L75" s="157"/>
      <c r="M75" s="156">
        <f>IF(ISNUMBER(K75/G75),IF(NOT(K75/G75=0),K75/G75, " "), " ")</f>
        <v>4.0777082999305216</v>
      </c>
      <c r="N75" s="154" t="s">
        <v>435</v>
      </c>
    </row>
    <row r="76" spans="1:14" ht="34.200000000000003" x14ac:dyDescent="0.25">
      <c r="A76" s="152">
        <v>49</v>
      </c>
      <c r="B76" s="153" t="s">
        <v>436</v>
      </c>
      <c r="C76" s="134" t="s">
        <v>437</v>
      </c>
      <c r="D76" s="154" t="s">
        <v>342</v>
      </c>
      <c r="E76" s="155">
        <v>1.2322</v>
      </c>
      <c r="F76" s="136" t="s">
        <v>438</v>
      </c>
      <c r="G76" s="136">
        <v>3.84</v>
      </c>
      <c r="H76" s="156">
        <v>24.12</v>
      </c>
      <c r="I76" s="156">
        <v>29.72</v>
      </c>
      <c r="J76" s="136" t="s">
        <v>439</v>
      </c>
      <c r="K76" s="136">
        <v>29.72</v>
      </c>
      <c r="L76" s="157"/>
      <c r="M76" s="156">
        <f>IF(ISNUMBER(K76/G76),IF(NOT(K76/G76=0),K76/G76, " "), " ")</f>
        <v>7.739583333333333</v>
      </c>
      <c r="N76" s="154" t="s">
        <v>440</v>
      </c>
    </row>
    <row r="77" spans="1:14" ht="68.400000000000006" x14ac:dyDescent="0.25">
      <c r="A77" s="152">
        <v>50</v>
      </c>
      <c r="B77" s="153" t="s">
        <v>441</v>
      </c>
      <c r="C77" s="134" t="s">
        <v>442</v>
      </c>
      <c r="D77" s="154" t="s">
        <v>348</v>
      </c>
      <c r="E77" s="155">
        <v>0.55249999999999999</v>
      </c>
      <c r="F77" s="136" t="s">
        <v>443</v>
      </c>
      <c r="G77" s="136">
        <v>312.44</v>
      </c>
      <c r="H77" s="156"/>
      <c r="I77" s="156"/>
      <c r="J77" s="136" t="s">
        <v>444</v>
      </c>
      <c r="K77" s="136">
        <v>1590.24</v>
      </c>
      <c r="L77" s="157"/>
      <c r="M77" s="156">
        <f>IF(ISNUMBER(K77/G77),IF(NOT(K77/G77=0),K77/G77, " "), " ")</f>
        <v>5.0897452310843683</v>
      </c>
      <c r="N77" s="154" t="s">
        <v>445</v>
      </c>
    </row>
    <row r="78" spans="1:14" ht="34.200000000000003" x14ac:dyDescent="0.25">
      <c r="A78" s="152">
        <v>51</v>
      </c>
      <c r="B78" s="153" t="s">
        <v>446</v>
      </c>
      <c r="C78" s="134" t="s">
        <v>447</v>
      </c>
      <c r="D78" s="154" t="s">
        <v>422</v>
      </c>
      <c r="E78" s="155">
        <v>1</v>
      </c>
      <c r="F78" s="136" t="s">
        <v>448</v>
      </c>
      <c r="G78" s="136">
        <v>38.700000000000003</v>
      </c>
      <c r="H78" s="156"/>
      <c r="I78" s="156"/>
      <c r="J78" s="136" t="s">
        <v>449</v>
      </c>
      <c r="K78" s="136">
        <v>190.33</v>
      </c>
      <c r="L78" s="157"/>
      <c r="M78" s="156">
        <f>IF(ISNUMBER(K78/G78),IF(NOT(K78/G78=0),K78/G78, " "), " ")</f>
        <v>4.9180878552971574</v>
      </c>
      <c r="N78" s="154" t="s">
        <v>372</v>
      </c>
    </row>
    <row r="79" spans="1:14" ht="19.350000000000001" customHeight="1" x14ac:dyDescent="0.25">
      <c r="A79" s="150" t="s">
        <v>450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</row>
    <row r="80" spans="1:14" ht="19.350000000000001" customHeight="1" x14ac:dyDescent="0.25">
      <c r="A80" s="128" t="s">
        <v>329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</row>
    <row r="81" spans="1:14" ht="22.8" x14ac:dyDescent="0.25">
      <c r="A81" s="152">
        <v>52</v>
      </c>
      <c r="B81" s="153" t="s">
        <v>451</v>
      </c>
      <c r="C81" s="134" t="s">
        <v>452</v>
      </c>
      <c r="D81" s="154" t="s">
        <v>422</v>
      </c>
      <c r="E81" s="155">
        <v>1</v>
      </c>
      <c r="F81" s="136" t="s">
        <v>282</v>
      </c>
      <c r="G81" s="136"/>
      <c r="H81" s="156"/>
      <c r="I81" s="156"/>
      <c r="J81" s="136" t="s">
        <v>282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22.8" x14ac:dyDescent="0.25">
      <c r="A82" s="152">
        <v>53</v>
      </c>
      <c r="B82" s="153" t="s">
        <v>453</v>
      </c>
      <c r="C82" s="134" t="s">
        <v>454</v>
      </c>
      <c r="D82" s="154" t="s">
        <v>455</v>
      </c>
      <c r="E82" s="155">
        <v>1.2949999999999999</v>
      </c>
      <c r="F82" s="136" t="s">
        <v>282</v>
      </c>
      <c r="G82" s="136"/>
      <c r="H82" s="156"/>
      <c r="I82" s="156"/>
      <c r="J82" s="136" t="s">
        <v>282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54</v>
      </c>
      <c r="B83" s="153" t="s">
        <v>456</v>
      </c>
      <c r="C83" s="134" t="s">
        <v>457</v>
      </c>
      <c r="D83" s="154" t="s">
        <v>342</v>
      </c>
      <c r="E83" s="155">
        <v>6.3100000000000003E-2</v>
      </c>
      <c r="F83" s="136" t="s">
        <v>282</v>
      </c>
      <c r="G83" s="136"/>
      <c r="H83" s="156"/>
      <c r="I83" s="156"/>
      <c r="J83" s="136" t="s">
        <v>282</v>
      </c>
      <c r="K83" s="136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2">
        <v>55</v>
      </c>
      <c r="B84" s="153" t="s">
        <v>458</v>
      </c>
      <c r="C84" s="134" t="s">
        <v>459</v>
      </c>
      <c r="D84" s="154" t="s">
        <v>322</v>
      </c>
      <c r="E84" s="155">
        <v>4.1300000000000003E-2</v>
      </c>
      <c r="F84" s="136" t="s">
        <v>282</v>
      </c>
      <c r="G84" s="136"/>
      <c r="H84" s="156"/>
      <c r="I84" s="156"/>
      <c r="J84" s="136" t="s">
        <v>282</v>
      </c>
      <c r="K84" s="136"/>
      <c r="L84" s="157"/>
      <c r="M84" s="156" t="str">
        <f>IF(ISNUMBER(K84/G84),IF(NOT(K84/G84=0),K84/G84, " "), " ")</f>
        <v xml:space="preserve"> </v>
      </c>
      <c r="N84" s="154"/>
    </row>
    <row r="85" spans="1:14" ht="22.8" x14ac:dyDescent="0.25">
      <c r="A85" s="158">
        <v>56</v>
      </c>
      <c r="B85" s="159" t="s">
        <v>460</v>
      </c>
      <c r="C85" s="140" t="s">
        <v>461</v>
      </c>
      <c r="D85" s="160" t="s">
        <v>322</v>
      </c>
      <c r="E85" s="161">
        <v>-3.6999999999999998E-2</v>
      </c>
      <c r="F85" s="142" t="s">
        <v>282</v>
      </c>
      <c r="G85" s="142"/>
      <c r="H85" s="162"/>
      <c r="I85" s="162"/>
      <c r="J85" s="142" t="s">
        <v>282</v>
      </c>
      <c r="K85" s="142"/>
      <c r="L85" s="163"/>
      <c r="M85" s="162" t="str">
        <f>IF(ISNUMBER(K85/G85),IF(NOT(K85/G85=0),K85/G85, " "), " ")</f>
        <v xml:space="preserve"> </v>
      </c>
      <c r="N85" s="160"/>
    </row>
    <row r="86" spans="1:14" x14ac:dyDescent="0.25">
      <c r="A86" s="144" t="s">
        <v>204</v>
      </c>
      <c r="B86" s="145"/>
      <c r="C86" s="145"/>
      <c r="D86" s="145"/>
      <c r="E86" s="145"/>
      <c r="F86" s="145"/>
      <c r="G86" s="164">
        <v>1403</v>
      </c>
      <c r="H86" s="165"/>
      <c r="I86" s="165"/>
      <c r="J86" s="165"/>
      <c r="K86" s="164">
        <v>6797</v>
      </c>
      <c r="L86" s="166"/>
      <c r="M86" s="164">
        <f ca="1">IF(ISNUMBER(INDIRECT("K" &amp; ROW())/INDIRECT("G" &amp; ROW())),INDIRECT("K" &amp; ROW())/INDIRECT("G" &amp; ROW()), " ")</f>
        <v>4.8446186742694231</v>
      </c>
      <c r="N86" s="146" t="s">
        <v>462</v>
      </c>
    </row>
    <row r="87" spans="1:14" x14ac:dyDescent="0.25">
      <c r="A87" s="144" t="s">
        <v>209</v>
      </c>
      <c r="B87" s="145"/>
      <c r="C87" s="145"/>
      <c r="D87" s="145"/>
      <c r="E87" s="145"/>
      <c r="F87" s="145"/>
      <c r="G87" s="164"/>
      <c r="H87" s="165"/>
      <c r="I87" s="165"/>
      <c r="J87" s="165"/>
      <c r="K87" s="164"/>
      <c r="L87" s="166"/>
      <c r="M87" s="164" t="str">
        <f ca="1">IF(ISNUMBER(INDIRECT("K" &amp; ROW())/INDIRECT("G" &amp; ROW())),INDIRECT("K" &amp; ROW())/INDIRECT("G" &amp; ROW()), " ")</f>
        <v xml:space="preserve"> </v>
      </c>
      <c r="N87" s="146" t="s">
        <v>462</v>
      </c>
    </row>
    <row r="88" spans="1:14" x14ac:dyDescent="0.25">
      <c r="A88" s="144" t="s">
        <v>210</v>
      </c>
      <c r="B88" s="145"/>
      <c r="C88" s="145"/>
      <c r="D88" s="145"/>
      <c r="E88" s="145"/>
      <c r="F88" s="145"/>
      <c r="G88" s="164">
        <v>170</v>
      </c>
      <c r="H88" s="165"/>
      <c r="I88" s="165"/>
      <c r="J88" s="165"/>
      <c r="K88" s="164">
        <v>2032</v>
      </c>
      <c r="L88" s="166"/>
      <c r="M88" s="164">
        <f ca="1">IF(ISNUMBER(INDIRECT("K" &amp; ROW())/INDIRECT("G" &amp; ROW())),INDIRECT("K" &amp; ROW())/INDIRECT("G" &amp; ROW()), " ")</f>
        <v>11.952941176470588</v>
      </c>
      <c r="N88" s="146" t="s">
        <v>462</v>
      </c>
    </row>
    <row r="89" spans="1:14" x14ac:dyDescent="0.25">
      <c r="A89" s="144" t="s">
        <v>211</v>
      </c>
      <c r="B89" s="145"/>
      <c r="C89" s="145"/>
      <c r="D89" s="145"/>
      <c r="E89" s="145"/>
      <c r="F89" s="145"/>
      <c r="G89" s="164">
        <v>1149</v>
      </c>
      <c r="H89" s="165"/>
      <c r="I89" s="165"/>
      <c r="J89" s="165"/>
      <c r="K89" s="164">
        <v>4334</v>
      </c>
      <c r="L89" s="166"/>
      <c r="M89" s="164">
        <f ca="1">IF(ISNUMBER(INDIRECT("K" &amp; ROW())/INDIRECT("G" &amp; ROW())),INDIRECT("K" &amp; ROW())/INDIRECT("G" &amp; ROW()), " ")</f>
        <v>3.771975630983464</v>
      </c>
      <c r="N89" s="146" t="s">
        <v>462</v>
      </c>
    </row>
    <row r="90" spans="1:14" x14ac:dyDescent="0.25">
      <c r="A90" s="144" t="s">
        <v>212</v>
      </c>
      <c r="B90" s="145"/>
      <c r="C90" s="145"/>
      <c r="D90" s="145"/>
      <c r="E90" s="145"/>
      <c r="F90" s="145"/>
      <c r="G90" s="164">
        <v>96</v>
      </c>
      <c r="H90" s="165"/>
      <c r="I90" s="165"/>
      <c r="J90" s="165"/>
      <c r="K90" s="164">
        <v>580</v>
      </c>
      <c r="L90" s="166"/>
      <c r="M90" s="164">
        <f ca="1">IF(ISNUMBER(INDIRECT("K" &amp; ROW())/INDIRECT("G" &amp; ROW())),INDIRECT("K" &amp; ROW())/INDIRECT("G" &amp; ROW()), " ")</f>
        <v>6.041666666666667</v>
      </c>
      <c r="N90" s="146" t="s">
        <v>462</v>
      </c>
    </row>
    <row r="91" spans="1:14" x14ac:dyDescent="0.25">
      <c r="A91" s="147" t="s">
        <v>213</v>
      </c>
      <c r="B91" s="148"/>
      <c r="C91" s="148"/>
      <c r="D91" s="148"/>
      <c r="E91" s="148"/>
      <c r="F91" s="148"/>
      <c r="G91" s="167">
        <v>203</v>
      </c>
      <c r="H91" s="168"/>
      <c r="I91" s="168"/>
      <c r="J91" s="168"/>
      <c r="K91" s="167">
        <v>2082</v>
      </c>
      <c r="L91" s="169"/>
      <c r="M91" s="167">
        <f ca="1">IF(ISNUMBER(INDIRECT("K" &amp; ROW())/INDIRECT("G" &amp; ROW())),INDIRECT("K" &amp; ROW())/INDIRECT("G" &amp; ROW()), " ")</f>
        <v>10.25615763546798</v>
      </c>
      <c r="N91" s="149" t="s">
        <v>462</v>
      </c>
    </row>
    <row r="92" spans="1:14" x14ac:dyDescent="0.25">
      <c r="A92" s="147" t="s">
        <v>214</v>
      </c>
      <c r="B92" s="148"/>
      <c r="C92" s="148"/>
      <c r="D92" s="148"/>
      <c r="E92" s="148"/>
      <c r="F92" s="148"/>
      <c r="G92" s="167">
        <v>116</v>
      </c>
      <c r="H92" s="168"/>
      <c r="I92" s="168"/>
      <c r="J92" s="168"/>
      <c r="K92" s="167">
        <v>1103</v>
      </c>
      <c r="L92" s="169"/>
      <c r="M92" s="167">
        <f ca="1">IF(ISNUMBER(INDIRECT("K" &amp; ROW())/INDIRECT("G" &amp; ROW())),INDIRECT("K" &amp; ROW())/INDIRECT("G" &amp; ROW()), " ")</f>
        <v>9.5086206896551726</v>
      </c>
      <c r="N92" s="149" t="s">
        <v>462</v>
      </c>
    </row>
    <row r="93" spans="1:14" x14ac:dyDescent="0.25">
      <c r="A93" s="147" t="s">
        <v>215</v>
      </c>
      <c r="B93" s="148"/>
      <c r="C93" s="148"/>
      <c r="D93" s="148"/>
      <c r="E93" s="148"/>
      <c r="F93" s="148"/>
      <c r="G93" s="167"/>
      <c r="H93" s="168"/>
      <c r="I93" s="168"/>
      <c r="J93" s="168"/>
      <c r="K93" s="167"/>
      <c r="L93" s="169"/>
      <c r="M93" s="167" t="str">
        <f ca="1">IF(ISNUMBER(INDIRECT("K" &amp; ROW())/INDIRECT("G" &amp; ROW())),INDIRECT("K" &amp; ROW())/INDIRECT("G" &amp; ROW()), " ")</f>
        <v xml:space="preserve"> </v>
      </c>
      <c r="N93" s="149" t="s">
        <v>462</v>
      </c>
    </row>
    <row r="94" spans="1:14" ht="30" customHeight="1" x14ac:dyDescent="0.25">
      <c r="A94" s="144" t="s">
        <v>216</v>
      </c>
      <c r="B94" s="145"/>
      <c r="C94" s="145"/>
      <c r="D94" s="145"/>
      <c r="E94" s="145"/>
      <c r="F94" s="145"/>
      <c r="G94" s="164">
        <v>6</v>
      </c>
      <c r="H94" s="165"/>
      <c r="I94" s="165"/>
      <c r="J94" s="165"/>
      <c r="K94" s="164">
        <v>42</v>
      </c>
      <c r="L94" s="166"/>
      <c r="M94" s="164">
        <f ca="1">IF(ISNUMBER(INDIRECT("K" &amp; ROW())/INDIRECT("G" &amp; ROW())),INDIRECT("K" &amp; ROW())/INDIRECT("G" &amp; ROW()), " ")</f>
        <v>7</v>
      </c>
      <c r="N94" s="146" t="s">
        <v>462</v>
      </c>
    </row>
    <row r="95" spans="1:14" x14ac:dyDescent="0.25">
      <c r="A95" s="144" t="s">
        <v>217</v>
      </c>
      <c r="B95" s="145"/>
      <c r="C95" s="145"/>
      <c r="D95" s="145"/>
      <c r="E95" s="145"/>
      <c r="F95" s="145"/>
      <c r="G95" s="164">
        <v>312</v>
      </c>
      <c r="H95" s="165"/>
      <c r="I95" s="165"/>
      <c r="J95" s="165"/>
      <c r="K95" s="164">
        <v>1590</v>
      </c>
      <c r="L95" s="166"/>
      <c r="M95" s="164">
        <f ca="1">IF(ISNUMBER(INDIRECT("K" &amp; ROW())/INDIRECT("G" &amp; ROW())),INDIRECT("K" &amp; ROW())/INDIRECT("G" &amp; ROW()), " ")</f>
        <v>5.0961538461538458</v>
      </c>
      <c r="N95" s="146" t="s">
        <v>462</v>
      </c>
    </row>
    <row r="96" spans="1:14" x14ac:dyDescent="0.25">
      <c r="A96" s="144" t="s">
        <v>218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462</v>
      </c>
    </row>
    <row r="97" spans="1:14" x14ac:dyDescent="0.25">
      <c r="A97" s="144" t="s">
        <v>219</v>
      </c>
      <c r="B97" s="145"/>
      <c r="C97" s="145"/>
      <c r="D97" s="145"/>
      <c r="E97" s="145"/>
      <c r="F97" s="145"/>
      <c r="G97" s="164"/>
      <c r="H97" s="165"/>
      <c r="I97" s="165"/>
      <c r="J97" s="165"/>
      <c r="K97" s="164"/>
      <c r="L97" s="166"/>
      <c r="M97" s="164" t="str">
        <f ca="1">IF(ISNUMBER(INDIRECT("K" &amp; ROW())/INDIRECT("G" &amp; ROW())),INDIRECT("K" &amp; ROW())/INDIRECT("G" &amp; ROW()), " ")</f>
        <v xml:space="preserve"> </v>
      </c>
      <c r="N97" s="146" t="s">
        <v>462</v>
      </c>
    </row>
    <row r="98" spans="1:14" x14ac:dyDescent="0.25">
      <c r="A98" s="144" t="s">
        <v>220</v>
      </c>
      <c r="B98" s="145"/>
      <c r="C98" s="145"/>
      <c r="D98" s="145"/>
      <c r="E98" s="145"/>
      <c r="F98" s="145"/>
      <c r="G98" s="164"/>
      <c r="H98" s="165"/>
      <c r="I98" s="165"/>
      <c r="J98" s="165"/>
      <c r="K98" s="164">
        <v>2</v>
      </c>
      <c r="L98" s="166"/>
      <c r="M98" s="164" t="str">
        <f ca="1">IF(ISNUMBER(INDIRECT("K" &amp; ROW())/INDIRECT("G" &amp; ROW())),INDIRECT("K" &amp; ROW())/INDIRECT("G" &amp; ROW()), " ")</f>
        <v xml:space="preserve"> </v>
      </c>
      <c r="N98" s="146" t="s">
        <v>462</v>
      </c>
    </row>
    <row r="99" spans="1:14" ht="30" customHeight="1" x14ac:dyDescent="0.25">
      <c r="A99" s="144" t="s">
        <v>221</v>
      </c>
      <c r="B99" s="145"/>
      <c r="C99" s="145"/>
      <c r="D99" s="145"/>
      <c r="E99" s="145"/>
      <c r="F99" s="145"/>
      <c r="G99" s="164">
        <v>1437</v>
      </c>
      <c r="H99" s="165"/>
      <c r="I99" s="165"/>
      <c r="J99" s="165"/>
      <c r="K99" s="164">
        <v>8639</v>
      </c>
      <c r="L99" s="166"/>
      <c r="M99" s="164">
        <f ca="1">IF(ISNUMBER(INDIRECT("K" &amp; ROW())/INDIRECT("G" &amp; ROW())),INDIRECT("K" &amp; ROW())/INDIRECT("G" &amp; ROW()), " ")</f>
        <v>6.0118302018093246</v>
      </c>
      <c r="N99" s="146" t="s">
        <v>462</v>
      </c>
    </row>
    <row r="100" spans="1:14" ht="30" customHeight="1" x14ac:dyDescent="0.25">
      <c r="A100" s="144" t="s">
        <v>222</v>
      </c>
      <c r="B100" s="145"/>
      <c r="C100" s="145"/>
      <c r="D100" s="145"/>
      <c r="E100" s="145"/>
      <c r="F100" s="145"/>
      <c r="G100" s="164">
        <v>89</v>
      </c>
      <c r="H100" s="165"/>
      <c r="I100" s="165"/>
      <c r="J100" s="165"/>
      <c r="K100" s="164">
        <v>944</v>
      </c>
      <c r="L100" s="166"/>
      <c r="M100" s="164">
        <f ca="1">IF(ISNUMBER(INDIRECT("K" &amp; ROW())/INDIRECT("G" &amp; ROW())),INDIRECT("K" &amp; ROW())/INDIRECT("G" &amp; ROW()), " ")</f>
        <v>10.606741573033707</v>
      </c>
      <c r="N100" s="146" t="s">
        <v>462</v>
      </c>
    </row>
    <row r="101" spans="1:14" ht="30" customHeight="1" x14ac:dyDescent="0.25">
      <c r="A101" s="144" t="s">
        <v>223</v>
      </c>
      <c r="B101" s="145"/>
      <c r="C101" s="145"/>
      <c r="D101" s="145"/>
      <c r="E101" s="145"/>
      <c r="F101" s="145"/>
      <c r="G101" s="164">
        <v>167</v>
      </c>
      <c r="H101" s="165"/>
      <c r="I101" s="165"/>
      <c r="J101" s="165"/>
      <c r="K101" s="164">
        <v>1470</v>
      </c>
      <c r="L101" s="166"/>
      <c r="M101" s="164">
        <f ca="1">IF(ISNUMBER(INDIRECT("K" &amp; ROW())/INDIRECT("G" &amp; ROW())),INDIRECT("K" &amp; ROW())/INDIRECT("G" &amp; ROW()), " ")</f>
        <v>8.8023952095808387</v>
      </c>
      <c r="N101" s="146" t="s">
        <v>462</v>
      </c>
    </row>
    <row r="102" spans="1:14" ht="30" customHeight="1" x14ac:dyDescent="0.25">
      <c r="A102" s="144" t="s">
        <v>224</v>
      </c>
      <c r="B102" s="145"/>
      <c r="C102" s="145"/>
      <c r="D102" s="145"/>
      <c r="E102" s="145"/>
      <c r="F102" s="145"/>
      <c r="G102" s="164">
        <v>-614</v>
      </c>
      <c r="H102" s="165"/>
      <c r="I102" s="165"/>
      <c r="J102" s="165"/>
      <c r="K102" s="164">
        <v>-4532</v>
      </c>
      <c r="L102" s="166"/>
      <c r="M102" s="164">
        <f ca="1">IF(ISNUMBER(INDIRECT("K" &amp; ROW())/INDIRECT("G" &amp; ROW())),INDIRECT("K" &amp; ROW())/INDIRECT("G" &amp; ROW()), " ")</f>
        <v>7.3811074918566772</v>
      </c>
      <c r="N102" s="146" t="s">
        <v>462</v>
      </c>
    </row>
    <row r="103" spans="1:14" x14ac:dyDescent="0.25">
      <c r="A103" s="144" t="s">
        <v>225</v>
      </c>
      <c r="B103" s="145"/>
      <c r="C103" s="145"/>
      <c r="D103" s="145"/>
      <c r="E103" s="145"/>
      <c r="F103" s="145"/>
      <c r="G103" s="164">
        <v>325</v>
      </c>
      <c r="H103" s="165"/>
      <c r="I103" s="165"/>
      <c r="J103" s="165"/>
      <c r="K103" s="164">
        <v>1827</v>
      </c>
      <c r="L103" s="166"/>
      <c r="M103" s="164">
        <f ca="1">IF(ISNUMBER(INDIRECT("K" &amp; ROW())/INDIRECT("G" &amp; ROW())),INDIRECT("K" &amp; ROW())/INDIRECT("G" &amp; ROW()), " ")</f>
        <v>5.6215384615384618</v>
      </c>
      <c r="N103" s="146" t="s">
        <v>462</v>
      </c>
    </row>
    <row r="104" spans="1:14" x14ac:dyDescent="0.25">
      <c r="A104" s="144" t="s">
        <v>226</v>
      </c>
      <c r="B104" s="145"/>
      <c r="C104" s="145"/>
      <c r="D104" s="145"/>
      <c r="E104" s="145"/>
      <c r="F104" s="145"/>
      <c r="G104" s="164">
        <v>1722</v>
      </c>
      <c r="H104" s="165"/>
      <c r="I104" s="165"/>
      <c r="J104" s="165"/>
      <c r="K104" s="164">
        <v>9982</v>
      </c>
      <c r="L104" s="166"/>
      <c r="M104" s="164">
        <f ca="1">IF(ISNUMBER(INDIRECT("K" &amp; ROW())/INDIRECT("G" &amp; ROW())),INDIRECT("K" &amp; ROW())/INDIRECT("G" &amp; ROW()), " ")</f>
        <v>5.7967479674796749</v>
      </c>
      <c r="N104" s="146" t="s">
        <v>462</v>
      </c>
    </row>
    <row r="105" spans="1:14" ht="30" customHeight="1" x14ac:dyDescent="0.25">
      <c r="A105" s="144" t="s">
        <v>227</v>
      </c>
      <c r="B105" s="145"/>
      <c r="C105" s="145"/>
      <c r="D105" s="145"/>
      <c r="E105" s="145"/>
      <c r="F105" s="145"/>
      <c r="G105" s="164">
        <v>231</v>
      </c>
      <c r="H105" s="165"/>
      <c r="I105" s="165"/>
      <c r="J105" s="165"/>
      <c r="K105" s="164">
        <v>952</v>
      </c>
      <c r="L105" s="166"/>
      <c r="M105" s="164">
        <f ca="1">IF(ISNUMBER(INDIRECT("K" &amp; ROW())/INDIRECT("G" &amp; ROW())),INDIRECT("K" &amp; ROW())/INDIRECT("G" &amp; ROW()), " ")</f>
        <v>4.1212121212121211</v>
      </c>
      <c r="N105" s="146" t="s">
        <v>462</v>
      </c>
    </row>
    <row r="106" spans="1:14" x14ac:dyDescent="0.25">
      <c r="A106" s="147" t="s">
        <v>228</v>
      </c>
      <c r="B106" s="148"/>
      <c r="C106" s="148"/>
      <c r="D106" s="148"/>
      <c r="E106" s="148"/>
      <c r="F106" s="148"/>
      <c r="G106" s="167">
        <v>1953</v>
      </c>
      <c r="H106" s="168"/>
      <c r="I106" s="168"/>
      <c r="J106" s="168"/>
      <c r="K106" s="167">
        <v>10934</v>
      </c>
      <c r="L106" s="169"/>
      <c r="M106" s="167">
        <f ca="1">IF(ISNUMBER(INDIRECT("K" &amp; ROW())/INDIRECT("G" &amp; ROW())),INDIRECT("K" &amp; ROW())/INDIRECT("G" &amp; ROW()), " ")</f>
        <v>5.5985663082437274</v>
      </c>
      <c r="N106" s="149" t="s">
        <v>462</v>
      </c>
    </row>
    <row r="107" spans="1:14" x14ac:dyDescent="0.25">
      <c r="A107" s="48"/>
      <c r="G107" s="67"/>
      <c r="H107" s="68"/>
      <c r="I107" s="68"/>
      <c r="J107" s="68"/>
      <c r="K107" s="67"/>
      <c r="L107" s="69"/>
      <c r="M107" s="67"/>
      <c r="N107" s="48"/>
    </row>
    <row r="108" spans="1:14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  <row r="109" spans="1:14" x14ac:dyDescent="0.25">
      <c r="A109" s="75" t="s">
        <v>70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  <row r="110" spans="1:14" x14ac:dyDescent="0.25">
      <c r="A110" s="3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  <row r="111" spans="1:14" x14ac:dyDescent="0.25">
      <c r="A111" s="75" t="s">
        <v>71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</sheetData>
  <mergeCells count="54">
    <mergeCell ref="A104:F104"/>
    <mergeCell ref="A105:F105"/>
    <mergeCell ref="A106:F106"/>
    <mergeCell ref="A98:F98"/>
    <mergeCell ref="A99:F99"/>
    <mergeCell ref="A100:F100"/>
    <mergeCell ref="A101:F101"/>
    <mergeCell ref="A102:F102"/>
    <mergeCell ref="A103:F103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24:N24"/>
    <mergeCell ref="A25:N25"/>
    <mergeCell ref="A39:N39"/>
    <mergeCell ref="A55:N55"/>
    <mergeCell ref="A79:N79"/>
    <mergeCell ref="A80:N8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