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5" i="8"/>
  <c r="K84" i="8"/>
  <c r="H85" i="8"/>
  <c r="H84" i="8"/>
  <c r="J14" i="16"/>
  <c r="G14" i="16"/>
  <c r="K30" i="8"/>
  <c r="H30" i="8"/>
  <c r="A18" i="16"/>
  <c r="M73" i="16"/>
  <c r="M77" i="16"/>
  <c r="M81" i="16"/>
  <c r="M85" i="16"/>
  <c r="M89" i="16"/>
  <c r="M74" i="16"/>
  <c r="M78" i="16"/>
  <c r="M82" i="16"/>
  <c r="M86" i="16"/>
  <c r="M90" i="16"/>
  <c r="M84" i="16"/>
  <c r="M92" i="16"/>
  <c r="M75" i="16"/>
  <c r="M79" i="16"/>
  <c r="M83" i="16"/>
  <c r="M87" i="16"/>
  <c r="M91" i="16"/>
  <c r="M76" i="16"/>
  <c r="M80" i="16"/>
  <c r="M8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<sst xmlns="http://schemas.openxmlformats.org/spreadsheetml/2006/main" count="555" uniqueCount="408">
  <si>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</si>
  <si>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</si>
  <si>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</si>
  <si>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</si>
  <si>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</si>
  <si>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</si>
  <si>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</si>
  <si>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</si>
  <si>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</si>
  <si>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</si>
  <si>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</si>
  <si>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</si>
  <si>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</si>
  <si>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</si>
  <si>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</si>
  <si>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</si>
  <si>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</si>
  <si>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</si>
  <si>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</si>
  <si>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</si>
  <si>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</si>
  <si>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</si>
  <si>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</si>
  <si>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</si>
  <si>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</si>
  <si>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</si>
  <si>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</si>
  <si>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</si>
  <si>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</si>
  <si>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</si>
  <si>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</si>
  <si>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</si>
  <si>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</si>
  <si>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</si>
  <si>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</si>
  <si>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</si>
  <si>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</si>
  <si>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</si>
  <si>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</si>
  <si>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</si>
  <si>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</si>
  <si>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</si>
  <si>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</si>
  <si>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</si>
  <si>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</si>
  <si>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</si>
  <si>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</si>
  <si>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</si>
  <si>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</si>
  <si>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</si>
  <si>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</si>
  <si>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</si>
  <si>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</si>
  <si>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</si>
  <si>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</si>
  <si>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</si>
  <si>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</si>
  <si>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</si>
  <si>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</si>
  <si>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</si>
  <si>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</si>
  <si>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</si>
  <si>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</si>
  <si>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</si>
  <si>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</si>
  <si>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</si>
  <si>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</si>
  <si>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</si>
  <si>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</si>
  <si>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юж 1б</t>
  </si>
  <si>
    <t>Сдал:  _________________ //</t>
  </si>
  <si>
    <t>Принял:  _________________ //</t>
  </si>
  <si>
    <t>Раздел 4. ИЮНЬ</t>
  </si>
  <si>
    <t>1,2 под. ремонт пола в тамбуре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</si>
  <si>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</si>
  <si>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0,0414
67
40</t>
  </si>
  <si>
    <t>2230,33
_____
1413,49</t>
  </si>
  <si>
    <t>151
73
46</t>
  </si>
  <si>
    <t>92
_____
59</t>
  </si>
  <si>
    <t>1350
743
444</t>
  </si>
  <si>
    <t>1109
_____
241</t>
  </si>
  <si>
    <t>Р</t>
  </si>
  <si>
    <t>ТЕРр57-10-3
Заделка выбоин в полах: цементных площадью до 1,0 м2
100 мест
НР 68%=80%*0.85 от ФОТ
СП 54%=68%*0.8 от ФОТ</t>
  </si>
  <si>
    <t>0,08
68
54</t>
  </si>
  <si>
    <t>1339,2
_____
1521,01</t>
  </si>
  <si>
    <t>88,58
_____
16,79</t>
  </si>
  <si>
    <t>236
86
73</t>
  </si>
  <si>
    <t>107
_____
122</t>
  </si>
  <si>
    <t>7
_____
1</t>
  </si>
  <si>
    <t>1889
886
704</t>
  </si>
  <si>
    <t>1287
_____
557</t>
  </si>
  <si>
    <t>45
_____
16</t>
  </si>
  <si>
    <t>ТЕРр69-9-1
Очистка помещений от строительного мусора
100 т мусора
НР 66%=78%*0.85 от ФОТ
СП 40%=50%*0.8 от ФОТ</t>
  </si>
  <si>
    <t>0,0032
66
40</t>
  </si>
  <si>
    <t>6
5
3</t>
  </si>
  <si>
    <t>75
50
30</t>
  </si>
  <si>
    <t>С600-2029-1
Погрузочные работы при автомобильных перевозках: мусор строительный
т
НР 85%=100%*0.85 от ФОТ
СП 48%=60%*0.8 от ФОТ</t>
  </si>
  <si>
    <t>0,32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</si>
  <si>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</si>
  <si>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0,32
0
0</t>
  </si>
  <si>
    <t>Раздел 7. ОКТЯБРЬ</t>
  </si>
  <si>
    <t>кв.4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</si>
  <si>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</si>
  <si>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0,003
88
48</t>
  </si>
  <si>
    <t>1000,16
_____
1380,62</t>
  </si>
  <si>
    <t>54,89
_____
1,4</t>
  </si>
  <si>
    <t>7
3
2</t>
  </si>
  <si>
    <t>3
_____
4</t>
  </si>
  <si>
    <t>54
32
17</t>
  </si>
  <si>
    <t>36
_____
17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</si>
  <si>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</si>
  <si>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0,01
88
48</t>
  </si>
  <si>
    <t>1243,2
_____
3178,6</t>
  </si>
  <si>
    <t>174,53
_____
4,21</t>
  </si>
  <si>
    <t>46
12
7</t>
  </si>
  <si>
    <t>12
_____
32</t>
  </si>
  <si>
    <t>294
132
72</t>
  </si>
  <si>
    <t>149
_____
135</t>
  </si>
  <si>
    <t>10
_____
1</t>
  </si>
  <si>
    <t>кв.9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</si>
  <si>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</si>
  <si>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
63
40</t>
  </si>
  <si>
    <t>1
1
1</t>
  </si>
  <si>
    <t>16
10
6</t>
  </si>
  <si>
    <t>подвал, кв.№1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</si>
  <si>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</si>
  <si>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</si>
  <si>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</si>
  <si>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</si>
  <si>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</si>
  <si>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142
106
58</t>
  </si>
  <si>
    <t>120
_____
22</t>
  </si>
  <si>
    <t>кв.16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</si>
  <si>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</si>
  <si>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0,013
71
52</t>
  </si>
  <si>
    <t>875,34
_____
2335,16</t>
  </si>
  <si>
    <t>295,63
_____
24,82</t>
  </si>
  <si>
    <t>46
9
7</t>
  </si>
  <si>
    <t>11
_____
31</t>
  </si>
  <si>
    <t>333
100
73</t>
  </si>
  <si>
    <t>137
_____
175</t>
  </si>
  <si>
    <t>21
_____
4</t>
  </si>
  <si>
    <t>Раздел 8. Декабрь</t>
  </si>
  <si>
    <t>ремонт л.к.</t>
  </si>
  <si>
    <t>ТЕРр61-2-7
Ремонт штукатурки внутренних стен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</si>
  <si>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0,387
67
40</t>
  </si>
  <si>
    <t>2557,52
_____
1413,49</t>
  </si>
  <si>
    <t>22,6
_____
9,39</t>
  </si>
  <si>
    <t>1546
785
497</t>
  </si>
  <si>
    <t>990
_____
547</t>
  </si>
  <si>
    <t>9
_____
4</t>
  </si>
  <si>
    <t>14171
7988
4769</t>
  </si>
  <si>
    <t>11878
_____
2251</t>
  </si>
  <si>
    <t>42
_____
44</t>
  </si>
  <si>
    <t>ТЕРр61-4-7
Ремонт штукатурки потолков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</si>
  <si>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0,091
67
40</t>
  </si>
  <si>
    <t>3291,66
_____
1484,11</t>
  </si>
  <si>
    <t>24,29
_____
10,09</t>
  </si>
  <si>
    <t>437
238
151</t>
  </si>
  <si>
    <t>300
_____
135</t>
  </si>
  <si>
    <t>2
_____
1</t>
  </si>
  <si>
    <t>4163
2417
1443</t>
  </si>
  <si>
    <t>3597
_____
555</t>
  </si>
  <si>
    <t>11
_____
11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</si>
  <si>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</si>
  <si>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1,271
68
40</t>
  </si>
  <si>
    <t>147,72
_____
26,66</t>
  </si>
  <si>
    <t>6,47
_____
1,4</t>
  </si>
  <si>
    <t>230
152
95</t>
  </si>
  <si>
    <t>188
_____
34</t>
  </si>
  <si>
    <t>8
_____
2</t>
  </si>
  <si>
    <t>2509
1548
910</t>
  </si>
  <si>
    <t>2255
_____
211</t>
  </si>
  <si>
    <t>43
_____
21</t>
  </si>
  <si>
    <t>ТЕРр62-18-3
Окраска масляными составами: торцов лестничных маршей
100 м2 окрашиваемой поверхности
НР 68%=80%*0.85 от ФОТ
СП 40%=50%*0.8 от ФОТ</t>
  </si>
  <si>
    <t>0,211
68
40</t>
  </si>
  <si>
    <t>449,74
_____
525,51</t>
  </si>
  <si>
    <t>9,57
_____
1,4</t>
  </si>
  <si>
    <t>208
76
48</t>
  </si>
  <si>
    <t>95
_____
111</t>
  </si>
  <si>
    <t>1533
777
457</t>
  </si>
  <si>
    <t>1139
_____
383</t>
  </si>
  <si>
    <t>11
_____
4</t>
  </si>
  <si>
    <t>Итого прямые затраты по акту</t>
  </si>
  <si>
    <t>1815
_____
1080</t>
  </si>
  <si>
    <t>37
_____
8</t>
  </si>
  <si>
    <t>21798
_____
4547</t>
  </si>
  <si>
    <t>202
_____
101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</si>
  <si>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</si>
  <si>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</si>
  <si>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</si>
  <si>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</si>
  <si>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</si>
  <si>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</si>
  <si>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</si>
  <si>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</si>
  <si>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Полы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</si>
  <si>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</si>
  <si>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</si>
  <si>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</si>
  <si>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</si>
  <si>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</si>
  <si>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Крыши, кровли (ремонтно-строительные)</t>
  </si>
  <si>
    <t xml:space="preserve">    Малярные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</si>
  <si>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</si>
  <si>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</si>
  <si>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</si>
  <si>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</si>
  <si>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</si>
  <si>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</si>
  <si>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</si>
  <si>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</si>
  <si>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</si>
  <si>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</si>
  <si>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</si>
  <si>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</si>
  <si>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</si>
  <si>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</si>
  <si>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</si>
  <si>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</si>
  <si>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</si>
  <si>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</si>
  <si>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</si>
  <si>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</si>
  <si>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</si>
  <si>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</si>
  <si>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</si>
  <si>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</si>
  <si>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</si>
  <si>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</si>
  <si>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</si>
  <si>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</si>
  <si>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</si>
  <si>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</si>
  <si>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</si>
  <si>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</si>
  <si>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</si>
  <si>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</si>
  <si>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</si>
  <si>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</si>
  <si>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</si>
  <si>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</si>
  <si>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</si>
  <si>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</si>
  <si>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</si>
  <si>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</si>
  <si>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</si>
  <si>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</si>
  <si>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</si>
  <si>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</si>
  <si>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</si>
  <si>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</si>
  <si>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</si>
  <si>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</si>
  <si>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</si>
  <si>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</si>
  <si>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</si>
  <si>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</si>
  <si>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405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</si>
  <si>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</si>
  <si>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</si>
  <si>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</si>
  <si>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МТРиЭ ЧО, Пост. № 52/1 (330804-1)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</si>
  <si>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</si>
  <si>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</si>
  <si>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</si>
  <si>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</si>
  <si>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</si>
  <si>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</si>
  <si>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</si>
  <si>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</si>
  <si>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</si>
  <si>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</si>
  <si>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</si>
  <si>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</si>
  <si>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</si>
  <si>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</si>
  <si>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</si>
  <si>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</si>
  <si>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</si>
  <si>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</si>
  <si>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</si>
  <si>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</si>
  <si>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</si>
  <si>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</si>
  <si>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</si>
  <si>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</si>
  <si>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</si>
  <si>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</si>
  <si>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</si>
  <si>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</si>
  <si>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 xml:space="preserve">42646,72
</t>
  </si>
  <si>
    <t>МТРиЭ ЧО, Пост.от 05.11.2015 г. №52/1, п.111</t>
  </si>
  <si>
    <t>101-0488</t>
  </si>
  <si>
    <t>Купорос медный марки: А</t>
  </si>
  <si>
    <t xml:space="preserve">10700
</t>
  </si>
  <si>
    <t xml:space="preserve">128488,43
</t>
  </si>
  <si>
    <t>26.02.075</t>
  </si>
  <si>
    <t>101-0628</t>
  </si>
  <si>
    <t>Олифа комбинированная, марки: К-3</t>
  </si>
  <si>
    <t xml:space="preserve">30040
</t>
  </si>
  <si>
    <t xml:space="preserve">105777,06
</t>
  </si>
  <si>
    <t>МТРиЭ ЧО, Пост.от 05.11.2015 г. №52/1, п.376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</si>
  <si>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</si>
  <si>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</si>
  <si>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</si>
  <si>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</si>
  <si>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</si>
  <si>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101-1305</t>
  </si>
  <si>
    <t>Портландцемент общестроительного назначения бездобавочный, марки: 400</t>
  </si>
  <si>
    <t xml:space="preserve">552
</t>
  </si>
  <si>
    <t xml:space="preserve">3442,77
</t>
  </si>
  <si>
    <t>МТРиЭ ЧО, Пост.от 05.11.2015 г. №52/1, п.128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</si>
  <si>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</si>
  <si>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</si>
  <si>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</si>
  <si>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</si>
  <si>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</si>
  <si>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</si>
  <si>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</si>
  <si>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</si>
  <si>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128,65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</si>
  <si>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</si>
  <si>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</si>
  <si>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</si>
  <si>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</si>
  <si>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</si>
  <si>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</si>
  <si>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</si>
  <si>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</si>
  <si>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</si>
  <si>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</si>
  <si>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</si>
  <si>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</si>
  <si>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</si>
  <si>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</si>
  <si>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</si>
  <si>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</si>
  <si>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</si>
  <si>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</si>
  <si>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</si>
  <si>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</si>
  <si>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</si>
  <si>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</si>
  <si>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</si>
  <si>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</si>
  <si>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7,02
</t>
  </si>
  <si>
    <t xml:space="preserve">39,18
</t>
  </si>
  <si>
    <t>26.10.030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</si>
  <si>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</si>
  <si>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</si>
  <si>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</si>
  <si>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</si>
  <si>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</si>
  <si>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101-1815</t>
  </si>
  <si>
    <t>Краски сухие для внутренних работ</t>
  </si>
  <si>
    <t xml:space="preserve">7970
</t>
  </si>
  <si>
    <t xml:space="preserve">13893,52
</t>
  </si>
  <si>
    <t>Среднее (14.01.208, 14.01.2082, 14.01.2083, 14.01.2084, 14.01.069)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</si>
  <si>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</si>
  <si>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</si>
  <si>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</si>
  <si>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</si>
  <si>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</si>
  <si>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</si>
  <si>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</si>
  <si>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</si>
  <si>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</si>
  <si>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</si>
  <si>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</si>
  <si>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</si>
  <si>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</si>
  <si>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</si>
  <si>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</si>
  <si>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</si>
  <si>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</si>
  <si>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</si>
  <si>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</si>
  <si>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119,28
</t>
  </si>
  <si>
    <t>МТРиЭ ЧО, Пост.от 05.11.2015 г. №52/1, п.183*3.84/1000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</si>
  <si>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</si>
  <si>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</si>
  <si>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</si>
  <si>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</si>
  <si>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</si>
  <si>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402-0083</t>
  </si>
  <si>
    <t>Раствор готовый отделочный тяжелый: цементно-известковый 1:1:6</t>
  </si>
  <si>
    <t xml:space="preserve">642
</t>
  </si>
  <si>
    <t xml:space="preserve">2639,93
</t>
  </si>
  <si>
    <t>МТРиЭ ЧО, Пост.от 05.11.2015 г. №52/1, п.081</t>
  </si>
  <si>
    <t>405-0253</t>
  </si>
  <si>
    <t>Известь строительная: негашеная комовая, сорт I</t>
  </si>
  <si>
    <t xml:space="preserve">722,97
</t>
  </si>
  <si>
    <t xml:space="preserve">4289,73
</t>
  </si>
  <si>
    <t>МТРиЭ ЧО, Пост.от 05.11.2015 г. №52/1, п.372</t>
  </si>
  <si>
    <t>409-0639</t>
  </si>
  <si>
    <t>Пемза шлаковая (щебень пористый из металлургического шлака), марка 600, фракция 5-10 мм</t>
  </si>
  <si>
    <t xml:space="preserve">380,49
</t>
  </si>
  <si>
    <t>Среднее (07.01.060, 07.01.1116, 07.01.020,07.01.081.1)</t>
  </si>
  <si>
    <t>411-0001</t>
  </si>
  <si>
    <t>Вода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</si>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</sst>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3"/>
  <sheetViews>
    <sheetView showGridLines="0" tabSelected="1" topLeftCell="A7" workbookViewId="0">
      <selection activeCell="A71" sqref="A71:IV7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164.08</v>
      </c>
      <c r="X14" s="27">
        <v>164.08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0.61</v>
      </c>
      <c r="X15" s="27">
        <v>0.61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5589/1000</f>
        <v>5.5890000000000004</v>
      </c>
      <c r="I27" s="85"/>
      <c r="J27" s="35" t="s">
        <v>5</v>
      </c>
      <c r="K27" s="86">
        <f>51854/1000</f>
        <v>51.853999999999999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0.16469000000000003</v>
      </c>
      <c r="I30" s="85"/>
      <c r="J30" s="35" t="s">
        <v>7</v>
      </c>
      <c r="K30" s="86">
        <f>(X14+X15)/1000</f>
        <v>0.16469000000000003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1823</v>
      </c>
      <c r="Z30" s="71">
        <v>1451</v>
      </c>
      <c r="AA30" s="71">
        <v>936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1823/1000</f>
        <v>1.823</v>
      </c>
      <c r="I31" s="85"/>
      <c r="J31" s="35" t="s">
        <v>5</v>
      </c>
      <c r="K31" s="86">
        <f>21899/1000</f>
        <v>21.899000000000001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21899</v>
      </c>
      <c r="Z31" s="72">
        <v>14788</v>
      </c>
      <c r="AA31" s="72">
        <v>8984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16</v>
      </c>
      <c r="C42" s="134" t="s">
        <v>74</v>
      </c>
      <c r="D42" s="135" t="s">
        <v>75</v>
      </c>
      <c r="E42" s="136">
        <v>3645.46</v>
      </c>
      <c r="F42" s="137" t="s">
        <v>76</v>
      </c>
      <c r="G42" s="136">
        <v>1.64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17</v>
      </c>
      <c r="C43" s="134" t="s">
        <v>82</v>
      </c>
      <c r="D43" s="135" t="s">
        <v>83</v>
      </c>
      <c r="E43" s="136">
        <v>2948.79</v>
      </c>
      <c r="F43" s="137" t="s">
        <v>84</v>
      </c>
      <c r="G43" s="136" t="s">
        <v>85</v>
      </c>
      <c r="H43" s="136" t="s">
        <v>86</v>
      </c>
      <c r="I43" s="136" t="s">
        <v>87</v>
      </c>
      <c r="J43" s="136" t="s">
        <v>88</v>
      </c>
      <c r="K43" s="136" t="s">
        <v>89</v>
      </c>
      <c r="L43" s="137" t="s">
        <v>90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 t="s">
        <v>91</v>
      </c>
    </row>
    <row r="44" spans="1:22" ht="68.400000000000006" x14ac:dyDescent="0.25">
      <c r="A44" s="132">
        <v>3</v>
      </c>
      <c r="B44" s="133">
        <v>18</v>
      </c>
      <c r="C44" s="134" t="s">
        <v>92</v>
      </c>
      <c r="D44" s="135" t="s">
        <v>93</v>
      </c>
      <c r="E44" s="136">
        <v>1965.31</v>
      </c>
      <c r="F44" s="137">
        <v>1965.31</v>
      </c>
      <c r="G44" s="136"/>
      <c r="H44" s="136" t="s">
        <v>94</v>
      </c>
      <c r="I44" s="136">
        <v>6</v>
      </c>
      <c r="J44" s="136"/>
      <c r="K44" s="136" t="s">
        <v>95</v>
      </c>
      <c r="L44" s="137">
        <v>75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/>
    </row>
    <row r="45" spans="1:22" ht="68.400000000000006" x14ac:dyDescent="0.25">
      <c r="A45" s="132">
        <v>4</v>
      </c>
      <c r="B45" s="133">
        <v>19</v>
      </c>
      <c r="C45" s="134" t="s">
        <v>96</v>
      </c>
      <c r="D45" s="135" t="s">
        <v>97</v>
      </c>
      <c r="E45" s="136">
        <v>3.3</v>
      </c>
      <c r="F45" s="137"/>
      <c r="G45" s="136">
        <v>3.3</v>
      </c>
      <c r="H45" s="136">
        <v>1</v>
      </c>
      <c r="I45" s="136"/>
      <c r="J45" s="136">
        <v>1</v>
      </c>
      <c r="K45" s="136">
        <v>9</v>
      </c>
      <c r="L45" s="137"/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>
        <v>9</v>
      </c>
    </row>
    <row r="46" spans="1:22" ht="79.8" x14ac:dyDescent="0.25">
      <c r="A46" s="138">
        <v>5</v>
      </c>
      <c r="B46" s="139">
        <v>20</v>
      </c>
      <c r="C46" s="140" t="s">
        <v>98</v>
      </c>
      <c r="D46" s="141" t="s">
        <v>99</v>
      </c>
      <c r="E46" s="142">
        <v>5.69</v>
      </c>
      <c r="F46" s="143"/>
      <c r="G46" s="142">
        <v>5.69</v>
      </c>
      <c r="H46" s="142">
        <v>2</v>
      </c>
      <c r="I46" s="142"/>
      <c r="J46" s="142">
        <v>2</v>
      </c>
      <c r="K46" s="142">
        <v>9</v>
      </c>
      <c r="L46" s="143"/>
      <c r="M46" s="143"/>
      <c r="N46" s="143" t="s">
        <v>81</v>
      </c>
      <c r="O46" s="143"/>
      <c r="P46" s="143"/>
      <c r="Q46" s="143"/>
      <c r="R46" s="143"/>
      <c r="S46" s="143"/>
      <c r="T46" s="143"/>
      <c r="U46" s="143"/>
      <c r="V46" s="143">
        <v>9</v>
      </c>
    </row>
    <row r="47" spans="1:22" ht="19.350000000000001" customHeight="1" x14ac:dyDescent="0.25">
      <c r="A47" s="128" t="s">
        <v>100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79.8" x14ac:dyDescent="0.25">
      <c r="A49" s="132">
        <v>6</v>
      </c>
      <c r="B49" s="133">
        <v>28</v>
      </c>
      <c r="C49" s="134" t="s">
        <v>102</v>
      </c>
      <c r="D49" s="135" t="s">
        <v>103</v>
      </c>
      <c r="E49" s="136">
        <v>2435.67</v>
      </c>
      <c r="F49" s="137" t="s">
        <v>104</v>
      </c>
      <c r="G49" s="136" t="s">
        <v>105</v>
      </c>
      <c r="H49" s="136" t="s">
        <v>106</v>
      </c>
      <c r="I49" s="136" t="s">
        <v>107</v>
      </c>
      <c r="J49" s="136"/>
      <c r="K49" s="136" t="s">
        <v>108</v>
      </c>
      <c r="L49" s="137" t="s">
        <v>109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91.2" x14ac:dyDescent="0.25">
      <c r="A50" s="132">
        <v>7</v>
      </c>
      <c r="B50" s="133">
        <v>29</v>
      </c>
      <c r="C50" s="134" t="s">
        <v>110</v>
      </c>
      <c r="D50" s="135" t="s">
        <v>111</v>
      </c>
      <c r="E50" s="136">
        <v>4596.33</v>
      </c>
      <c r="F50" s="137" t="s">
        <v>112</v>
      </c>
      <c r="G50" s="136" t="s">
        <v>113</v>
      </c>
      <c r="H50" s="136" t="s">
        <v>114</v>
      </c>
      <c r="I50" s="136" t="s">
        <v>115</v>
      </c>
      <c r="J50" s="136">
        <v>2</v>
      </c>
      <c r="K50" s="136" t="s">
        <v>116</v>
      </c>
      <c r="L50" s="137" t="s">
        <v>117</v>
      </c>
      <c r="M50" s="137"/>
      <c r="N50" s="137" t="s">
        <v>81</v>
      </c>
      <c r="O50" s="137"/>
      <c r="P50" s="137"/>
      <c r="Q50" s="137"/>
      <c r="R50" s="137"/>
      <c r="S50" s="137"/>
      <c r="T50" s="137"/>
      <c r="U50" s="137"/>
      <c r="V50" s="137" t="s">
        <v>118</v>
      </c>
    </row>
    <row r="51" spans="1:22" ht="18.45" customHeight="1" x14ac:dyDescent="0.25">
      <c r="A51" s="130" t="s">
        <v>119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30</v>
      </c>
      <c r="C52" s="134" t="s">
        <v>120</v>
      </c>
      <c r="D52" s="135" t="s">
        <v>121</v>
      </c>
      <c r="E52" s="136">
        <v>13.69</v>
      </c>
      <c r="F52" s="137">
        <v>13.69</v>
      </c>
      <c r="G52" s="136"/>
      <c r="H52" s="136" t="s">
        <v>122</v>
      </c>
      <c r="I52" s="136">
        <v>1</v>
      </c>
      <c r="J52" s="136"/>
      <c r="K52" s="136" t="s">
        <v>123</v>
      </c>
      <c r="L52" s="137">
        <v>16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124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2">
        <v>9</v>
      </c>
      <c r="B54" s="133">
        <v>31</v>
      </c>
      <c r="C54" s="134" t="s">
        <v>125</v>
      </c>
      <c r="D54" s="135" t="s">
        <v>126</v>
      </c>
      <c r="E54" s="136">
        <v>508.07</v>
      </c>
      <c r="F54" s="137" t="s">
        <v>127</v>
      </c>
      <c r="G54" s="136">
        <v>1.03</v>
      </c>
      <c r="H54" s="136" t="s">
        <v>128</v>
      </c>
      <c r="I54" s="136" t="s">
        <v>129</v>
      </c>
      <c r="J54" s="136"/>
      <c r="K54" s="136" t="s">
        <v>130</v>
      </c>
      <c r="L54" s="137" t="s">
        <v>131</v>
      </c>
      <c r="M54" s="137"/>
      <c r="N54" s="137" t="s">
        <v>81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132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79.8" x14ac:dyDescent="0.25">
      <c r="A56" s="138">
        <v>10</v>
      </c>
      <c r="B56" s="139">
        <v>32</v>
      </c>
      <c r="C56" s="140" t="s">
        <v>133</v>
      </c>
      <c r="D56" s="141" t="s">
        <v>134</v>
      </c>
      <c r="E56" s="142">
        <v>3506.13</v>
      </c>
      <c r="F56" s="143" t="s">
        <v>135</v>
      </c>
      <c r="G56" s="142" t="s">
        <v>136</v>
      </c>
      <c r="H56" s="142" t="s">
        <v>137</v>
      </c>
      <c r="I56" s="142" t="s">
        <v>138</v>
      </c>
      <c r="J56" s="142">
        <v>4</v>
      </c>
      <c r="K56" s="142" t="s">
        <v>139</v>
      </c>
      <c r="L56" s="143" t="s">
        <v>140</v>
      </c>
      <c r="M56" s="143"/>
      <c r="N56" s="143" t="s">
        <v>81</v>
      </c>
      <c r="O56" s="143"/>
      <c r="P56" s="143"/>
      <c r="Q56" s="143"/>
      <c r="R56" s="143"/>
      <c r="S56" s="143"/>
      <c r="T56" s="143"/>
      <c r="U56" s="143"/>
      <c r="V56" s="143" t="s">
        <v>141</v>
      </c>
    </row>
    <row r="57" spans="1:22" ht="19.350000000000001" customHeight="1" x14ac:dyDescent="0.25">
      <c r="A57" s="128" t="s">
        <v>142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143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91.2" x14ac:dyDescent="0.25">
      <c r="A59" s="132">
        <v>11</v>
      </c>
      <c r="B59" s="133">
        <v>33</v>
      </c>
      <c r="C59" s="134" t="s">
        <v>144</v>
      </c>
      <c r="D59" s="135" t="s">
        <v>145</v>
      </c>
      <c r="E59" s="136">
        <v>3993.61</v>
      </c>
      <c r="F59" s="137" t="s">
        <v>146</v>
      </c>
      <c r="G59" s="136" t="s">
        <v>147</v>
      </c>
      <c r="H59" s="136" t="s">
        <v>148</v>
      </c>
      <c r="I59" s="136" t="s">
        <v>149</v>
      </c>
      <c r="J59" s="136" t="s">
        <v>150</v>
      </c>
      <c r="K59" s="136" t="s">
        <v>151</v>
      </c>
      <c r="L59" s="137" t="s">
        <v>152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 t="s">
        <v>153</v>
      </c>
    </row>
    <row r="60" spans="1:22" ht="91.2" x14ac:dyDescent="0.25">
      <c r="A60" s="132">
        <v>12</v>
      </c>
      <c r="B60" s="133">
        <v>34</v>
      </c>
      <c r="C60" s="134" t="s">
        <v>154</v>
      </c>
      <c r="D60" s="135" t="s">
        <v>155</v>
      </c>
      <c r="E60" s="136">
        <v>4800.0600000000004</v>
      </c>
      <c r="F60" s="137" t="s">
        <v>156</v>
      </c>
      <c r="G60" s="136" t="s">
        <v>157</v>
      </c>
      <c r="H60" s="136" t="s">
        <v>158</v>
      </c>
      <c r="I60" s="136" t="s">
        <v>159</v>
      </c>
      <c r="J60" s="136" t="s">
        <v>160</v>
      </c>
      <c r="K60" s="136" t="s">
        <v>161</v>
      </c>
      <c r="L60" s="137" t="s">
        <v>162</v>
      </c>
      <c r="M60" s="137"/>
      <c r="N60" s="137" t="s">
        <v>81</v>
      </c>
      <c r="O60" s="137"/>
      <c r="P60" s="137"/>
      <c r="Q60" s="137"/>
      <c r="R60" s="137"/>
      <c r="S60" s="137"/>
      <c r="T60" s="137"/>
      <c r="U60" s="137"/>
      <c r="V60" s="137" t="s">
        <v>163</v>
      </c>
    </row>
    <row r="61" spans="1:22" ht="79.8" x14ac:dyDescent="0.25">
      <c r="A61" s="132">
        <v>13</v>
      </c>
      <c r="B61" s="133">
        <v>35</v>
      </c>
      <c r="C61" s="134" t="s">
        <v>164</v>
      </c>
      <c r="D61" s="135" t="s">
        <v>165</v>
      </c>
      <c r="E61" s="136">
        <v>180.85</v>
      </c>
      <c r="F61" s="137" t="s">
        <v>166</v>
      </c>
      <c r="G61" s="136" t="s">
        <v>167</v>
      </c>
      <c r="H61" s="136" t="s">
        <v>168</v>
      </c>
      <c r="I61" s="136" t="s">
        <v>169</v>
      </c>
      <c r="J61" s="136" t="s">
        <v>170</v>
      </c>
      <c r="K61" s="136" t="s">
        <v>171</v>
      </c>
      <c r="L61" s="137" t="s">
        <v>172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 t="s">
        <v>173</v>
      </c>
    </row>
    <row r="62" spans="1:22" ht="68.400000000000006" x14ac:dyDescent="0.25">
      <c r="A62" s="138">
        <v>14</v>
      </c>
      <c r="B62" s="139">
        <v>36</v>
      </c>
      <c r="C62" s="140" t="s">
        <v>174</v>
      </c>
      <c r="D62" s="141" t="s">
        <v>175</v>
      </c>
      <c r="E62" s="142">
        <v>984.82</v>
      </c>
      <c r="F62" s="143" t="s">
        <v>176</v>
      </c>
      <c r="G62" s="142" t="s">
        <v>177</v>
      </c>
      <c r="H62" s="142" t="s">
        <v>178</v>
      </c>
      <c r="I62" s="142" t="s">
        <v>179</v>
      </c>
      <c r="J62" s="142">
        <v>2</v>
      </c>
      <c r="K62" s="142" t="s">
        <v>180</v>
      </c>
      <c r="L62" s="143" t="s">
        <v>181</v>
      </c>
      <c r="M62" s="143"/>
      <c r="N62" s="143" t="s">
        <v>81</v>
      </c>
      <c r="O62" s="143"/>
      <c r="P62" s="143"/>
      <c r="Q62" s="143"/>
      <c r="R62" s="143"/>
      <c r="S62" s="143"/>
      <c r="T62" s="143"/>
      <c r="U62" s="143"/>
      <c r="V62" s="143" t="s">
        <v>182</v>
      </c>
    </row>
    <row r="63" spans="1:22" ht="34.200000000000003" x14ac:dyDescent="0.25">
      <c r="A63" s="144" t="s">
        <v>183</v>
      </c>
      <c r="B63" s="145"/>
      <c r="C63" s="145"/>
      <c r="D63" s="145"/>
      <c r="E63" s="145"/>
      <c r="F63" s="145"/>
      <c r="G63" s="145"/>
      <c r="H63" s="146">
        <v>2932</v>
      </c>
      <c r="I63" s="146" t="s">
        <v>184</v>
      </c>
      <c r="J63" s="146" t="s">
        <v>185</v>
      </c>
      <c r="K63" s="146">
        <v>26547</v>
      </c>
      <c r="L63" s="146" t="s">
        <v>186</v>
      </c>
      <c r="M63" s="146"/>
      <c r="N63" s="146"/>
      <c r="O63" s="146"/>
      <c r="P63" s="146"/>
      <c r="Q63" s="146"/>
      <c r="R63" s="146"/>
      <c r="S63" s="146"/>
      <c r="T63" s="146"/>
      <c r="U63" s="146"/>
      <c r="V63" s="146" t="s">
        <v>187</v>
      </c>
    </row>
    <row r="64" spans="1:22" x14ac:dyDescent="0.25">
      <c r="A64" s="144" t="s">
        <v>188</v>
      </c>
      <c r="B64" s="145"/>
      <c r="C64" s="145"/>
      <c r="D64" s="145"/>
      <c r="E64" s="145"/>
      <c r="F64" s="145"/>
      <c r="G64" s="145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189</v>
      </c>
      <c r="B65" s="145"/>
      <c r="C65" s="145"/>
      <c r="D65" s="145"/>
      <c r="E65" s="145"/>
      <c r="F65" s="145"/>
      <c r="G65" s="145"/>
      <c r="H65" s="146">
        <v>1823</v>
      </c>
      <c r="I65" s="146"/>
      <c r="J65" s="146"/>
      <c r="K65" s="146">
        <v>21899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190</v>
      </c>
      <c r="B66" s="145"/>
      <c r="C66" s="145"/>
      <c r="D66" s="145"/>
      <c r="E66" s="145"/>
      <c r="F66" s="145"/>
      <c r="G66" s="145"/>
      <c r="H66" s="146">
        <v>1080</v>
      </c>
      <c r="I66" s="146"/>
      <c r="J66" s="146"/>
      <c r="K66" s="146">
        <v>4547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191</v>
      </c>
      <c r="B67" s="145"/>
      <c r="C67" s="145"/>
      <c r="D67" s="145"/>
      <c r="E67" s="145"/>
      <c r="F67" s="145"/>
      <c r="G67" s="145"/>
      <c r="H67" s="146">
        <v>37</v>
      </c>
      <c r="I67" s="146"/>
      <c r="J67" s="146"/>
      <c r="K67" s="146">
        <v>202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192</v>
      </c>
      <c r="B68" s="148"/>
      <c r="C68" s="148"/>
      <c r="D68" s="148"/>
      <c r="E68" s="148"/>
      <c r="F68" s="148"/>
      <c r="G68" s="148"/>
      <c r="H68" s="149">
        <v>1451</v>
      </c>
      <c r="I68" s="149"/>
      <c r="J68" s="149"/>
      <c r="K68" s="149">
        <v>14788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193</v>
      </c>
      <c r="B69" s="148"/>
      <c r="C69" s="148"/>
      <c r="D69" s="148"/>
      <c r="E69" s="148"/>
      <c r="F69" s="148"/>
      <c r="G69" s="148"/>
      <c r="H69" s="149">
        <v>936</v>
      </c>
      <c r="I69" s="149"/>
      <c r="J69" s="149"/>
      <c r="K69" s="149">
        <v>8984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147" t="s">
        <v>194</v>
      </c>
      <c r="B70" s="148"/>
      <c r="C70" s="148"/>
      <c r="D70" s="148"/>
      <c r="E70" s="148"/>
      <c r="F70" s="148"/>
      <c r="G70" s="148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hidden="1" x14ac:dyDescent="0.25">
      <c r="A71" s="144" t="s">
        <v>195</v>
      </c>
      <c r="B71" s="145"/>
      <c r="C71" s="145"/>
      <c r="D71" s="145"/>
      <c r="E71" s="145"/>
      <c r="F71" s="145"/>
      <c r="G71" s="145"/>
      <c r="H71" s="146">
        <v>3924</v>
      </c>
      <c r="I71" s="146"/>
      <c r="J71" s="146"/>
      <c r="K71" s="146">
        <v>37488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idden="1" x14ac:dyDescent="0.25">
      <c r="A72" s="144" t="s">
        <v>196</v>
      </c>
      <c r="B72" s="145"/>
      <c r="C72" s="145"/>
      <c r="D72" s="145"/>
      <c r="E72" s="145"/>
      <c r="F72" s="145"/>
      <c r="G72" s="145"/>
      <c r="H72" s="146">
        <v>395</v>
      </c>
      <c r="I72" s="146"/>
      <c r="J72" s="146"/>
      <c r="K72" s="146">
        <v>3479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idden="1" x14ac:dyDescent="0.25">
      <c r="A73" s="144" t="s">
        <v>197</v>
      </c>
      <c r="B73" s="145"/>
      <c r="C73" s="145"/>
      <c r="D73" s="145"/>
      <c r="E73" s="145"/>
      <c r="F73" s="145"/>
      <c r="G73" s="145"/>
      <c r="H73" s="146">
        <v>14</v>
      </c>
      <c r="I73" s="146"/>
      <c r="J73" s="146"/>
      <c r="K73" s="146">
        <v>155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idden="1" x14ac:dyDescent="0.25">
      <c r="A74" s="144" t="s">
        <v>198</v>
      </c>
      <c r="B74" s="145"/>
      <c r="C74" s="145"/>
      <c r="D74" s="145"/>
      <c r="E74" s="145"/>
      <c r="F74" s="145"/>
      <c r="G74" s="145"/>
      <c r="H74" s="146">
        <v>1</v>
      </c>
      <c r="I74" s="146"/>
      <c r="J74" s="146"/>
      <c r="K74" s="146">
        <v>9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idden="1" x14ac:dyDescent="0.25">
      <c r="A75" s="144" t="s">
        <v>199</v>
      </c>
      <c r="B75" s="145"/>
      <c r="C75" s="145"/>
      <c r="D75" s="145"/>
      <c r="E75" s="145"/>
      <c r="F75" s="145"/>
      <c r="G75" s="145"/>
      <c r="H75" s="146">
        <v>2</v>
      </c>
      <c r="I75" s="146"/>
      <c r="J75" s="146"/>
      <c r="K75" s="146">
        <v>9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hidden="1" customHeight="1" x14ac:dyDescent="0.25">
      <c r="A76" s="144" t="s">
        <v>200</v>
      </c>
      <c r="B76" s="145"/>
      <c r="C76" s="145"/>
      <c r="D76" s="145"/>
      <c r="E76" s="145"/>
      <c r="F76" s="145"/>
      <c r="G76" s="145"/>
      <c r="H76" s="146">
        <v>109</v>
      </c>
      <c r="I76" s="146"/>
      <c r="J76" s="146"/>
      <c r="K76" s="146">
        <v>906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t="30" hidden="1" customHeight="1" x14ac:dyDescent="0.25">
      <c r="A77" s="144" t="s">
        <v>201</v>
      </c>
      <c r="B77" s="145"/>
      <c r="C77" s="145"/>
      <c r="D77" s="145"/>
      <c r="E77" s="145"/>
      <c r="F77" s="145"/>
      <c r="G77" s="145"/>
      <c r="H77" s="146">
        <v>3</v>
      </c>
      <c r="I77" s="146"/>
      <c r="J77" s="146"/>
      <c r="K77" s="146">
        <v>32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idden="1" x14ac:dyDescent="0.25">
      <c r="A78" s="144" t="s">
        <v>202</v>
      </c>
      <c r="B78" s="145"/>
      <c r="C78" s="145"/>
      <c r="D78" s="145"/>
      <c r="E78" s="145"/>
      <c r="F78" s="145"/>
      <c r="G78" s="145"/>
      <c r="H78" s="146">
        <v>62</v>
      </c>
      <c r="I78" s="146"/>
      <c r="J78" s="146"/>
      <c r="K78" s="146">
        <v>506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idden="1" x14ac:dyDescent="0.25">
      <c r="A79" s="144" t="s">
        <v>203</v>
      </c>
      <c r="B79" s="145"/>
      <c r="C79" s="145"/>
      <c r="D79" s="145"/>
      <c r="E79" s="145"/>
      <c r="F79" s="145"/>
      <c r="G79" s="145"/>
      <c r="H79" s="146">
        <v>809</v>
      </c>
      <c r="I79" s="146"/>
      <c r="J79" s="146"/>
      <c r="K79" s="146">
        <v>7735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204</v>
      </c>
      <c r="B80" s="145"/>
      <c r="C80" s="145"/>
      <c r="D80" s="145"/>
      <c r="E80" s="145"/>
      <c r="F80" s="145"/>
      <c r="G80" s="145"/>
      <c r="H80" s="146">
        <v>5319</v>
      </c>
      <c r="I80" s="146"/>
      <c r="J80" s="146"/>
      <c r="K80" s="146">
        <v>50319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customHeight="1" x14ac:dyDescent="0.25">
      <c r="A81" s="144" t="s">
        <v>205</v>
      </c>
      <c r="B81" s="145"/>
      <c r="C81" s="145"/>
      <c r="D81" s="145"/>
      <c r="E81" s="145"/>
      <c r="F81" s="145"/>
      <c r="G81" s="145"/>
      <c r="H81" s="146">
        <v>270</v>
      </c>
      <c r="I81" s="146"/>
      <c r="J81" s="146"/>
      <c r="K81" s="146">
        <v>1535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7" t="s">
        <v>206</v>
      </c>
      <c r="B82" s="148"/>
      <c r="C82" s="148"/>
      <c r="D82" s="148"/>
      <c r="E82" s="148"/>
      <c r="F82" s="148"/>
      <c r="G82" s="148"/>
      <c r="H82" s="149">
        <v>5589</v>
      </c>
      <c r="I82" s="149"/>
      <c r="J82" s="149"/>
      <c r="K82" s="149">
        <v>51854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x14ac:dyDescent="0.25">
      <c r="A83" s="50"/>
      <c r="B83" s="39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62</v>
      </c>
      <c r="D84" s="48"/>
      <c r="E84" s="48"/>
      <c r="F84" s="48"/>
      <c r="G84" s="48"/>
      <c r="H84" s="74">
        <f>IF(ISBLANK(Y30),"",ROUND(Z30/Y30,2)*100)</f>
        <v>80</v>
      </c>
      <c r="I84" s="48"/>
      <c r="J84" s="48"/>
      <c r="K84" s="74">
        <f>IF(ISBLANK(Y31),"",ROUND(Z31/Y31,2)*100)</f>
        <v>68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50"/>
      <c r="B85" s="39"/>
      <c r="C85" s="73" t="s">
        <v>63</v>
      </c>
      <c r="D85" s="48"/>
      <c r="E85" s="48"/>
      <c r="F85" s="48"/>
      <c r="G85" s="48"/>
      <c r="H85" s="45">
        <f>IF(ISBLANK(Y30),"",ROUND(AA30/Y30,2)*100)</f>
        <v>51</v>
      </c>
      <c r="I85" s="48"/>
      <c r="J85" s="48"/>
      <c r="K85" s="45">
        <f>IF(ISBLANK(Y31),"",ROUND(AA31/Y31,2)*100)</f>
        <v>41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x14ac:dyDescent="0.25">
      <c r="A86" s="28"/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75" t="s">
        <v>70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3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75" t="s">
        <v>71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46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</sheetData>
  <mergeCells count="61">
    <mergeCell ref="A78:G78"/>
    <mergeCell ref="A79:G79"/>
    <mergeCell ref="A80:G80"/>
    <mergeCell ref="A81:G81"/>
    <mergeCell ref="A82:G82"/>
    <mergeCell ref="A72:G72"/>
    <mergeCell ref="A73:G73"/>
    <mergeCell ref="A74:G74"/>
    <mergeCell ref="A75:G75"/>
    <mergeCell ref="A76:G76"/>
    <mergeCell ref="A77:G77"/>
    <mergeCell ref="A66:G66"/>
    <mergeCell ref="A67:G67"/>
    <mergeCell ref="A68:G68"/>
    <mergeCell ref="A69:G69"/>
    <mergeCell ref="A70:G70"/>
    <mergeCell ref="A71:G71"/>
    <mergeCell ref="A55:V55"/>
    <mergeCell ref="A57:V57"/>
    <mergeCell ref="A58:V58"/>
    <mergeCell ref="A63:G63"/>
    <mergeCell ref="A64:G64"/>
    <mergeCell ref="A65:G65"/>
    <mergeCell ref="A40:V40"/>
    <mergeCell ref="A41:V41"/>
    <mergeCell ref="A47:V47"/>
    <mergeCell ref="A48:V48"/>
    <mergeCell ref="A51:V51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207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5589/1000</f>
        <v>5.5890000000000004</v>
      </c>
      <c r="H11" s="85"/>
      <c r="I11" s="55" t="s">
        <v>5</v>
      </c>
      <c r="J11" s="86">
        <f>51854/1000</f>
        <v>51.853999999999999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0.16469000000000003</v>
      </c>
      <c r="H14" s="85"/>
      <c r="I14" s="55" t="s">
        <v>7</v>
      </c>
      <c r="J14" s="86">
        <f>(P14+P15)/1000</f>
        <v>0.16469000000000003</v>
      </c>
      <c r="K14" s="87"/>
      <c r="L14" s="58">
        <v>1988</v>
      </c>
      <c r="M14" s="35" t="s">
        <v>7</v>
      </c>
      <c r="N14" s="57"/>
      <c r="O14" s="26">
        <v>164.08</v>
      </c>
      <c r="P14" s="27">
        <v>164.08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1823/1000</f>
        <v>1.823</v>
      </c>
      <c r="H15" s="117"/>
      <c r="I15" s="55" t="s">
        <v>5</v>
      </c>
      <c r="J15" s="86">
        <f>21899/1000</f>
        <v>21.899000000000001</v>
      </c>
      <c r="K15" s="87"/>
      <c r="L15" s="59">
        <v>18040</v>
      </c>
      <c r="M15" s="35" t="s">
        <v>5</v>
      </c>
      <c r="N15" s="57"/>
      <c r="O15" s="26">
        <v>0.61</v>
      </c>
      <c r="P15" s="27">
        <v>0.61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210</v>
      </c>
      <c r="C26" s="134" t="s">
        <v>211</v>
      </c>
      <c r="D26" s="154" t="s">
        <v>212</v>
      </c>
      <c r="E26" s="155">
        <v>0.69</v>
      </c>
      <c r="F26" s="136" t="s">
        <v>213</v>
      </c>
      <c r="G26" s="136">
        <v>6.33</v>
      </c>
      <c r="H26" s="156"/>
      <c r="I26" s="156"/>
      <c r="J26" s="136" t="s">
        <v>214</v>
      </c>
      <c r="K26" s="136">
        <v>75.930000000000007</v>
      </c>
      <c r="L26" s="157"/>
      <c r="M26" s="156">
        <f>IF(ISNUMBER(K26/G26),IF(NOT(K26/G26=0),K26/G26, " "), " ")</f>
        <v>11.995260663507111</v>
      </c>
      <c r="N26" s="154"/>
    </row>
    <row r="27" spans="1:23" s="29" customFormat="1" ht="22.8" x14ac:dyDescent="0.25">
      <c r="A27" s="152">
        <v>2</v>
      </c>
      <c r="B27" s="153" t="s">
        <v>215</v>
      </c>
      <c r="C27" s="134" t="s">
        <v>216</v>
      </c>
      <c r="D27" s="154" t="s">
        <v>212</v>
      </c>
      <c r="E27" s="155">
        <v>19.149999999999999</v>
      </c>
      <c r="F27" s="136" t="s">
        <v>217</v>
      </c>
      <c r="G27" s="136">
        <v>197.82</v>
      </c>
      <c r="H27" s="156"/>
      <c r="I27" s="156"/>
      <c r="J27" s="136" t="s">
        <v>218</v>
      </c>
      <c r="K27" s="136">
        <v>2375.56</v>
      </c>
      <c r="L27" s="157"/>
      <c r="M27" s="156">
        <f>IF(ISNUMBER(K27/G27),IF(NOT(K27/G27=0),K27/G27, " "), " ")</f>
        <v>12.008694773025983</v>
      </c>
      <c r="N27" s="154"/>
    </row>
    <row r="28" spans="1:23" s="29" customFormat="1" ht="22.8" x14ac:dyDescent="0.25">
      <c r="A28" s="152">
        <v>3</v>
      </c>
      <c r="B28" s="153" t="s">
        <v>219</v>
      </c>
      <c r="C28" s="134" t="s">
        <v>220</v>
      </c>
      <c r="D28" s="154" t="s">
        <v>212</v>
      </c>
      <c r="E28" s="155">
        <v>11.13</v>
      </c>
      <c r="F28" s="136" t="s">
        <v>221</v>
      </c>
      <c r="G28" s="136">
        <v>119.98</v>
      </c>
      <c r="H28" s="156"/>
      <c r="I28" s="156"/>
      <c r="J28" s="136" t="s">
        <v>222</v>
      </c>
      <c r="K28" s="136">
        <v>1440.78</v>
      </c>
      <c r="L28" s="157"/>
      <c r="M28" s="156">
        <f>IF(ISNUMBER(K28/G28),IF(NOT(K28/G28=0),K28/G28, " "), " ")</f>
        <v>12.008501416902817</v>
      </c>
      <c r="N28" s="154"/>
    </row>
    <row r="29" spans="1:23" s="29" customFormat="1" ht="22.8" x14ac:dyDescent="0.25">
      <c r="A29" s="152">
        <v>4</v>
      </c>
      <c r="B29" s="153" t="s">
        <v>223</v>
      </c>
      <c r="C29" s="134" t="s">
        <v>224</v>
      </c>
      <c r="D29" s="154" t="s">
        <v>212</v>
      </c>
      <c r="E29" s="155">
        <v>16.95</v>
      </c>
      <c r="F29" s="136" t="s">
        <v>225</v>
      </c>
      <c r="G29" s="136">
        <v>187.3</v>
      </c>
      <c r="H29" s="156"/>
      <c r="I29" s="156"/>
      <c r="J29" s="136" t="s">
        <v>226</v>
      </c>
      <c r="K29" s="136">
        <v>2248.59</v>
      </c>
      <c r="L29" s="157"/>
      <c r="M29" s="156">
        <f>IF(ISNUMBER(K29/G29),IF(NOT(K29/G29=0),K29/G29, " "), " ")</f>
        <v>12.005285638013882</v>
      </c>
      <c r="N29" s="154"/>
    </row>
    <row r="30" spans="1:23" ht="22.8" x14ac:dyDescent="0.25">
      <c r="A30" s="152">
        <v>5</v>
      </c>
      <c r="B30" s="153" t="s">
        <v>227</v>
      </c>
      <c r="C30" s="134" t="s">
        <v>228</v>
      </c>
      <c r="D30" s="154" t="s">
        <v>212</v>
      </c>
      <c r="E30" s="155">
        <v>89.75</v>
      </c>
      <c r="F30" s="136" t="s">
        <v>229</v>
      </c>
      <c r="G30" s="136">
        <v>1005.19</v>
      </c>
      <c r="H30" s="156"/>
      <c r="I30" s="156"/>
      <c r="J30" s="136" t="s">
        <v>230</v>
      </c>
      <c r="K30" s="136">
        <v>12063.3</v>
      </c>
      <c r="L30" s="157"/>
      <c r="M30" s="156">
        <f>IF(ISNUMBER(K30/G30),IF(NOT(K30/G30=0),K30/G30, " "), " ")</f>
        <v>12.001014733532962</v>
      </c>
      <c r="N30" s="154"/>
    </row>
    <row r="31" spans="1:23" ht="22.8" x14ac:dyDescent="0.25">
      <c r="A31" s="152">
        <v>6</v>
      </c>
      <c r="B31" s="153" t="s">
        <v>231</v>
      </c>
      <c r="C31" s="134" t="s">
        <v>232</v>
      </c>
      <c r="D31" s="154" t="s">
        <v>212</v>
      </c>
      <c r="E31" s="155">
        <v>26.41</v>
      </c>
      <c r="F31" s="136" t="s">
        <v>233</v>
      </c>
      <c r="G31" s="136">
        <v>299.49</v>
      </c>
      <c r="H31" s="156"/>
      <c r="I31" s="156"/>
      <c r="J31" s="136" t="s">
        <v>234</v>
      </c>
      <c r="K31" s="136">
        <v>3595.99</v>
      </c>
      <c r="L31" s="157"/>
      <c r="M31" s="156">
        <f>IF(ISNUMBER(K31/G31),IF(NOT(K31/G31=0),K31/G31, " "), " ")</f>
        <v>12.007045310360946</v>
      </c>
      <c r="N31" s="154"/>
    </row>
    <row r="32" spans="1:23" ht="22.8" x14ac:dyDescent="0.25">
      <c r="A32" s="152">
        <v>7</v>
      </c>
      <c r="B32" s="153">
        <v>2</v>
      </c>
      <c r="C32" s="134" t="s">
        <v>235</v>
      </c>
      <c r="D32" s="154" t="s">
        <v>212</v>
      </c>
      <c r="E32" s="155">
        <v>0.61</v>
      </c>
      <c r="F32" s="136" t="s">
        <v>236</v>
      </c>
      <c r="G32" s="136"/>
      <c r="H32" s="156"/>
      <c r="I32" s="156"/>
      <c r="J32" s="136" t="s">
        <v>236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237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8</v>
      </c>
      <c r="B34" s="153">
        <v>21141</v>
      </c>
      <c r="C34" s="134" t="s">
        <v>238</v>
      </c>
      <c r="D34" s="154" t="s">
        <v>239</v>
      </c>
      <c r="E34" s="155">
        <v>0.02</v>
      </c>
      <c r="F34" s="136" t="s">
        <v>240</v>
      </c>
      <c r="G34" s="136">
        <v>2.68</v>
      </c>
      <c r="H34" s="156"/>
      <c r="I34" s="156"/>
      <c r="J34" s="136" t="s">
        <v>241</v>
      </c>
      <c r="K34" s="136">
        <v>14.54</v>
      </c>
      <c r="L34" s="157"/>
      <c r="M34" s="156">
        <f>IF(ISNUMBER(K34/G34),IF(NOT(K34/G34=0),K34/G34, " "), " ")</f>
        <v>5.4253731343283578</v>
      </c>
      <c r="N34" s="154" t="s">
        <v>242</v>
      </c>
    </row>
    <row r="35" spans="1:14" ht="22.8" x14ac:dyDescent="0.25">
      <c r="A35" s="152">
        <v>9</v>
      </c>
      <c r="B35" s="153">
        <v>30401</v>
      </c>
      <c r="C35" s="134" t="s">
        <v>243</v>
      </c>
      <c r="D35" s="154" t="s">
        <v>239</v>
      </c>
      <c r="E35" s="155">
        <v>0.03</v>
      </c>
      <c r="F35" s="136" t="s">
        <v>244</v>
      </c>
      <c r="G35" s="136">
        <v>7.0000000000000007E-2</v>
      </c>
      <c r="H35" s="156"/>
      <c r="I35" s="156"/>
      <c r="J35" s="136" t="s">
        <v>245</v>
      </c>
      <c r="K35" s="136">
        <v>0.21</v>
      </c>
      <c r="L35" s="157"/>
      <c r="M35" s="156">
        <f>IF(ISNUMBER(K35/G35),IF(NOT(K35/G35=0),K35/G35, " "), " ")</f>
        <v>2.9999999999999996</v>
      </c>
      <c r="N35" s="154" t="s">
        <v>242</v>
      </c>
    </row>
    <row r="36" spans="1:14" ht="22.8" x14ac:dyDescent="0.25">
      <c r="A36" s="152">
        <v>10</v>
      </c>
      <c r="B36" s="153">
        <v>30954</v>
      </c>
      <c r="C36" s="134" t="s">
        <v>246</v>
      </c>
      <c r="D36" s="154" t="s">
        <v>239</v>
      </c>
      <c r="E36" s="155">
        <v>0.48</v>
      </c>
      <c r="F36" s="136" t="s">
        <v>247</v>
      </c>
      <c r="G36" s="136">
        <v>16.18</v>
      </c>
      <c r="H36" s="156"/>
      <c r="I36" s="156"/>
      <c r="J36" s="136" t="s">
        <v>248</v>
      </c>
      <c r="K36" s="136">
        <v>78.239999999999995</v>
      </c>
      <c r="L36" s="157"/>
      <c r="M36" s="156">
        <f>IF(ISNUMBER(K36/G36),IF(NOT(K36/G36=0),K36/G36, " "), " ")</f>
        <v>4.8355995055624224</v>
      </c>
      <c r="N36" s="154" t="s">
        <v>249</v>
      </c>
    </row>
    <row r="37" spans="1:14" ht="22.8" x14ac:dyDescent="0.25">
      <c r="A37" s="152">
        <v>11</v>
      </c>
      <c r="B37" s="153">
        <v>40502</v>
      </c>
      <c r="C37" s="134" t="s">
        <v>250</v>
      </c>
      <c r="D37" s="154" t="s">
        <v>239</v>
      </c>
      <c r="E37" s="155">
        <v>0.17</v>
      </c>
      <c r="F37" s="136" t="s">
        <v>251</v>
      </c>
      <c r="G37" s="136">
        <v>1.33</v>
      </c>
      <c r="H37" s="156"/>
      <c r="I37" s="156"/>
      <c r="J37" s="136" t="s">
        <v>252</v>
      </c>
      <c r="K37" s="136">
        <v>7.65</v>
      </c>
      <c r="L37" s="157"/>
      <c r="M37" s="156">
        <f>IF(ISNUMBER(K37/G37),IF(NOT(K37/G37=0),K37/G37, " "), " ")</f>
        <v>5.7518796992481205</v>
      </c>
      <c r="N37" s="154" t="s">
        <v>242</v>
      </c>
    </row>
    <row r="38" spans="1:14" ht="22.8" x14ac:dyDescent="0.25">
      <c r="A38" s="152">
        <v>12</v>
      </c>
      <c r="B38" s="153">
        <v>40504</v>
      </c>
      <c r="C38" s="134" t="s">
        <v>253</v>
      </c>
      <c r="D38" s="154" t="s">
        <v>239</v>
      </c>
      <c r="E38" s="155">
        <v>7.0000000000000007E-2</v>
      </c>
      <c r="F38" s="136" t="s">
        <v>254</v>
      </c>
      <c r="G38" s="136">
        <v>0.09</v>
      </c>
      <c r="H38" s="156"/>
      <c r="I38" s="156"/>
      <c r="J38" s="136" t="s">
        <v>255</v>
      </c>
      <c r="K38" s="136">
        <v>0.21</v>
      </c>
      <c r="L38" s="157"/>
      <c r="M38" s="156">
        <f>IF(ISNUMBER(K38/G38),IF(NOT(K38/G38=0),K38/G38, " "), " ")</f>
        <v>2.3333333333333335</v>
      </c>
      <c r="N38" s="154" t="s">
        <v>242</v>
      </c>
    </row>
    <row r="39" spans="1:14" ht="45.6" x14ac:dyDescent="0.25">
      <c r="A39" s="152">
        <v>13</v>
      </c>
      <c r="B39" s="153">
        <v>50101</v>
      </c>
      <c r="C39" s="134" t="s">
        <v>256</v>
      </c>
      <c r="D39" s="154" t="s">
        <v>239</v>
      </c>
      <c r="E39" s="155">
        <v>0.11</v>
      </c>
      <c r="F39" s="136" t="s">
        <v>257</v>
      </c>
      <c r="G39" s="136">
        <v>6.9</v>
      </c>
      <c r="H39" s="156"/>
      <c r="I39" s="156"/>
      <c r="J39" s="136" t="s">
        <v>258</v>
      </c>
      <c r="K39" s="136">
        <v>44.55</v>
      </c>
      <c r="L39" s="157"/>
      <c r="M39" s="156">
        <f>IF(ISNUMBER(K39/G39),IF(NOT(K39/G39=0),K39/G39, " "), " ")</f>
        <v>6.4565217391304337</v>
      </c>
      <c r="N39" s="154" t="s">
        <v>242</v>
      </c>
    </row>
    <row r="40" spans="1:14" ht="34.200000000000003" x14ac:dyDescent="0.25">
      <c r="A40" s="152">
        <v>14</v>
      </c>
      <c r="B40" s="153">
        <v>330804</v>
      </c>
      <c r="C40" s="134" t="s">
        <v>259</v>
      </c>
      <c r="D40" s="154" t="s">
        <v>239</v>
      </c>
      <c r="E40" s="155">
        <v>0.11</v>
      </c>
      <c r="F40" s="136" t="s">
        <v>260</v>
      </c>
      <c r="G40" s="136">
        <v>0.16</v>
      </c>
      <c r="H40" s="156"/>
      <c r="I40" s="156"/>
      <c r="J40" s="136" t="s">
        <v>261</v>
      </c>
      <c r="K40" s="136">
        <v>0.44</v>
      </c>
      <c r="L40" s="157"/>
      <c r="M40" s="156">
        <f>IF(ISNUMBER(K40/G40),IF(NOT(K40/G40=0),K40/G40, " "), " ")</f>
        <v>2.75</v>
      </c>
      <c r="N40" s="154" t="s">
        <v>262</v>
      </c>
    </row>
    <row r="41" spans="1:14" ht="22.8" x14ac:dyDescent="0.25">
      <c r="A41" s="152">
        <v>15</v>
      </c>
      <c r="B41" s="153">
        <v>400001</v>
      </c>
      <c r="C41" s="134" t="s">
        <v>263</v>
      </c>
      <c r="D41" s="154" t="s">
        <v>239</v>
      </c>
      <c r="E41" s="155">
        <v>0.06</v>
      </c>
      <c r="F41" s="136" t="s">
        <v>264</v>
      </c>
      <c r="G41" s="136">
        <v>6.19</v>
      </c>
      <c r="H41" s="156"/>
      <c r="I41" s="156"/>
      <c r="J41" s="136" t="s">
        <v>265</v>
      </c>
      <c r="K41" s="136">
        <v>35.22</v>
      </c>
      <c r="L41" s="157"/>
      <c r="M41" s="156">
        <f>IF(ISNUMBER(K41/G41),IF(NOT(K41/G41=0),K41/G41, " "), " ")</f>
        <v>5.6898222940226164</v>
      </c>
      <c r="N41" s="154" t="s">
        <v>242</v>
      </c>
    </row>
    <row r="42" spans="1:14" ht="22.8" x14ac:dyDescent="0.25">
      <c r="A42" s="152">
        <v>16</v>
      </c>
      <c r="B42" s="153" t="s">
        <v>266</v>
      </c>
      <c r="C42" s="134" t="s">
        <v>267</v>
      </c>
      <c r="D42" s="154" t="s">
        <v>268</v>
      </c>
      <c r="E42" s="155">
        <v>0.32</v>
      </c>
      <c r="F42" s="136" t="s">
        <v>269</v>
      </c>
      <c r="G42" s="136">
        <v>1.06</v>
      </c>
      <c r="H42" s="156"/>
      <c r="I42" s="156"/>
      <c r="J42" s="136" t="s">
        <v>270</v>
      </c>
      <c r="K42" s="136">
        <v>9.16</v>
      </c>
      <c r="L42" s="157"/>
      <c r="M42" s="156">
        <f>IF(ISNUMBER(K42/G42),IF(NOT(K42/G42=0),K42/G42, " "), " ")</f>
        <v>8.6415094339622645</v>
      </c>
      <c r="N42" s="154"/>
    </row>
    <row r="43" spans="1:14" ht="34.200000000000003" x14ac:dyDescent="0.25">
      <c r="A43" s="152">
        <v>17</v>
      </c>
      <c r="B43" s="153" t="s">
        <v>271</v>
      </c>
      <c r="C43" s="134" t="s">
        <v>272</v>
      </c>
      <c r="D43" s="154" t="s">
        <v>268</v>
      </c>
      <c r="E43" s="155">
        <v>0.32</v>
      </c>
      <c r="F43" s="136" t="s">
        <v>273</v>
      </c>
      <c r="G43" s="136">
        <v>1.82</v>
      </c>
      <c r="H43" s="156"/>
      <c r="I43" s="156"/>
      <c r="J43" s="136" t="s">
        <v>274</v>
      </c>
      <c r="K43" s="136">
        <v>9.11</v>
      </c>
      <c r="L43" s="157"/>
      <c r="M43" s="156">
        <f>IF(ISNUMBER(K43/G43),IF(NOT(K43/G43=0),K43/G43, " "), " ")</f>
        <v>5.0054945054945046</v>
      </c>
      <c r="N43" s="154"/>
    </row>
    <row r="44" spans="1:14" ht="19.350000000000001" customHeight="1" x14ac:dyDescent="0.25">
      <c r="A44" s="128" t="s">
        <v>275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34.200000000000003" x14ac:dyDescent="0.25">
      <c r="A45" s="152">
        <v>18</v>
      </c>
      <c r="B45" s="153" t="s">
        <v>276</v>
      </c>
      <c r="C45" s="134" t="s">
        <v>277</v>
      </c>
      <c r="D45" s="154" t="s">
        <v>278</v>
      </c>
      <c r="E45" s="155">
        <v>1.7549999999999999</v>
      </c>
      <c r="F45" s="136" t="s">
        <v>279</v>
      </c>
      <c r="G45" s="136">
        <v>22.83</v>
      </c>
      <c r="H45" s="156">
        <v>79</v>
      </c>
      <c r="I45" s="156">
        <v>138.65</v>
      </c>
      <c r="J45" s="136" t="s">
        <v>280</v>
      </c>
      <c r="K45" s="136">
        <v>147.1</v>
      </c>
      <c r="L45" s="157"/>
      <c r="M45" s="156">
        <f>IF(ISNUMBER(K45/G45),IF(NOT(K45/G45=0),K45/G45, " "), " ")</f>
        <v>6.4432763907139732</v>
      </c>
      <c r="N45" s="154" t="s">
        <v>281</v>
      </c>
    </row>
    <row r="46" spans="1:14" ht="22.8" x14ac:dyDescent="0.25">
      <c r="A46" s="152">
        <v>19</v>
      </c>
      <c r="B46" s="153" t="s">
        <v>282</v>
      </c>
      <c r="C46" s="134" t="s">
        <v>283</v>
      </c>
      <c r="D46" s="154" t="s">
        <v>284</v>
      </c>
      <c r="E46" s="155">
        <v>1.46E-2</v>
      </c>
      <c r="F46" s="136" t="s">
        <v>285</v>
      </c>
      <c r="G46" s="136">
        <v>0.09</v>
      </c>
      <c r="H46" s="156">
        <v>42.66</v>
      </c>
      <c r="I46" s="156">
        <v>0.63</v>
      </c>
      <c r="J46" s="136" t="s">
        <v>286</v>
      </c>
      <c r="K46" s="136">
        <v>0.72</v>
      </c>
      <c r="L46" s="157"/>
      <c r="M46" s="156">
        <f>IF(ISNUMBER(K46/G46),IF(NOT(K46/G46=0),K46/G46, " "), " ")</f>
        <v>8</v>
      </c>
      <c r="N46" s="154" t="s">
        <v>287</v>
      </c>
    </row>
    <row r="47" spans="1:14" ht="34.200000000000003" x14ac:dyDescent="0.25">
      <c r="A47" s="152">
        <v>20</v>
      </c>
      <c r="B47" s="153" t="s">
        <v>288</v>
      </c>
      <c r="C47" s="134" t="s">
        <v>289</v>
      </c>
      <c r="D47" s="154" t="s">
        <v>268</v>
      </c>
      <c r="E47" s="155">
        <v>2.5999999999999999E-3</v>
      </c>
      <c r="F47" s="136" t="s">
        <v>290</v>
      </c>
      <c r="G47" s="136">
        <v>44.36</v>
      </c>
      <c r="H47" s="156">
        <v>41325</v>
      </c>
      <c r="I47" s="156">
        <v>107.45</v>
      </c>
      <c r="J47" s="136" t="s">
        <v>291</v>
      </c>
      <c r="K47" s="136">
        <v>110.88</v>
      </c>
      <c r="L47" s="157"/>
      <c r="M47" s="156">
        <f>IF(ISNUMBER(K47/G47),IF(NOT(K47/G47=0),K47/G47, " "), " ")</f>
        <v>2.4995491433724073</v>
      </c>
      <c r="N47" s="154" t="s">
        <v>292</v>
      </c>
    </row>
    <row r="48" spans="1:14" ht="22.8" x14ac:dyDescent="0.25">
      <c r="A48" s="152">
        <v>21</v>
      </c>
      <c r="B48" s="153" t="s">
        <v>293</v>
      </c>
      <c r="C48" s="134" t="s">
        <v>294</v>
      </c>
      <c r="D48" s="154" t="s">
        <v>268</v>
      </c>
      <c r="E48" s="155">
        <v>5.9999999999999995E-4</v>
      </c>
      <c r="F48" s="136" t="s">
        <v>295</v>
      </c>
      <c r="G48" s="136">
        <v>6.42</v>
      </c>
      <c r="H48" s="156">
        <v>125677.97</v>
      </c>
      <c r="I48" s="156">
        <v>75.41</v>
      </c>
      <c r="J48" s="136" t="s">
        <v>296</v>
      </c>
      <c r="K48" s="136">
        <v>77.09</v>
      </c>
      <c r="L48" s="157"/>
      <c r="M48" s="156">
        <f>IF(ISNUMBER(K48/G48),IF(NOT(K48/G48=0),K48/G48, " "), " ")</f>
        <v>12.007788161993771</v>
      </c>
      <c r="N48" s="154" t="s">
        <v>297</v>
      </c>
    </row>
    <row r="49" spans="1:14" ht="34.200000000000003" x14ac:dyDescent="0.25">
      <c r="A49" s="152">
        <v>22</v>
      </c>
      <c r="B49" s="153" t="s">
        <v>298</v>
      </c>
      <c r="C49" s="134" t="s">
        <v>299</v>
      </c>
      <c r="D49" s="154" t="s">
        <v>268</v>
      </c>
      <c r="E49" s="155">
        <v>1.1000000000000001E-3</v>
      </c>
      <c r="F49" s="136" t="s">
        <v>300</v>
      </c>
      <c r="G49" s="136">
        <v>33.04</v>
      </c>
      <c r="H49" s="156">
        <v>103200</v>
      </c>
      <c r="I49" s="156">
        <v>113.52</v>
      </c>
      <c r="J49" s="136" t="s">
        <v>301</v>
      </c>
      <c r="K49" s="136">
        <v>116.35</v>
      </c>
      <c r="L49" s="157"/>
      <c r="M49" s="156">
        <f>IF(ISNUMBER(K49/G49),IF(NOT(K49/G49=0),K49/G49, " "), " ")</f>
        <v>3.5214891041162226</v>
      </c>
      <c r="N49" s="154" t="s">
        <v>302</v>
      </c>
    </row>
    <row r="50" spans="1:14" ht="34.200000000000003" x14ac:dyDescent="0.25">
      <c r="A50" s="152">
        <v>23</v>
      </c>
      <c r="B50" s="153" t="s">
        <v>303</v>
      </c>
      <c r="C50" s="134" t="s">
        <v>304</v>
      </c>
      <c r="D50" s="154" t="s">
        <v>268</v>
      </c>
      <c r="E50" s="155">
        <v>1E-4</v>
      </c>
      <c r="F50" s="136" t="s">
        <v>305</v>
      </c>
      <c r="G50" s="136">
        <v>1.02</v>
      </c>
      <c r="H50" s="156">
        <v>69600</v>
      </c>
      <c r="I50" s="156">
        <v>6.96</v>
      </c>
      <c r="J50" s="136" t="s">
        <v>306</v>
      </c>
      <c r="K50" s="136">
        <v>7.13</v>
      </c>
      <c r="L50" s="157"/>
      <c r="M50" s="156">
        <f>IF(ISNUMBER(K50/G50),IF(NOT(K50/G50=0),K50/G50, " "), " ")</f>
        <v>6.9901960784313726</v>
      </c>
      <c r="N50" s="154" t="s">
        <v>307</v>
      </c>
    </row>
    <row r="51" spans="1:14" ht="34.200000000000003" x14ac:dyDescent="0.25">
      <c r="A51" s="152">
        <v>24</v>
      </c>
      <c r="B51" s="153" t="s">
        <v>308</v>
      </c>
      <c r="C51" s="134" t="s">
        <v>309</v>
      </c>
      <c r="D51" s="154" t="s">
        <v>268</v>
      </c>
      <c r="E51" s="155">
        <v>3.5999999999999999E-3</v>
      </c>
      <c r="F51" s="136" t="s">
        <v>310</v>
      </c>
      <c r="G51" s="136">
        <v>1.99</v>
      </c>
      <c r="H51" s="156">
        <v>3108</v>
      </c>
      <c r="I51" s="156">
        <v>11.19</v>
      </c>
      <c r="J51" s="136" t="s">
        <v>311</v>
      </c>
      <c r="K51" s="136">
        <v>12.39</v>
      </c>
      <c r="L51" s="157"/>
      <c r="M51" s="156">
        <f>IF(ISNUMBER(K51/G51),IF(NOT(K51/G51=0),K51/G51, " "), " ")</f>
        <v>6.2261306532663321</v>
      </c>
      <c r="N51" s="154" t="s">
        <v>312</v>
      </c>
    </row>
    <row r="52" spans="1:14" ht="22.8" x14ac:dyDescent="0.25">
      <c r="A52" s="152">
        <v>25</v>
      </c>
      <c r="B52" s="153" t="s">
        <v>313</v>
      </c>
      <c r="C52" s="134" t="s">
        <v>314</v>
      </c>
      <c r="D52" s="154" t="s">
        <v>268</v>
      </c>
      <c r="E52" s="155">
        <v>1E-4</v>
      </c>
      <c r="F52" s="136" t="s">
        <v>315</v>
      </c>
      <c r="G52" s="136">
        <v>1.07</v>
      </c>
      <c r="H52" s="156">
        <v>59337.87</v>
      </c>
      <c r="I52" s="156">
        <v>5.93</v>
      </c>
      <c r="J52" s="136" t="s">
        <v>316</v>
      </c>
      <c r="K52" s="136">
        <v>6.08</v>
      </c>
      <c r="L52" s="157"/>
      <c r="M52" s="156">
        <f>IF(ISNUMBER(K52/G52),IF(NOT(K52/G52=0),K52/G52, " "), " ")</f>
        <v>5.6822429906542054</v>
      </c>
      <c r="N52" s="154" t="s">
        <v>317</v>
      </c>
    </row>
    <row r="53" spans="1:14" ht="34.200000000000003" x14ac:dyDescent="0.25">
      <c r="A53" s="152">
        <v>26</v>
      </c>
      <c r="B53" s="153" t="s">
        <v>318</v>
      </c>
      <c r="C53" s="134" t="s">
        <v>319</v>
      </c>
      <c r="D53" s="154" t="s">
        <v>278</v>
      </c>
      <c r="E53" s="155">
        <v>0.27889999999999998</v>
      </c>
      <c r="F53" s="136" t="s">
        <v>320</v>
      </c>
      <c r="G53" s="136">
        <v>10.8</v>
      </c>
      <c r="H53" s="156">
        <v>126.06</v>
      </c>
      <c r="I53" s="156">
        <v>35.159999999999997</v>
      </c>
      <c r="J53" s="136" t="s">
        <v>321</v>
      </c>
      <c r="K53" s="136">
        <v>35.880000000000003</v>
      </c>
      <c r="L53" s="157"/>
      <c r="M53" s="156">
        <f>IF(ISNUMBER(K53/G53),IF(NOT(K53/G53=0),K53/G53, " "), " ")</f>
        <v>3.3222222222222224</v>
      </c>
      <c r="N53" s="154" t="s">
        <v>322</v>
      </c>
    </row>
    <row r="54" spans="1:14" ht="34.200000000000003" x14ac:dyDescent="0.25">
      <c r="A54" s="152">
        <v>27</v>
      </c>
      <c r="B54" s="153" t="s">
        <v>323</v>
      </c>
      <c r="C54" s="134" t="s">
        <v>324</v>
      </c>
      <c r="D54" s="154" t="s">
        <v>284</v>
      </c>
      <c r="E54" s="155">
        <v>7.0000000000000001E-3</v>
      </c>
      <c r="F54" s="136" t="s">
        <v>325</v>
      </c>
      <c r="G54" s="136">
        <v>0.71</v>
      </c>
      <c r="H54" s="156">
        <v>451</v>
      </c>
      <c r="I54" s="156">
        <v>3.16</v>
      </c>
      <c r="J54" s="136" t="s">
        <v>326</v>
      </c>
      <c r="K54" s="136">
        <v>3.29</v>
      </c>
      <c r="L54" s="157"/>
      <c r="M54" s="156">
        <f>IF(ISNUMBER(K54/G54),IF(NOT(K54/G54=0),K54/G54, " "), " ")</f>
        <v>4.6338028169014089</v>
      </c>
      <c r="N54" s="154" t="s">
        <v>327</v>
      </c>
    </row>
    <row r="55" spans="1:14" ht="34.200000000000003" x14ac:dyDescent="0.25">
      <c r="A55" s="152">
        <v>28</v>
      </c>
      <c r="B55" s="153" t="s">
        <v>328</v>
      </c>
      <c r="C55" s="134" t="s">
        <v>329</v>
      </c>
      <c r="D55" s="154" t="s">
        <v>330</v>
      </c>
      <c r="E55" s="155">
        <v>4.0000000000000002E-4</v>
      </c>
      <c r="F55" s="136" t="s">
        <v>331</v>
      </c>
      <c r="G55" s="136">
        <v>0.02</v>
      </c>
      <c r="H55" s="156">
        <v>219.37</v>
      </c>
      <c r="I55" s="156">
        <v>0.08</v>
      </c>
      <c r="J55" s="136" t="s">
        <v>332</v>
      </c>
      <c r="K55" s="136">
        <v>0.08</v>
      </c>
      <c r="L55" s="157"/>
      <c r="M55" s="156">
        <f>IF(ISNUMBER(K55/G55),IF(NOT(K55/G55=0),K55/G55, " "), " ")</f>
        <v>4</v>
      </c>
      <c r="N55" s="154" t="s">
        <v>333</v>
      </c>
    </row>
    <row r="56" spans="1:14" ht="45.6" x14ac:dyDescent="0.25">
      <c r="A56" s="152">
        <v>29</v>
      </c>
      <c r="B56" s="153" t="s">
        <v>334</v>
      </c>
      <c r="C56" s="134" t="s">
        <v>335</v>
      </c>
      <c r="D56" s="154" t="s">
        <v>330</v>
      </c>
      <c r="E56" s="155">
        <v>0.06</v>
      </c>
      <c r="F56" s="136" t="s">
        <v>336</v>
      </c>
      <c r="G56" s="136">
        <v>1.37</v>
      </c>
      <c r="H56" s="156">
        <v>121.01</v>
      </c>
      <c r="I56" s="156">
        <v>7.26</v>
      </c>
      <c r="J56" s="136" t="s">
        <v>337</v>
      </c>
      <c r="K56" s="136">
        <v>7.43</v>
      </c>
      <c r="L56" s="157"/>
      <c r="M56" s="156">
        <f>IF(ISNUMBER(K56/G56),IF(NOT(K56/G56=0),K56/G56, " "), " ")</f>
        <v>5.4233576642335759</v>
      </c>
      <c r="N56" s="154" t="s">
        <v>338</v>
      </c>
    </row>
    <row r="57" spans="1:14" ht="22.8" x14ac:dyDescent="0.25">
      <c r="A57" s="152">
        <v>30</v>
      </c>
      <c r="B57" s="153" t="s">
        <v>339</v>
      </c>
      <c r="C57" s="134" t="s">
        <v>340</v>
      </c>
      <c r="D57" s="154" t="s">
        <v>268</v>
      </c>
      <c r="E57" s="155">
        <v>5.0000000000000001E-3</v>
      </c>
      <c r="F57" s="136" t="s">
        <v>341</v>
      </c>
      <c r="G57" s="136">
        <v>24.75</v>
      </c>
      <c r="H57" s="156">
        <v>24228.81</v>
      </c>
      <c r="I57" s="156">
        <v>121.14</v>
      </c>
      <c r="J57" s="136" t="s">
        <v>342</v>
      </c>
      <c r="K57" s="136">
        <v>125.27</v>
      </c>
      <c r="L57" s="157"/>
      <c r="M57" s="156">
        <f>IF(ISNUMBER(K57/G57),IF(NOT(K57/G57=0),K57/G57, " "), " ")</f>
        <v>5.0614141414141409</v>
      </c>
      <c r="N57" s="154" t="s">
        <v>343</v>
      </c>
    </row>
    <row r="58" spans="1:14" ht="22.8" x14ac:dyDescent="0.25">
      <c r="A58" s="152">
        <v>31</v>
      </c>
      <c r="B58" s="153" t="s">
        <v>344</v>
      </c>
      <c r="C58" s="134" t="s">
        <v>345</v>
      </c>
      <c r="D58" s="154" t="s">
        <v>330</v>
      </c>
      <c r="E58" s="155">
        <v>7.8100000000000003E-2</v>
      </c>
      <c r="F58" s="136" t="s">
        <v>346</v>
      </c>
      <c r="G58" s="136">
        <v>0.55000000000000004</v>
      </c>
      <c r="H58" s="156">
        <v>37.97</v>
      </c>
      <c r="I58" s="156">
        <v>2.96</v>
      </c>
      <c r="J58" s="136" t="s">
        <v>347</v>
      </c>
      <c r="K58" s="136">
        <v>3.06</v>
      </c>
      <c r="L58" s="157"/>
      <c r="M58" s="156">
        <f>IF(ISNUMBER(K58/G58),IF(NOT(K58/G58=0),K58/G58, " "), " ")</f>
        <v>5.5636363636363635</v>
      </c>
      <c r="N58" s="154" t="s">
        <v>348</v>
      </c>
    </row>
    <row r="59" spans="1:14" ht="22.8" x14ac:dyDescent="0.25">
      <c r="A59" s="152">
        <v>32</v>
      </c>
      <c r="B59" s="153" t="s">
        <v>349</v>
      </c>
      <c r="C59" s="134" t="s">
        <v>350</v>
      </c>
      <c r="D59" s="154" t="s">
        <v>278</v>
      </c>
      <c r="E59" s="155">
        <v>6.5000000000000002E-2</v>
      </c>
      <c r="F59" s="136" t="s">
        <v>351</v>
      </c>
      <c r="G59" s="136">
        <v>0.49</v>
      </c>
      <c r="H59" s="156">
        <v>27.65</v>
      </c>
      <c r="I59" s="156">
        <v>1.8</v>
      </c>
      <c r="J59" s="136" t="s">
        <v>352</v>
      </c>
      <c r="K59" s="136">
        <v>1.88</v>
      </c>
      <c r="L59" s="157"/>
      <c r="M59" s="156">
        <f>IF(ISNUMBER(K59/G59),IF(NOT(K59/G59=0),K59/G59, " "), " ")</f>
        <v>3.8367346938775508</v>
      </c>
      <c r="N59" s="154" t="s">
        <v>353</v>
      </c>
    </row>
    <row r="60" spans="1:14" ht="68.400000000000006" x14ac:dyDescent="0.25">
      <c r="A60" s="152">
        <v>33</v>
      </c>
      <c r="B60" s="153" t="s">
        <v>354</v>
      </c>
      <c r="C60" s="134" t="s">
        <v>355</v>
      </c>
      <c r="D60" s="154" t="s">
        <v>268</v>
      </c>
      <c r="E60" s="155">
        <v>5.9999999999999995E-4</v>
      </c>
      <c r="F60" s="136" t="s">
        <v>356</v>
      </c>
      <c r="G60" s="136">
        <v>4.78</v>
      </c>
      <c r="H60" s="156">
        <v>13135.59</v>
      </c>
      <c r="I60" s="156">
        <v>7.88</v>
      </c>
      <c r="J60" s="136" t="s">
        <v>357</v>
      </c>
      <c r="K60" s="136">
        <v>8.34</v>
      </c>
      <c r="L60" s="157"/>
      <c r="M60" s="156">
        <f>IF(ISNUMBER(K60/G60),IF(NOT(K60/G60=0),K60/G60, " "), " ")</f>
        <v>1.7447698744769873</v>
      </c>
      <c r="N60" s="154" t="s">
        <v>358</v>
      </c>
    </row>
    <row r="61" spans="1:14" ht="34.200000000000003" x14ac:dyDescent="0.25">
      <c r="A61" s="152">
        <v>34</v>
      </c>
      <c r="B61" s="153" t="s">
        <v>359</v>
      </c>
      <c r="C61" s="134" t="s">
        <v>360</v>
      </c>
      <c r="D61" s="154" t="s">
        <v>268</v>
      </c>
      <c r="E61" s="155">
        <v>5.0000000000000001E-4</v>
      </c>
      <c r="F61" s="136" t="s">
        <v>361</v>
      </c>
      <c r="G61" s="136">
        <v>5.89</v>
      </c>
      <c r="H61" s="156">
        <v>36017</v>
      </c>
      <c r="I61" s="156">
        <v>18.010000000000002</v>
      </c>
      <c r="J61" s="136" t="s">
        <v>362</v>
      </c>
      <c r="K61" s="136">
        <v>18.5</v>
      </c>
      <c r="L61" s="157"/>
      <c r="M61" s="156">
        <f>IF(ISNUMBER(K61/G61),IF(NOT(K61/G61=0),K61/G61, " "), " ")</f>
        <v>3.1409168081494059</v>
      </c>
      <c r="N61" s="154" t="s">
        <v>363</v>
      </c>
    </row>
    <row r="62" spans="1:14" ht="34.200000000000003" x14ac:dyDescent="0.25">
      <c r="A62" s="152">
        <v>35</v>
      </c>
      <c r="B62" s="153" t="s">
        <v>364</v>
      </c>
      <c r="C62" s="134" t="s">
        <v>365</v>
      </c>
      <c r="D62" s="154" t="s">
        <v>268</v>
      </c>
      <c r="E62" s="155">
        <v>2.0000000000000001E-4</v>
      </c>
      <c r="F62" s="136" t="s">
        <v>366</v>
      </c>
      <c r="G62" s="136">
        <v>4.18</v>
      </c>
      <c r="H62" s="156">
        <v>59777.7</v>
      </c>
      <c r="I62" s="156">
        <v>11.96</v>
      </c>
      <c r="J62" s="136" t="s">
        <v>367</v>
      </c>
      <c r="K62" s="136">
        <v>12.26</v>
      </c>
      <c r="L62" s="157"/>
      <c r="M62" s="156">
        <f>IF(ISNUMBER(K62/G62),IF(NOT(K62/G62=0),K62/G62, " "), " ")</f>
        <v>2.933014354066986</v>
      </c>
      <c r="N62" s="154" t="s">
        <v>368</v>
      </c>
    </row>
    <row r="63" spans="1:14" ht="57" x14ac:dyDescent="0.25">
      <c r="A63" s="152">
        <v>36</v>
      </c>
      <c r="B63" s="153" t="s">
        <v>369</v>
      </c>
      <c r="C63" s="134" t="s">
        <v>370</v>
      </c>
      <c r="D63" s="154" t="s">
        <v>371</v>
      </c>
      <c r="E63" s="155">
        <v>0.32100000000000001</v>
      </c>
      <c r="F63" s="136" t="s">
        <v>372</v>
      </c>
      <c r="G63" s="136">
        <v>3.95</v>
      </c>
      <c r="H63" s="156">
        <v>50.12</v>
      </c>
      <c r="I63" s="156">
        <v>16.09</v>
      </c>
      <c r="J63" s="136" t="s">
        <v>373</v>
      </c>
      <c r="K63" s="136">
        <v>16.55</v>
      </c>
      <c r="L63" s="157"/>
      <c r="M63" s="156">
        <f>IF(ISNUMBER(K63/G63),IF(NOT(K63/G63=0),K63/G63, " "), " ")</f>
        <v>4.1898734177215191</v>
      </c>
      <c r="N63" s="154" t="s">
        <v>374</v>
      </c>
    </row>
    <row r="64" spans="1:14" ht="57" x14ac:dyDescent="0.25">
      <c r="A64" s="152">
        <v>37</v>
      </c>
      <c r="B64" s="153" t="s">
        <v>375</v>
      </c>
      <c r="C64" s="134" t="s">
        <v>376</v>
      </c>
      <c r="D64" s="154" t="s">
        <v>371</v>
      </c>
      <c r="E64" s="155">
        <v>1.07</v>
      </c>
      <c r="F64" s="136" t="s">
        <v>377</v>
      </c>
      <c r="G64" s="136">
        <v>30.39</v>
      </c>
      <c r="H64" s="156">
        <v>115.93</v>
      </c>
      <c r="I64" s="156">
        <v>124.05</v>
      </c>
      <c r="J64" s="136" t="s">
        <v>378</v>
      </c>
      <c r="K64" s="136">
        <v>127.63</v>
      </c>
      <c r="L64" s="157"/>
      <c r="M64" s="156">
        <f>IF(ISNUMBER(K64/G64),IF(NOT(K64/G64=0),K64/G64, " "), " ")</f>
        <v>4.1997367555116814</v>
      </c>
      <c r="N64" s="154" t="s">
        <v>379</v>
      </c>
    </row>
    <row r="65" spans="1:14" ht="34.200000000000003" x14ac:dyDescent="0.25">
      <c r="A65" s="152">
        <v>38</v>
      </c>
      <c r="B65" s="153" t="s">
        <v>380</v>
      </c>
      <c r="C65" s="134" t="s">
        <v>381</v>
      </c>
      <c r="D65" s="154" t="s">
        <v>284</v>
      </c>
      <c r="E65" s="155">
        <v>0.17119999999999999</v>
      </c>
      <c r="F65" s="136" t="s">
        <v>382</v>
      </c>
      <c r="G65" s="136">
        <v>119.67</v>
      </c>
      <c r="H65" s="156">
        <v>2723</v>
      </c>
      <c r="I65" s="156">
        <v>466.18</v>
      </c>
      <c r="J65" s="136" t="s">
        <v>383</v>
      </c>
      <c r="K65" s="136">
        <v>544.67999999999995</v>
      </c>
      <c r="L65" s="157"/>
      <c r="M65" s="156">
        <f>IF(ISNUMBER(K65/G65),IF(NOT(K65/G65=0),K65/G65, " "), " ")</f>
        <v>4.5515166708448227</v>
      </c>
      <c r="N65" s="154" t="s">
        <v>384</v>
      </c>
    </row>
    <row r="66" spans="1:14" ht="34.200000000000003" x14ac:dyDescent="0.25">
      <c r="A66" s="152">
        <v>39</v>
      </c>
      <c r="B66" s="153" t="s">
        <v>385</v>
      </c>
      <c r="C66" s="134" t="s">
        <v>386</v>
      </c>
      <c r="D66" s="154" t="s">
        <v>284</v>
      </c>
      <c r="E66" s="155">
        <v>1.1527000000000001</v>
      </c>
      <c r="F66" s="136" t="s">
        <v>387</v>
      </c>
      <c r="G66" s="136">
        <v>740.04</v>
      </c>
      <c r="H66" s="156">
        <v>2192</v>
      </c>
      <c r="I66" s="156">
        <v>2526.7199999999998</v>
      </c>
      <c r="J66" s="136" t="s">
        <v>388</v>
      </c>
      <c r="K66" s="136">
        <v>3043.05</v>
      </c>
      <c r="L66" s="157"/>
      <c r="M66" s="156">
        <f>IF(ISNUMBER(K66/G66),IF(NOT(K66/G66=0),K66/G66, " "), " ")</f>
        <v>4.1120074590562679</v>
      </c>
      <c r="N66" s="154" t="s">
        <v>389</v>
      </c>
    </row>
    <row r="67" spans="1:14" ht="34.200000000000003" x14ac:dyDescent="0.25">
      <c r="A67" s="152">
        <v>40</v>
      </c>
      <c r="B67" s="153" t="s">
        <v>390</v>
      </c>
      <c r="C67" s="134" t="s">
        <v>391</v>
      </c>
      <c r="D67" s="154" t="s">
        <v>268</v>
      </c>
      <c r="E67" s="155">
        <v>2.41E-2</v>
      </c>
      <c r="F67" s="136" t="s">
        <v>392</v>
      </c>
      <c r="G67" s="136">
        <v>17.420000000000002</v>
      </c>
      <c r="H67" s="156">
        <v>3941</v>
      </c>
      <c r="I67" s="156">
        <v>94.98</v>
      </c>
      <c r="J67" s="136" t="s">
        <v>393</v>
      </c>
      <c r="K67" s="136">
        <v>103.38</v>
      </c>
      <c r="L67" s="157"/>
      <c r="M67" s="156">
        <f>IF(ISNUMBER(K67/G67),IF(NOT(K67/G67=0),K67/G67, " "), " ")</f>
        <v>5.9345579793340981</v>
      </c>
      <c r="N67" s="154" t="s">
        <v>394</v>
      </c>
    </row>
    <row r="68" spans="1:14" ht="57" x14ac:dyDescent="0.25">
      <c r="A68" s="152">
        <v>41</v>
      </c>
      <c r="B68" s="153" t="s">
        <v>395</v>
      </c>
      <c r="C68" s="134" t="s">
        <v>396</v>
      </c>
      <c r="D68" s="154" t="s">
        <v>284</v>
      </c>
      <c r="E68" s="155">
        <v>1E-3</v>
      </c>
      <c r="F68" s="136" t="s">
        <v>325</v>
      </c>
      <c r="G68" s="136">
        <v>0.1</v>
      </c>
      <c r="H68" s="156">
        <v>329.9</v>
      </c>
      <c r="I68" s="156">
        <v>0.34</v>
      </c>
      <c r="J68" s="136" t="s">
        <v>397</v>
      </c>
      <c r="K68" s="136">
        <v>0.38</v>
      </c>
      <c r="L68" s="157"/>
      <c r="M68" s="156">
        <f>IF(ISNUMBER(K68/G68),IF(NOT(K68/G68=0),K68/G68, " "), " ")</f>
        <v>3.8</v>
      </c>
      <c r="N68" s="154" t="s">
        <v>398</v>
      </c>
    </row>
    <row r="69" spans="1:14" ht="34.200000000000003" x14ac:dyDescent="0.25">
      <c r="A69" s="152">
        <v>42</v>
      </c>
      <c r="B69" s="153" t="s">
        <v>399</v>
      </c>
      <c r="C69" s="134" t="s">
        <v>400</v>
      </c>
      <c r="D69" s="154" t="s">
        <v>284</v>
      </c>
      <c r="E69" s="155">
        <v>0.58150000000000002</v>
      </c>
      <c r="F69" s="136" t="s">
        <v>401</v>
      </c>
      <c r="G69" s="136">
        <v>1.81</v>
      </c>
      <c r="H69" s="156">
        <v>24.12</v>
      </c>
      <c r="I69" s="156">
        <v>14.02</v>
      </c>
      <c r="J69" s="136" t="s">
        <v>402</v>
      </c>
      <c r="K69" s="136">
        <v>14.02</v>
      </c>
      <c r="L69" s="157"/>
      <c r="M69" s="156">
        <f>IF(ISNUMBER(K69/G69),IF(NOT(K69/G69=0),K69/G69, " "), " ")</f>
        <v>7.7458563535911598</v>
      </c>
      <c r="N69" s="154" t="s">
        <v>403</v>
      </c>
    </row>
    <row r="70" spans="1:14" ht="19.350000000000001" customHeight="1" x14ac:dyDescent="0.25">
      <c r="A70" s="150" t="s">
        <v>404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</row>
    <row r="71" spans="1:14" ht="19.350000000000001" customHeight="1" x14ac:dyDescent="0.25">
      <c r="A71" s="128" t="s">
        <v>275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spans="1:14" ht="22.8" x14ac:dyDescent="0.25">
      <c r="A72" s="158">
        <v>43</v>
      </c>
      <c r="B72" s="159" t="s">
        <v>405</v>
      </c>
      <c r="C72" s="140" t="s">
        <v>406</v>
      </c>
      <c r="D72" s="160" t="s">
        <v>268</v>
      </c>
      <c r="E72" s="161">
        <v>2.2734999999999999</v>
      </c>
      <c r="F72" s="142" t="s">
        <v>236</v>
      </c>
      <c r="G72" s="142"/>
      <c r="H72" s="162"/>
      <c r="I72" s="162"/>
      <c r="J72" s="142" t="s">
        <v>236</v>
      </c>
      <c r="K72" s="142"/>
      <c r="L72" s="163"/>
      <c r="M72" s="162" t="str">
        <f>IF(ISNUMBER(K72/G72),IF(NOT(K72/G72=0),K72/G72, " "), " ")</f>
        <v xml:space="preserve"> </v>
      </c>
      <c r="N72" s="160"/>
    </row>
    <row r="73" spans="1:14" x14ac:dyDescent="0.25">
      <c r="A73" s="144" t="s">
        <v>183</v>
      </c>
      <c r="B73" s="145"/>
      <c r="C73" s="145"/>
      <c r="D73" s="145"/>
      <c r="E73" s="145"/>
      <c r="F73" s="145"/>
      <c r="G73" s="164">
        <v>2932</v>
      </c>
      <c r="H73" s="165"/>
      <c r="I73" s="165"/>
      <c r="J73" s="165"/>
      <c r="K73" s="164">
        <v>26547</v>
      </c>
      <c r="L73" s="166"/>
      <c r="M73" s="164">
        <f ca="1">IF(ISNUMBER(INDIRECT("K" &amp; ROW())/INDIRECT("G" &amp; ROW())),INDIRECT("K" &amp; ROW())/INDIRECT("G" &amp; ROW()), " ")</f>
        <v>9.0542291950886771</v>
      </c>
      <c r="N73" s="146" t="s">
        <v>407</v>
      </c>
    </row>
    <row r="74" spans="1:14" x14ac:dyDescent="0.25">
      <c r="A74" s="144" t="s">
        <v>188</v>
      </c>
      <c r="B74" s="145"/>
      <c r="C74" s="145"/>
      <c r="D74" s="145"/>
      <c r="E74" s="145"/>
      <c r="F74" s="145"/>
      <c r="G74" s="164"/>
      <c r="H74" s="165"/>
      <c r="I74" s="165"/>
      <c r="J74" s="165"/>
      <c r="K74" s="164"/>
      <c r="L74" s="166"/>
      <c r="M74" s="164" t="str">
        <f ca="1">IF(ISNUMBER(INDIRECT("K" &amp; ROW())/INDIRECT("G" &amp; ROW())),INDIRECT("K" &amp; ROW())/INDIRECT("G" &amp; ROW()), " ")</f>
        <v xml:space="preserve"> </v>
      </c>
      <c r="N74" s="146" t="s">
        <v>407</v>
      </c>
    </row>
    <row r="75" spans="1:14" x14ac:dyDescent="0.25">
      <c r="A75" s="144" t="s">
        <v>189</v>
      </c>
      <c r="B75" s="145"/>
      <c r="C75" s="145"/>
      <c r="D75" s="145"/>
      <c r="E75" s="145"/>
      <c r="F75" s="145"/>
      <c r="G75" s="164">
        <v>1823</v>
      </c>
      <c r="H75" s="165"/>
      <c r="I75" s="165"/>
      <c r="J75" s="165"/>
      <c r="K75" s="164">
        <v>21899</v>
      </c>
      <c r="L75" s="166"/>
      <c r="M75" s="164">
        <f ca="1">IF(ISNUMBER(INDIRECT("K" &amp; ROW())/INDIRECT("G" &amp; ROW())),INDIRECT("K" &amp; ROW())/INDIRECT("G" &amp; ROW()), " ")</f>
        <v>12.012616566099835</v>
      </c>
      <c r="N75" s="146" t="s">
        <v>407</v>
      </c>
    </row>
    <row r="76" spans="1:14" x14ac:dyDescent="0.25">
      <c r="A76" s="144" t="s">
        <v>190</v>
      </c>
      <c r="B76" s="145"/>
      <c r="C76" s="145"/>
      <c r="D76" s="145"/>
      <c r="E76" s="145"/>
      <c r="F76" s="145"/>
      <c r="G76" s="164">
        <v>1080</v>
      </c>
      <c r="H76" s="165"/>
      <c r="I76" s="165"/>
      <c r="J76" s="165"/>
      <c r="K76" s="164">
        <v>4547</v>
      </c>
      <c r="L76" s="166"/>
      <c r="M76" s="164">
        <f ca="1">IF(ISNUMBER(INDIRECT("K" &amp; ROW())/INDIRECT("G" &amp; ROW())),INDIRECT("K" &amp; ROW())/INDIRECT("G" &amp; ROW()), " ")</f>
        <v>4.2101851851851855</v>
      </c>
      <c r="N76" s="146" t="s">
        <v>407</v>
      </c>
    </row>
    <row r="77" spans="1:14" x14ac:dyDescent="0.25">
      <c r="A77" s="144" t="s">
        <v>191</v>
      </c>
      <c r="B77" s="145"/>
      <c r="C77" s="145"/>
      <c r="D77" s="145"/>
      <c r="E77" s="145"/>
      <c r="F77" s="145"/>
      <c r="G77" s="164">
        <v>37</v>
      </c>
      <c r="H77" s="165"/>
      <c r="I77" s="165"/>
      <c r="J77" s="165"/>
      <c r="K77" s="164">
        <v>202</v>
      </c>
      <c r="L77" s="166"/>
      <c r="M77" s="164">
        <f ca="1">IF(ISNUMBER(INDIRECT("K" &amp; ROW())/INDIRECT("G" &amp; ROW())),INDIRECT("K" &amp; ROW())/INDIRECT("G" &amp; ROW()), " ")</f>
        <v>5.4594594594594597</v>
      </c>
      <c r="N77" s="146" t="s">
        <v>407</v>
      </c>
    </row>
    <row r="78" spans="1:14" x14ac:dyDescent="0.25">
      <c r="A78" s="147" t="s">
        <v>192</v>
      </c>
      <c r="B78" s="148"/>
      <c r="C78" s="148"/>
      <c r="D78" s="148"/>
      <c r="E78" s="148"/>
      <c r="F78" s="148"/>
      <c r="G78" s="167">
        <v>1451</v>
      </c>
      <c r="H78" s="168"/>
      <c r="I78" s="168"/>
      <c r="J78" s="168"/>
      <c r="K78" s="167">
        <v>14788</v>
      </c>
      <c r="L78" s="169"/>
      <c r="M78" s="167">
        <f ca="1">IF(ISNUMBER(INDIRECT("K" &amp; ROW())/INDIRECT("G" &amp; ROW())),INDIRECT("K" &amp; ROW())/INDIRECT("G" &amp; ROW()), " ")</f>
        <v>10.191592005513439</v>
      </c>
      <c r="N78" s="149" t="s">
        <v>407</v>
      </c>
    </row>
    <row r="79" spans="1:14" x14ac:dyDescent="0.25">
      <c r="A79" s="147" t="s">
        <v>193</v>
      </c>
      <c r="B79" s="148"/>
      <c r="C79" s="148"/>
      <c r="D79" s="148"/>
      <c r="E79" s="148"/>
      <c r="F79" s="148"/>
      <c r="G79" s="167">
        <v>936</v>
      </c>
      <c r="H79" s="168"/>
      <c r="I79" s="168"/>
      <c r="J79" s="168"/>
      <c r="K79" s="167">
        <v>8984</v>
      </c>
      <c r="L79" s="169"/>
      <c r="M79" s="167">
        <f ca="1">IF(ISNUMBER(INDIRECT("K" &amp; ROW())/INDIRECT("G" &amp; ROW())),INDIRECT("K" &amp; ROW())/INDIRECT("G" &amp; ROW()), " ")</f>
        <v>9.5982905982905979</v>
      </c>
      <c r="N79" s="149" t="s">
        <v>407</v>
      </c>
    </row>
    <row r="80" spans="1:14" x14ac:dyDescent="0.25">
      <c r="A80" s="147" t="s">
        <v>194</v>
      </c>
      <c r="B80" s="148"/>
      <c r="C80" s="148"/>
      <c r="D80" s="148"/>
      <c r="E80" s="148"/>
      <c r="F80" s="148"/>
      <c r="G80" s="167"/>
      <c r="H80" s="168"/>
      <c r="I80" s="168"/>
      <c r="J80" s="168"/>
      <c r="K80" s="167"/>
      <c r="L80" s="169"/>
      <c r="M80" s="167" t="str">
        <f ca="1">IF(ISNUMBER(INDIRECT("K" &amp; ROW())/INDIRECT("G" &amp; ROW())),INDIRECT("K" &amp; ROW())/INDIRECT("G" &amp; ROW()), " ")</f>
        <v xml:space="preserve"> </v>
      </c>
      <c r="N80" s="149" t="s">
        <v>407</v>
      </c>
    </row>
    <row r="81" spans="1:14" x14ac:dyDescent="0.25">
      <c r="A81" s="144" t="s">
        <v>195</v>
      </c>
      <c r="B81" s="145"/>
      <c r="C81" s="145"/>
      <c r="D81" s="145"/>
      <c r="E81" s="145"/>
      <c r="F81" s="145"/>
      <c r="G81" s="164">
        <v>3924</v>
      </c>
      <c r="H81" s="165"/>
      <c r="I81" s="165"/>
      <c r="J81" s="165"/>
      <c r="K81" s="164">
        <v>37488</v>
      </c>
      <c r="L81" s="166"/>
      <c r="M81" s="164">
        <f ca="1">IF(ISNUMBER(INDIRECT("K" &amp; ROW())/INDIRECT("G" &amp; ROW())),INDIRECT("K" &amp; ROW())/INDIRECT("G" &amp; ROW()), " ")</f>
        <v>9.5535168195718647</v>
      </c>
      <c r="N81" s="146" t="s">
        <v>407</v>
      </c>
    </row>
    <row r="82" spans="1:14" x14ac:dyDescent="0.25">
      <c r="A82" s="144" t="s">
        <v>196</v>
      </c>
      <c r="B82" s="145"/>
      <c r="C82" s="145"/>
      <c r="D82" s="145"/>
      <c r="E82" s="145"/>
      <c r="F82" s="145"/>
      <c r="G82" s="164">
        <v>395</v>
      </c>
      <c r="H82" s="165"/>
      <c r="I82" s="165"/>
      <c r="J82" s="165"/>
      <c r="K82" s="164">
        <v>3479</v>
      </c>
      <c r="L82" s="166"/>
      <c r="M82" s="164">
        <f ca="1">IF(ISNUMBER(INDIRECT("K" &amp; ROW())/INDIRECT("G" &amp; ROW())),INDIRECT("K" &amp; ROW())/INDIRECT("G" &amp; ROW()), " ")</f>
        <v>8.8075949367088615</v>
      </c>
      <c r="N82" s="146" t="s">
        <v>407</v>
      </c>
    </row>
    <row r="83" spans="1:14" x14ac:dyDescent="0.25">
      <c r="A83" s="144" t="s">
        <v>197</v>
      </c>
      <c r="B83" s="145"/>
      <c r="C83" s="145"/>
      <c r="D83" s="145"/>
      <c r="E83" s="145"/>
      <c r="F83" s="145"/>
      <c r="G83" s="164">
        <v>14</v>
      </c>
      <c r="H83" s="165"/>
      <c r="I83" s="165"/>
      <c r="J83" s="165"/>
      <c r="K83" s="164">
        <v>155</v>
      </c>
      <c r="L83" s="166"/>
      <c r="M83" s="164">
        <f ca="1">IF(ISNUMBER(INDIRECT("K" &amp; ROW())/INDIRECT("G" &amp; ROW())),INDIRECT("K" &amp; ROW())/INDIRECT("G" &amp; ROW()), " ")</f>
        <v>11.071428571428571</v>
      </c>
      <c r="N83" s="146" t="s">
        <v>407</v>
      </c>
    </row>
    <row r="84" spans="1:14" x14ac:dyDescent="0.25">
      <c r="A84" s="144" t="s">
        <v>198</v>
      </c>
      <c r="B84" s="145"/>
      <c r="C84" s="145"/>
      <c r="D84" s="145"/>
      <c r="E84" s="145"/>
      <c r="F84" s="145"/>
      <c r="G84" s="164">
        <v>1</v>
      </c>
      <c r="H84" s="165"/>
      <c r="I84" s="165"/>
      <c r="J84" s="165"/>
      <c r="K84" s="164">
        <v>9</v>
      </c>
      <c r="L84" s="166"/>
      <c r="M84" s="164">
        <f ca="1">IF(ISNUMBER(INDIRECT("K" &amp; ROW())/INDIRECT("G" &amp; ROW())),INDIRECT("K" &amp; ROW())/INDIRECT("G" &amp; ROW()), " ")</f>
        <v>9</v>
      </c>
      <c r="N84" s="146" t="s">
        <v>407</v>
      </c>
    </row>
    <row r="85" spans="1:14" x14ac:dyDescent="0.25">
      <c r="A85" s="144" t="s">
        <v>199</v>
      </c>
      <c r="B85" s="145"/>
      <c r="C85" s="145"/>
      <c r="D85" s="145"/>
      <c r="E85" s="145"/>
      <c r="F85" s="145"/>
      <c r="G85" s="164">
        <v>2</v>
      </c>
      <c r="H85" s="165"/>
      <c r="I85" s="165"/>
      <c r="J85" s="165"/>
      <c r="K85" s="164">
        <v>9</v>
      </c>
      <c r="L85" s="166"/>
      <c r="M85" s="164">
        <f ca="1">IF(ISNUMBER(INDIRECT("K" &amp; ROW())/INDIRECT("G" &amp; ROW())),INDIRECT("K" &amp; ROW())/INDIRECT("G" &amp; ROW()), " ")</f>
        <v>4.5</v>
      </c>
      <c r="N85" s="146" t="s">
        <v>407</v>
      </c>
    </row>
    <row r="86" spans="1:14" ht="30" customHeight="1" x14ac:dyDescent="0.25">
      <c r="A86" s="144" t="s">
        <v>200</v>
      </c>
      <c r="B86" s="145"/>
      <c r="C86" s="145"/>
      <c r="D86" s="145"/>
      <c r="E86" s="145"/>
      <c r="F86" s="145"/>
      <c r="G86" s="164">
        <v>109</v>
      </c>
      <c r="H86" s="165"/>
      <c r="I86" s="165"/>
      <c r="J86" s="165"/>
      <c r="K86" s="164">
        <v>906</v>
      </c>
      <c r="L86" s="166"/>
      <c r="M86" s="164">
        <f ca="1">IF(ISNUMBER(INDIRECT("K" &amp; ROW())/INDIRECT("G" &amp; ROW())),INDIRECT("K" &amp; ROW())/INDIRECT("G" &amp; ROW()), " ")</f>
        <v>8.3119266055045866</v>
      </c>
      <c r="N86" s="146" t="s">
        <v>407</v>
      </c>
    </row>
    <row r="87" spans="1:14" ht="30" customHeight="1" x14ac:dyDescent="0.25">
      <c r="A87" s="144" t="s">
        <v>201</v>
      </c>
      <c r="B87" s="145"/>
      <c r="C87" s="145"/>
      <c r="D87" s="145"/>
      <c r="E87" s="145"/>
      <c r="F87" s="145"/>
      <c r="G87" s="164">
        <v>3</v>
      </c>
      <c r="H87" s="165"/>
      <c r="I87" s="165"/>
      <c r="J87" s="165"/>
      <c r="K87" s="164">
        <v>32</v>
      </c>
      <c r="L87" s="166"/>
      <c r="M87" s="164">
        <f ca="1">IF(ISNUMBER(INDIRECT("K" &amp; ROW())/INDIRECT("G" &amp; ROW())),INDIRECT("K" &amp; ROW())/INDIRECT("G" &amp; ROW()), " ")</f>
        <v>10.666666666666666</v>
      </c>
      <c r="N87" s="146" t="s">
        <v>407</v>
      </c>
    </row>
    <row r="88" spans="1:14" x14ac:dyDescent="0.25">
      <c r="A88" s="144" t="s">
        <v>202</v>
      </c>
      <c r="B88" s="145"/>
      <c r="C88" s="145"/>
      <c r="D88" s="145"/>
      <c r="E88" s="145"/>
      <c r="F88" s="145"/>
      <c r="G88" s="164">
        <v>62</v>
      </c>
      <c r="H88" s="165"/>
      <c r="I88" s="165"/>
      <c r="J88" s="165"/>
      <c r="K88" s="164">
        <v>506</v>
      </c>
      <c r="L88" s="166"/>
      <c r="M88" s="164">
        <f ca="1">IF(ISNUMBER(INDIRECT("K" &amp; ROW())/INDIRECT("G" &amp; ROW())),INDIRECT("K" &amp; ROW())/INDIRECT("G" &amp; ROW()), " ")</f>
        <v>8.1612903225806459</v>
      </c>
      <c r="N88" s="146" t="s">
        <v>407</v>
      </c>
    </row>
    <row r="89" spans="1:14" x14ac:dyDescent="0.25">
      <c r="A89" s="144" t="s">
        <v>203</v>
      </c>
      <c r="B89" s="145"/>
      <c r="C89" s="145"/>
      <c r="D89" s="145"/>
      <c r="E89" s="145"/>
      <c r="F89" s="145"/>
      <c r="G89" s="164">
        <v>809</v>
      </c>
      <c r="H89" s="165"/>
      <c r="I89" s="165"/>
      <c r="J89" s="165"/>
      <c r="K89" s="164">
        <v>7735</v>
      </c>
      <c r="L89" s="166"/>
      <c r="M89" s="164">
        <f ca="1">IF(ISNUMBER(INDIRECT("K" &amp; ROW())/INDIRECT("G" &amp; ROW())),INDIRECT("K" &amp; ROW())/INDIRECT("G" &amp; ROW()), " ")</f>
        <v>9.5611866501854141</v>
      </c>
      <c r="N89" s="146" t="s">
        <v>407</v>
      </c>
    </row>
    <row r="90" spans="1:14" x14ac:dyDescent="0.25">
      <c r="A90" s="144" t="s">
        <v>204</v>
      </c>
      <c r="B90" s="145"/>
      <c r="C90" s="145"/>
      <c r="D90" s="145"/>
      <c r="E90" s="145"/>
      <c r="F90" s="145"/>
      <c r="G90" s="164">
        <v>5319</v>
      </c>
      <c r="H90" s="165"/>
      <c r="I90" s="165"/>
      <c r="J90" s="165"/>
      <c r="K90" s="164">
        <v>50319</v>
      </c>
      <c r="L90" s="166"/>
      <c r="M90" s="164">
        <f ca="1">IF(ISNUMBER(INDIRECT("K" &amp; ROW())/INDIRECT("G" &amp; ROW())),INDIRECT("K" &amp; ROW())/INDIRECT("G" &amp; ROW()), " ")</f>
        <v>9.4602368866328259</v>
      </c>
      <c r="N90" s="146" t="s">
        <v>407</v>
      </c>
    </row>
    <row r="91" spans="1:14" ht="30" customHeight="1" x14ac:dyDescent="0.25">
      <c r="A91" s="144" t="s">
        <v>205</v>
      </c>
      <c r="B91" s="145"/>
      <c r="C91" s="145"/>
      <c r="D91" s="145"/>
      <c r="E91" s="145"/>
      <c r="F91" s="145"/>
      <c r="G91" s="164">
        <v>270</v>
      </c>
      <c r="H91" s="165"/>
      <c r="I91" s="165"/>
      <c r="J91" s="165"/>
      <c r="K91" s="164">
        <v>1535</v>
      </c>
      <c r="L91" s="166"/>
      <c r="M91" s="164">
        <f ca="1">IF(ISNUMBER(INDIRECT("K" &amp; ROW())/INDIRECT("G" &amp; ROW())),INDIRECT("K" &amp; ROW())/INDIRECT("G" &amp; ROW()), " ")</f>
        <v>5.6851851851851851</v>
      </c>
      <c r="N91" s="146" t="s">
        <v>407</v>
      </c>
    </row>
    <row r="92" spans="1:14" x14ac:dyDescent="0.25">
      <c r="A92" s="147" t="s">
        <v>206</v>
      </c>
      <c r="B92" s="148"/>
      <c r="C92" s="148"/>
      <c r="D92" s="148"/>
      <c r="E92" s="148"/>
      <c r="F92" s="148"/>
      <c r="G92" s="167">
        <v>5589</v>
      </c>
      <c r="H92" s="168"/>
      <c r="I92" s="168"/>
      <c r="J92" s="168"/>
      <c r="K92" s="167">
        <v>51854</v>
      </c>
      <c r="L92" s="169"/>
      <c r="M92" s="167">
        <f ca="1">IF(ISNUMBER(INDIRECT("K" &amp; ROW())/INDIRECT("G" &amp; ROW())),INDIRECT("K" &amp; ROW())/INDIRECT("G" &amp; ROW()), " ")</f>
        <v>9.277867239219896</v>
      </c>
      <c r="N92" s="149" t="s">
        <v>407</v>
      </c>
    </row>
    <row r="93" spans="1:14" x14ac:dyDescent="0.25">
      <c r="A93" s="48"/>
      <c r="G93" s="67"/>
      <c r="H93" s="68"/>
      <c r="I93" s="68"/>
      <c r="J93" s="68"/>
      <c r="K93" s="67"/>
      <c r="L93" s="69"/>
      <c r="M93" s="67"/>
      <c r="N93" s="48"/>
    </row>
    <row r="94" spans="1:14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75" t="s">
        <v>70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3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  <row r="97" spans="1:14" x14ac:dyDescent="0.25">
      <c r="A97" s="75" t="s">
        <v>71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</sheetData>
  <mergeCells count="53">
    <mergeCell ref="A91:F91"/>
    <mergeCell ref="A92:F92"/>
    <mergeCell ref="A85:F85"/>
    <mergeCell ref="A86:F86"/>
    <mergeCell ref="A87:F87"/>
    <mergeCell ref="A88:F88"/>
    <mergeCell ref="A89:F89"/>
    <mergeCell ref="A90:F90"/>
    <mergeCell ref="A79:F79"/>
    <mergeCell ref="A80:F80"/>
    <mergeCell ref="A81:F81"/>
    <mergeCell ref="A82:F82"/>
    <mergeCell ref="A83:F83"/>
    <mergeCell ref="A84:F84"/>
    <mergeCell ref="A73:F73"/>
    <mergeCell ref="A74:F74"/>
    <mergeCell ref="A75:F75"/>
    <mergeCell ref="A76:F76"/>
    <mergeCell ref="A77:F77"/>
    <mergeCell ref="A78:F78"/>
    <mergeCell ref="A24:N24"/>
    <mergeCell ref="A25:N25"/>
    <mergeCell ref="A33:N33"/>
    <mergeCell ref="A44:N44"/>
    <mergeCell ref="A70:N70"/>
    <mergeCell ref="A71:N7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