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0" i="16"/>
  <c r="M31" i="16"/>
  <c r="M32" i="16"/>
  <c r="M33" i="16"/>
  <c r="M34" i="16"/>
  <c r="M36" i="16"/>
  <c r="M37" i="16"/>
  <c r="M38" i="16"/>
  <c r="M39" i="16"/>
  <c r="M40" i="16"/>
  <c r="M41" i="16"/>
  <c r="M42" i="16"/>
  <c r="M43" i="16"/>
  <c r="M44" i="16"/>
  <c r="M45" i="16"/>
  <c r="M46" i="16"/>
  <c r="M47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81" i="16"/>
  <c r="M82" i="16"/>
  <c r="M83" i="16"/>
  <c r="M8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4" i="8"/>
  <c r="K103" i="8"/>
  <c r="H104" i="8"/>
  <c r="H103" i="8"/>
  <c r="J14" i="16"/>
  <c r="G14" i="16"/>
  <c r="K30" i="8"/>
  <c r="H30" i="8"/>
  <c r="A18" i="16"/>
  <c r="M85" i="16"/>
  <c r="M89" i="16"/>
  <c r="M93" i="16"/>
  <c r="M97" i="16"/>
  <c r="M101" i="16"/>
  <c r="M86" i="16"/>
  <c r="M90" i="16"/>
  <c r="M94" i="16"/>
  <c r="M98" i="16"/>
  <c r="M102" i="16"/>
  <c r="M87" i="16"/>
  <c r="M91" i="16"/>
  <c r="M95" i="16"/>
  <c r="M99" i="16"/>
  <c r="M103" i="16"/>
  <c r="M88" i="16"/>
  <c r="M92" i="16"/>
  <c r="M96" i="16"/>
  <c r="M10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6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<sst xmlns="http://schemas.openxmlformats.org/spreadsheetml/2006/main" count="693" uniqueCount="496">
  <si>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</si>
  <si>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</si>
  <si>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</si>
  <si>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</si>
  <si>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</si>
  <si>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</si>
  <si>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</si>
  <si>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</si>
  <si>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</si>
  <si>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</si>
  <si>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</si>
  <si>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</si>
  <si>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</si>
  <si>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</si>
  <si>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</si>
  <si>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</si>
  <si>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</si>
  <si>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</si>
  <si>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</si>
  <si>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</si>
  <si>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</si>
  <si>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</si>
  <si>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</si>
  <si>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</si>
  <si>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</si>
  <si>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</si>
  <si>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</si>
  <si>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</si>
  <si>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</si>
  <si>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</si>
  <si>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</si>
  <si>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</si>
  <si>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</si>
  <si>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</si>
  <si>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</si>
  <si>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</si>
  <si>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</si>
  <si>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</si>
  <si>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</si>
  <si>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</si>
  <si>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</si>
  <si>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</si>
  <si>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</si>
  <si>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</si>
  <si>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</si>
  <si>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</si>
  <si>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</si>
  <si>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</si>
  <si>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</si>
  <si>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</si>
  <si>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</si>
  <si>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</si>
  <si>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</si>
  <si>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</si>
  <si>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</si>
  <si>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</si>
  <si>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</si>
  <si>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</si>
  <si>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</si>
  <si>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</si>
  <si>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</si>
  <si>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</si>
  <si>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</si>
  <si>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</si>
  <si>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</si>
  <si>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</si>
  <si>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15.03.2016</t>
  </si>
  <si>
    <t>01.10.2015</t>
  </si>
  <si>
    <t>31.10.2015</t>
  </si>
  <si>
    <t>О ПРИЕМКЕ ВЫПОЛНЕННЫХ РАБОТ за Октябрь 2015</t>
  </si>
  <si>
    <t>на Цветная,4</t>
  </si>
  <si>
    <t>Сдал:  _________________ //</t>
  </si>
  <si>
    <t>Принял:  _________________ //</t>
  </si>
  <si>
    <t>Раздел 5. МАЙ</t>
  </si>
  <si>
    <t>кв.31 утепление перекрытия</t>
  </si>
  <si>
    <t>ТЕР12-01-013-03
Утепление покрытий плитами: из минеральной ваты или перлита на битумной мастике в один слой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м2 утепляемого покрытия
НР 92%=120%*(0.9*0.85) от ФОТ
СП 44%=65%*(0.85*0.8) от ФОТ</t>
  </si>
  <si>
    <t>2,58
92
44</t>
  </si>
  <si>
    <t>630,03
_____
1337,07</t>
  </si>
  <si>
    <t>184,38
_____
11,23</t>
  </si>
  <si>
    <t>5551
1786
910</t>
  </si>
  <si>
    <t>1625
_____
3450</t>
  </si>
  <si>
    <t>476
_____
29</t>
  </si>
  <si>
    <t>36807
18261
8734</t>
  </si>
  <si>
    <t>19501
_____
15108</t>
  </si>
  <si>
    <t>Р</t>
  </si>
  <si>
    <t>2198
_____
348</t>
  </si>
  <si>
    <t>ТЕР12-01-013-04
Утепление покрытий плитами: на каждый последующий слой добавлять к расценке 12-01-013-03
(3 слоя ПЗ=2 (ОЗП=2; ЭМ=2 к расх.; ЗПМ=2; МАТ=2 к расх.; ТЗ=2; ТЗМ=2))
100 м2 утепляемого покрытия
НР 92%=120%*(0.9*0.85) от ФОТ
СП 44%=65%*(0.85*0.8) от ФОТ</t>
  </si>
  <si>
    <t>848,36
_____
1648,2</t>
  </si>
  <si>
    <t>282,74
_____
17,96</t>
  </si>
  <si>
    <t>7171
2414
1229</t>
  </si>
  <si>
    <t>2189
_____
4253</t>
  </si>
  <si>
    <t>729
_____
46</t>
  </si>
  <si>
    <t>44803
24671
11799</t>
  </si>
  <si>
    <t>26260
_____
15131</t>
  </si>
  <si>
    <t>3412
_____
556</t>
  </si>
  <si>
    <t>ТСЦ-104-0099
Плиты минераловатные «Лайт-Баттс» ROCKWOOL, толщина 50 мм
м2</t>
  </si>
  <si>
    <t>797,2
92
44</t>
  </si>
  <si>
    <t xml:space="preserve">
_____
23,14</t>
  </si>
  <si>
    <t xml:space="preserve">
_____
18447</t>
  </si>
  <si>
    <t xml:space="preserve">
_____
36464</t>
  </si>
  <si>
    <t>М</t>
  </si>
  <si>
    <t>ремонт кровли кв.31</t>
  </si>
  <si>
    <t>ТЕРр58-6-1
Ремонт отдельных мест покрытия из асбоцементных листов: обыкновенного профиля
100 м2 покрытия
НР 71%=83%*0.85 от ФОТ
СП 52%=65%*0.8 от ФОТ</t>
  </si>
  <si>
    <t>0,028
71
52</t>
  </si>
  <si>
    <t>875,34
_____
2335,16</t>
  </si>
  <si>
    <t>295,63
_____
24,82</t>
  </si>
  <si>
    <t>98
22
17</t>
  </si>
  <si>
    <t>25
_____
65</t>
  </si>
  <si>
    <t>8
_____
1</t>
  </si>
  <si>
    <t>716
214
157</t>
  </si>
  <si>
    <t>294
_____
376</t>
  </si>
  <si>
    <t>46
_____
8</t>
  </si>
  <si>
    <t>ТЕРр58-20-2
Смена обделок из листовой стали (поясков, сандриков, отливов, карнизов) шириной: до 0,7 м
100 м
НР 71%=83%*0.85 от ФОТ
СП 52%=65%*0.8 от ФОТ</t>
  </si>
  <si>
    <t>0,038
71
52</t>
  </si>
  <si>
    <t>681,51
_____
3916,42</t>
  </si>
  <si>
    <t>10,91
_____
1,96</t>
  </si>
  <si>
    <t>175
22
17</t>
  </si>
  <si>
    <t>26
_____
149</t>
  </si>
  <si>
    <t>789
222
162</t>
  </si>
  <si>
    <t>311
_____
476</t>
  </si>
  <si>
    <t>2
_____
1</t>
  </si>
  <si>
    <t>ТЕРр69-9-1
Очистка помещений от строительного мусора
100 т мусора
НР 66%=78%*0.85 от ФОТ
СП 40%=50%*0.8 от ФОТ</t>
  </si>
  <si>
    <t>0,0005
66
40</t>
  </si>
  <si>
    <t>1
1
1</t>
  </si>
  <si>
    <t>12
8
5</t>
  </si>
  <si>
    <t>С600-2029-1
Погрузочные работы при автомобильных перевозках: мусор строительный
т
НР 85%=100%*0.85 от ФОТ
СП 48%=60%*0.8 от ФОТ</t>
  </si>
  <si>
    <t>0,05
85
48</t>
  </si>
  <si>
    <t>С601-9002
Перевозка грузов автомобилями-самосвалами (работающими вне карьеров): расстояние 2 км, класс груза I
т
НР 0%=0%*0.85 от ФОТ
СП 0%=0%*0.8 от ФОТ</t>
  </si>
  <si>
    <t>0,05
0
0</t>
  </si>
  <si>
    <t>Раздел 7. ИЮЛЬ</t>
  </si>
  <si>
    <t>кв.14,12</t>
  </si>
  <si>
    <t>ТЕРр58-10-2
Смена: прямых звеньев водосточных труб с люлек
100 м
НР 71%=83%*0.85 от ФОТ
СП 52%=65%*0.8 от ФОТ</t>
  </si>
  <si>
    <t>0,005
71
52</t>
  </si>
  <si>
    <t>955,11
_____
7030,34</t>
  </si>
  <si>
    <t>40
4
3</t>
  </si>
  <si>
    <t>5
_____
35</t>
  </si>
  <si>
    <t>202
40
30</t>
  </si>
  <si>
    <t>57
_____
145</t>
  </si>
  <si>
    <t>ТЕРр58-5-1
Ремонт деревянных элементов конструкций крыш: укрепление стропильных ног расшивкой досками с двух сторон
100 м
НР 71%=83%*0.85 от ФОТ
СП 52%=65%*0.8 от ФОТ</t>
  </si>
  <si>
    <t>0,02
71
52</t>
  </si>
  <si>
    <t>429,8
_____
2314,82</t>
  </si>
  <si>
    <t>56
7
6</t>
  </si>
  <si>
    <t>9
_____
46</t>
  </si>
  <si>
    <t>393
73
54</t>
  </si>
  <si>
    <t>103
_____
286</t>
  </si>
  <si>
    <t>Раздел 8. АВГУСТ</t>
  </si>
  <si>
    <t>кв.14</t>
  </si>
  <si>
    <t>ТЕРр60-10-1
Исправление кладки дымовой трубы
100 кирпичей
НР 66%=78%*0.85 от ФОТ
СП 50%=63%*0.8 от ФОТ</t>
  </si>
  <si>
    <t>0,6
66
50</t>
  </si>
  <si>
    <t>157,89
_____
40,58</t>
  </si>
  <si>
    <t>10,73
_____
1,31</t>
  </si>
  <si>
    <t>126
75
60</t>
  </si>
  <si>
    <t>95
_____
25</t>
  </si>
  <si>
    <t>6
_____
1</t>
  </si>
  <si>
    <t>1269
756
573</t>
  </si>
  <si>
    <t>1137
_____
97</t>
  </si>
  <si>
    <t>35
_____
9</t>
  </si>
  <si>
    <t>ТСЦ-404-0129
Кирпич керамический лицевой, размером 250х120х65 мм, марка: 200
1000 шт.</t>
  </si>
  <si>
    <t>0,06
66
50</t>
  </si>
  <si>
    <t xml:space="preserve">
_____
1737,6</t>
  </si>
  <si>
    <t xml:space="preserve">
_____
104</t>
  </si>
  <si>
    <t xml:space="preserve">
_____
609</t>
  </si>
  <si>
    <t>0,0031
66
40</t>
  </si>
  <si>
    <t>6
5
3</t>
  </si>
  <si>
    <t>73
48
29</t>
  </si>
  <si>
    <t>0,31
85
48</t>
  </si>
  <si>
    <t>0,31
0
0</t>
  </si>
  <si>
    <t>Раздел 9. Сентябрь</t>
  </si>
  <si>
    <t>0,014
71
52</t>
  </si>
  <si>
    <t>49
10
8</t>
  </si>
  <si>
    <t>12
_____
33</t>
  </si>
  <si>
    <t>358
107
79</t>
  </si>
  <si>
    <t>147
_____
188</t>
  </si>
  <si>
    <t>23
_____
4</t>
  </si>
  <si>
    <t>0,00024
66
40</t>
  </si>
  <si>
    <t>6
4
2</t>
  </si>
  <si>
    <t>0,024
85
48</t>
  </si>
  <si>
    <t>0,024
0
0</t>
  </si>
  <si>
    <t>Раздел 10. ОКТЯБРЬ</t>
  </si>
  <si>
    <t>подвал</t>
  </si>
  <si>
    <t>ТЕРр65-15-3
Смена отдельных участков трубопроводов с заготовкой труб в построечных условиях диаметром: до 50 мм
100 м трубопровода
НР 88%=103%*0.85 от ФОТ
СП 48%=60%*0.8 от ФОТ</t>
  </si>
  <si>
    <t>0,02
88
48</t>
  </si>
  <si>
    <t>1243,2
_____
3595,9</t>
  </si>
  <si>
    <t>174,53
_____
4,21</t>
  </si>
  <si>
    <t>100
26
15</t>
  </si>
  <si>
    <t>25
_____
72</t>
  </si>
  <si>
    <t>624
263
144</t>
  </si>
  <si>
    <t>298
_____
307</t>
  </si>
  <si>
    <t>19
_____
1</t>
  </si>
  <si>
    <t>Раздел 11. Ноябрь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</si>
  <si>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</si>
  <si>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</si>
  <si>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</si>
  <si>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</si>
  <si>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</si>
  <si>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</si>
  <si>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</si>
  <si>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ТСЦ-302-1134
Вентили проходные муфтовые: 15KЧ18Р для воды, давлением 1,6 МПа (16 кгс/см2), диаметром 15 мм
шт.</t>
  </si>
  <si>
    <t>1
88
48</t>
  </si>
  <si>
    <t xml:space="preserve">
_____
16,4</t>
  </si>
  <si>
    <t xml:space="preserve">
_____
16</t>
  </si>
  <si>
    <t xml:space="preserve">
_____
111</t>
  </si>
  <si>
    <t>кв.18</t>
  </si>
  <si>
    <t>ТСЦ-302-1135
Вентили проходные муфтовые: 15KЧ18Р для воды, давлением 1,6 МПа (16 кгс/см2), диаметром 20 мм
шт.</t>
  </si>
  <si>
    <t xml:space="preserve">
_____
23,1</t>
  </si>
  <si>
    <t xml:space="preserve">
_____
23</t>
  </si>
  <si>
    <t xml:space="preserve">
_____
125</t>
  </si>
  <si>
    <t>Раздел 12. Декабрь</t>
  </si>
  <si>
    <t>ТЕР29-01-181-01
Устройство металлической гидроизоляции
1 т металлоконструкций изоляции
НР 111%=145%*(0.9*0.85) от ФОТ
СП 51%=75%*(0.85*0.8) от ФОТ</t>
  </si>
  <si>
    <t>0,0013
111
51</t>
  </si>
  <si>
    <t>811,45
_____
14803,28</t>
  </si>
  <si>
    <t>21
1
1</t>
  </si>
  <si>
    <t>1
_____
20</t>
  </si>
  <si>
    <t>82
14
7</t>
  </si>
  <si>
    <t>13
_____
68</t>
  </si>
  <si>
    <t>ТСЦ-101-2137
Резина техническая листовая прессованная
кг</t>
  </si>
  <si>
    <t>0,5
111
51</t>
  </si>
  <si>
    <t xml:space="preserve">
_____
26,3</t>
  </si>
  <si>
    <t xml:space="preserve">
_____
13</t>
  </si>
  <si>
    <t xml:space="preserve">
_____
62</t>
  </si>
  <si>
    <t>ТЕРр65-18-1
Ремонт задвижек диаметром: до 100 мм без снятия с места
100 шт. арматуры
НР 88%=103%*0.85 от ФОТ
СП 48%=60%*0.8 от ФОТ</t>
  </si>
  <si>
    <t>0,04
88
48</t>
  </si>
  <si>
    <t>3302,21
_____
801,06</t>
  </si>
  <si>
    <t>164
136
79</t>
  </si>
  <si>
    <t>132
_____
32</t>
  </si>
  <si>
    <t>1767
1395
761</t>
  </si>
  <si>
    <t>1585
_____
182</t>
  </si>
  <si>
    <t>Итого прямые затраты по акту</t>
  </si>
  <si>
    <t>4169
_____
26785</t>
  </si>
  <si>
    <t>1230
_____
77</t>
  </si>
  <si>
    <t>50019
_____
69743</t>
  </si>
  <si>
    <t>5762
_____
927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</si>
  <si>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</si>
  <si>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</si>
  <si>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</si>
  <si>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</si>
  <si>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</si>
  <si>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</si>
  <si>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</si>
  <si>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Кровли</t>
  </si>
  <si>
    <t xml:space="preserve">    Крыши, кровли (ремонтно-строительные)</t>
  </si>
  <si>
    <t xml:space="preserve">    Прочие ремонтно-строительные работы</t>
  </si>
  <si>
    <t xml:space="preserve">    Погрузо-разгрузочные работы при автоперевозках</t>
  </si>
  <si>
    <t xml:space="preserve">    Перевозка грузов автотранспортом</t>
  </si>
  <si>
    <t xml:space="preserve">    Печные работы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</si>
  <si>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</si>
  <si>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Тоннели и метрополитены, закрытый способ работ</t>
  </si>
  <si>
    <t xml:space="preserve">    Итого</t>
  </si>
  <si>
    <t xml:space="preserve">    Компенсация затрат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</si>
  <si>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</si>
  <si>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</si>
  <si>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</si>
  <si>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</si>
  <si>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</si>
  <si>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</si>
  <si>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</si>
  <si>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110,04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</si>
  <si>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</si>
  <si>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</si>
  <si>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</si>
  <si>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</si>
  <si>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</si>
  <si>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</si>
  <si>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</si>
  <si>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</si>
  <si>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</si>
  <si>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</si>
  <si>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</si>
  <si>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</si>
  <si>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</si>
  <si>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</si>
  <si>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</si>
  <si>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</si>
  <si>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</si>
  <si>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</si>
  <si>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</si>
  <si>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</si>
  <si>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1-3-9</t>
  </si>
  <si>
    <t>Затраты труда рабочих (ср 3,9)</t>
  </si>
  <si>
    <t xml:space="preserve">12,03
</t>
  </si>
  <si>
    <t xml:space="preserve">144,33
</t>
  </si>
  <si>
    <t>1-4-5</t>
  </si>
  <si>
    <t>Затраты труда рабочих (ср 4,5)</t>
  </si>
  <si>
    <t xml:space="preserve">13,09
</t>
  </si>
  <si>
    <t xml:space="preserve">157,03
</t>
  </si>
  <si>
    <t>Затраты труда машинистов</t>
  </si>
  <si>
    <t xml:space="preserve">
</t>
  </si>
  <si>
    <t xml:space="preserve">                  Машины и механизмы</t>
  </si>
  <si>
    <t>Краны башенные при работе на других видах строительства: 8 т</t>
  </si>
  <si>
    <t xml:space="preserve">маш.-ч
</t>
  </si>
  <si>
    <t xml:space="preserve">92,76
</t>
  </si>
  <si>
    <t xml:space="preserve">500
</t>
  </si>
  <si>
    <t>МТРиЭ ЧО, Пост. № 52/1</t>
  </si>
  <si>
    <t>Краны на автомобильном ходу при работе на других видах строительства: 10 т</t>
  </si>
  <si>
    <t xml:space="preserve">134,07
</t>
  </si>
  <si>
    <t xml:space="preserve">727
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</si>
  <si>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</si>
  <si>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</si>
  <si>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</si>
  <si>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</si>
  <si>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</si>
  <si>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7
</t>
  </si>
  <si>
    <t>Подъемники грузоподъемностью до 500 кг одномачтовые, высота подъема: 45 м</t>
  </si>
  <si>
    <t xml:space="preserve">33,73
</t>
  </si>
  <si>
    <t xml:space="preserve">163
</t>
  </si>
  <si>
    <t>МТРиЭ ЧО, Пост. № 52/1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</si>
  <si>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</si>
  <si>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</si>
  <si>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</si>
  <si>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</si>
  <si>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</si>
  <si>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</si>
  <si>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Котлы битумные: передвижные 400 л</t>
  </si>
  <si>
    <t xml:space="preserve">32,24
</t>
  </si>
  <si>
    <t xml:space="preserve">107
</t>
  </si>
  <si>
    <t>Сболчиватели пневматические</t>
  </si>
  <si>
    <t xml:space="preserve">2,38
</t>
  </si>
  <si>
    <t xml:space="preserve">9,02
</t>
  </si>
  <si>
    <t>ЧелСЦена,ноябрь 2015 г., ч.2</t>
  </si>
  <si>
    <t>Автомобили бортовые, грузоподъемность: до 5 т</t>
  </si>
  <si>
    <t xml:space="preserve">103,2
</t>
  </si>
  <si>
    <t xml:space="preserve">587
</t>
  </si>
  <si>
    <t>С600-2029-1</t>
  </si>
  <si>
    <t>Погрузочные работы при автомобильных перевозках: мусор строительный</t>
  </si>
  <si>
    <t xml:space="preserve">т
</t>
  </si>
  <si>
    <t xml:space="preserve">3,3
</t>
  </si>
  <si>
    <t xml:space="preserve">28,62
</t>
  </si>
  <si>
    <t>С601-9002</t>
  </si>
  <si>
    <t>Перевозка грузов автомобилями-самосвалами (работающими вне карьеров): расстояние 2 км, класс груза I</t>
  </si>
  <si>
    <t xml:space="preserve">5,69
</t>
  </si>
  <si>
    <t xml:space="preserve">28,47
</t>
  </si>
  <si>
    <t xml:space="preserve">                  Материалы</t>
  </si>
  <si>
    <t>101-0032</t>
  </si>
  <si>
    <t>Листы асбестоцементные волнистые: обыкновенного профиля толщиной 5,5 мм</t>
  </si>
  <si>
    <t xml:space="preserve">м2
</t>
  </si>
  <si>
    <t xml:space="preserve">13,01
</t>
  </si>
  <si>
    <t xml:space="preserve">83,82
</t>
  </si>
  <si>
    <t>МТРиЭ ЧО, Пост.от 05.11.2015 г. №52/1, п.370</t>
  </si>
  <si>
    <t>101-0078</t>
  </si>
  <si>
    <t>Битумы нефтяные строительные кровельные марки: БНК-45/190, БНК-45/180</t>
  </si>
  <si>
    <t xml:space="preserve">2330
</t>
  </si>
  <si>
    <t xml:space="preserve">11836,95
</t>
  </si>
  <si>
    <t>МТРиЭ ЧО, Пост.от 05.11.2015 г. №52/1, п.103</t>
  </si>
  <si>
    <t>101-0173</t>
  </si>
  <si>
    <t>Гвозди проволочные оцинкованные для асбестоцементной кровли: 4,5х120 мм</t>
  </si>
  <si>
    <t xml:space="preserve">9900
</t>
  </si>
  <si>
    <t xml:space="preserve">75575,9
</t>
  </si>
  <si>
    <t>Среднее (08.05.123, 08.05.128.2, 08.05.1233,08.05.128.1)</t>
  </si>
  <si>
    <t>101-0322</t>
  </si>
  <si>
    <t>Керосин для технических целей марок КТ-1, КТ-2</t>
  </si>
  <si>
    <t xml:space="preserve">7840
</t>
  </si>
  <si>
    <t xml:space="preserve">45297,85
</t>
  </si>
  <si>
    <t>МТРиЭ ЧО, Пост.от 05.11.2015 г. №52/1, п.108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</si>
  <si>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</si>
  <si>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</si>
  <si>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</si>
  <si>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</si>
  <si>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</si>
  <si>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</si>
  <si>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101-0594</t>
  </si>
  <si>
    <t>Мастика битумная кровельная горячая</t>
  </si>
  <si>
    <t xml:space="preserve">4100
</t>
  </si>
  <si>
    <t xml:space="preserve">14588,5
</t>
  </si>
  <si>
    <t>МТРиЭ ЧО, Пост.от 05.11.2015 г. №52/1, п.115</t>
  </si>
  <si>
    <t>101-0782</t>
  </si>
  <si>
    <t>Поковки из квадратных заготовок, масса: 1,8 кг</t>
  </si>
  <si>
    <t xml:space="preserve">10190
</t>
  </si>
  <si>
    <t xml:space="preserve">71294,29
</t>
  </si>
  <si>
    <t>МТРиЭ ЧО, Пост.от 05.11.2015 г. №52/1, п.117</t>
  </si>
  <si>
    <t>101-0794</t>
  </si>
  <si>
    <t>Проволока канатная оцинкованная, диаметром: 2,6 мм</t>
  </si>
  <si>
    <t xml:space="preserve">10490
</t>
  </si>
  <si>
    <t xml:space="preserve">59452,35
</t>
  </si>
  <si>
    <t>08.05.292</t>
  </si>
  <si>
    <t>101-0962</t>
  </si>
  <si>
    <t>Смазка солидол жировой марки «Ж»</t>
  </si>
  <si>
    <t xml:space="preserve">10350
</t>
  </si>
  <si>
    <t xml:space="preserve">43027,58
</t>
  </si>
  <si>
    <t>27.01.090</t>
  </si>
  <si>
    <t>101-1522</t>
  </si>
  <si>
    <t>Электроды диаметром: 5 мм Э42А</t>
  </si>
  <si>
    <t xml:space="preserve">10660
</t>
  </si>
  <si>
    <t xml:space="preserve">60839,41
</t>
  </si>
  <si>
    <t>08.07.007</t>
  </si>
  <si>
    <t>101-1602</t>
  </si>
  <si>
    <t>Ацетилен газообразный технический</t>
  </si>
  <si>
    <t xml:space="preserve">101
</t>
  </si>
  <si>
    <t xml:space="preserve">470,28
</t>
  </si>
  <si>
    <t>МТРиЭ ЧО, Пост.от 05.11.2015 г. №52/1, п.381</t>
  </si>
  <si>
    <t>101-1669</t>
  </si>
  <si>
    <t>Очес льняной</t>
  </si>
  <si>
    <t xml:space="preserve">кг
</t>
  </si>
  <si>
    <t xml:space="preserve">42,4
</t>
  </si>
  <si>
    <t xml:space="preserve">224,13
</t>
  </si>
  <si>
    <t>К=1,1 МТРиЭ ЧО, Пост.от 05.11.2015 г. №52/1</t>
  </si>
  <si>
    <t>101-1770</t>
  </si>
  <si>
    <t>Толь с крупнозернистой посыпкой марки ТВК-350</t>
  </si>
  <si>
    <t xml:space="preserve">7,57
</t>
  </si>
  <si>
    <t xml:space="preserve">28,88
</t>
  </si>
  <si>
    <t>11.01.328</t>
  </si>
  <si>
    <t>101-1805</t>
  </si>
  <si>
    <t>Гвозди строительные</t>
  </si>
  <si>
    <t xml:space="preserve">9190
</t>
  </si>
  <si>
    <t xml:space="preserve">40868,71
</t>
  </si>
  <si>
    <t>МТРиЭ ЧО, Пост.от 05.11.2015 г. №52/1, п.144</t>
  </si>
  <si>
    <t>101-1875</t>
  </si>
  <si>
    <t>Сталь листовая оцинкованная толщиной листа: 0,7 мм</t>
  </si>
  <si>
    <t xml:space="preserve">11780
</t>
  </si>
  <si>
    <t xml:space="preserve">37007,25
</t>
  </si>
  <si>
    <t>МТРиЭ ЧО, Пост.от 05.11.2015 г. №52/1, п.148</t>
  </si>
  <si>
    <t>102-0060</t>
  </si>
  <si>
    <t>Доски обрезные хвойных пород длиной: 4-6,5 м, шириной 75-150 мм, толщиной 44 мм и более, II сорта</t>
  </si>
  <si>
    <t xml:space="preserve">936
</t>
  </si>
  <si>
    <t xml:space="preserve">6055,15
</t>
  </si>
  <si>
    <t>МТРиЭ ЧО, Пост.от 05.11.2015 г. №52/1, п.384</t>
  </si>
  <si>
    <t>103-0018</t>
  </si>
  <si>
    <t>Трубы стальные сварные водогазопроводные с резьбой черные обыкновенные (неоцинкованные), диаметр условного прохода: 50 мм, толщина стенки 3,5 мм</t>
  </si>
  <si>
    <t xml:space="preserve">м
</t>
  </si>
  <si>
    <t xml:space="preserve">32,3
</t>
  </si>
  <si>
    <t xml:space="preserve">136,06
</t>
  </si>
  <si>
    <t>МТРиЭ ЧО, Пост.от 05.11.2015 г. №52/1, п.183*4.38/1000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</si>
  <si>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</si>
  <si>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</si>
  <si>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</si>
  <si>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50864,03
</t>
  </si>
  <si>
    <t>08.01.610</t>
  </si>
  <si>
    <t>201-1101</t>
  </si>
  <si>
    <t>Звенья водосточных труб из оцинкованной стали толщиной 0,55 мм, диаметром 140 мм, марка ТВ-140</t>
  </si>
  <si>
    <t xml:space="preserve">61,38
</t>
  </si>
  <si>
    <t xml:space="preserve">252,69
</t>
  </si>
  <si>
    <t>Среднее (08.02.642,08.02.647.2)</t>
  </si>
  <si>
    <t>402-0012</t>
  </si>
  <si>
    <t>Раствор готовый кладочный цементно-известковый марки: 25</t>
  </si>
  <si>
    <t xml:space="preserve">663
</t>
  </si>
  <si>
    <t xml:space="preserve">2661,35
</t>
  </si>
  <si>
    <t>МТРиЭ ЧО, Пост.от 05.11.2015 г. №52/1, п.075</t>
  </si>
  <si>
    <t>407-0001</t>
  </si>
  <si>
    <t>Глина</t>
  </si>
  <si>
    <t xml:space="preserve">111
</t>
  </si>
  <si>
    <t xml:space="preserve">457,37
</t>
  </si>
  <si>
    <t>25.02.033</t>
  </si>
  <si>
    <t>408-0141</t>
  </si>
  <si>
    <t>Песок природный для строительных: растворов средний</t>
  </si>
  <si>
    <t xml:space="preserve">117
</t>
  </si>
  <si>
    <t xml:space="preserve">382,02
</t>
  </si>
  <si>
    <t>МТРиЭ ЧО, Пост.от 05.11.2015 г. №52/1, п.095</t>
  </si>
  <si>
    <t>411-0001</t>
  </si>
  <si>
    <t>Вода</t>
  </si>
  <si>
    <t xml:space="preserve">3,11
</t>
  </si>
  <si>
    <t xml:space="preserve">24,12
</t>
  </si>
  <si>
    <t>Среднее (26.01.015, 26.01.017)</t>
  </si>
  <si>
    <t>509-0965</t>
  </si>
  <si>
    <t>Паронит</t>
  </si>
  <si>
    <t xml:space="preserve">24890
</t>
  </si>
  <si>
    <t xml:space="preserve">140100,67
</t>
  </si>
  <si>
    <t>Среднее (04.02.081,04.02.085)</t>
  </si>
  <si>
    <t>509-3368</t>
  </si>
  <si>
    <t>Набивки сальниковые</t>
  </si>
  <si>
    <t xml:space="preserve">26,6
</t>
  </si>
  <si>
    <t xml:space="preserve">195,68
</t>
  </si>
  <si>
    <t>04.02.0416</t>
  </si>
  <si>
    <t>ТСЦ-101-2137</t>
  </si>
  <si>
    <t>Резина техническая листовая прессованная</t>
  </si>
  <si>
    <t xml:space="preserve">26,3
</t>
  </si>
  <si>
    <t xml:space="preserve">123,76
</t>
  </si>
  <si>
    <t>Среднее (11.06.409,11.06.413,11.06.412,11.06.410,11.06.420)</t>
  </si>
  <si>
    <t>ТСЦ-104-0099</t>
  </si>
  <si>
    <t>Плиты минераловатные «Лайт-Баттс» ROCKWOOL, толщина 50 мм</t>
  </si>
  <si>
    <t xml:space="preserve">23,14
</t>
  </si>
  <si>
    <t xml:space="preserve">45,74
</t>
  </si>
  <si>
    <t>МТРиЭ ЧО, Пост.от 05.11.2015 г. №52/1, п.212*0.05</t>
  </si>
  <si>
    <t>ТСЦ-302-1134</t>
  </si>
  <si>
    <t>Вентили проходные муфтовые: 15KЧ18Р для воды, давлением 1,6 МПа (16 кгс/см2), диаметром 15 мм</t>
  </si>
  <si>
    <t xml:space="preserve">шт.
</t>
  </si>
  <si>
    <t xml:space="preserve">16,4
</t>
  </si>
  <si>
    <t xml:space="preserve">110,79
</t>
  </si>
  <si>
    <t>ТСЦ-302-1135</t>
  </si>
  <si>
    <t>Вентили проходные муфтовые: 15KЧ18Р для воды, давлением 1,6 МПа (16 кгс/см2), диаметром 20 мм</t>
  </si>
  <si>
    <t xml:space="preserve">23,1
</t>
  </si>
  <si>
    <t xml:space="preserve">125,2
</t>
  </si>
  <si>
    <t>ТСЦ-404-0129</t>
  </si>
  <si>
    <t>Кирпич керамический лицевой, размером 250х120х65 мм, марка: 200</t>
  </si>
  <si>
    <t xml:space="preserve">1000 шт.
</t>
  </si>
  <si>
    <t xml:space="preserve">1737,6
</t>
  </si>
  <si>
    <t xml:space="preserve">10152,2
</t>
  </si>
  <si>
    <t>Среднее (03.01.165, 03.01.171)</t>
  </si>
  <si>
    <t xml:space="preserve">          Неучтенные ресурсы</t>
  </si>
  <si>
    <t>103-9140</t>
  </si>
  <si>
    <t>Арматура муфтовая</t>
  </si>
  <si>
    <t>104-9090</t>
  </si>
  <si>
    <t>Плиты теплоизоляционные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</si>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</sst>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22"/>
  <sheetViews>
    <sheetView showGridLines="0" tabSelected="1" topLeftCell="A84" zoomScale="70" zoomScaleNormal="70" workbookViewId="0">
      <selection activeCell="A91" sqref="A91:IV98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349.81</v>
      </c>
      <c r="X14" s="27">
        <v>349.81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4.74</v>
      </c>
      <c r="X15" s="27">
        <v>4.74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3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0">
        <v>42369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44302/1000</f>
        <v>44.302</v>
      </c>
      <c r="I27" s="85"/>
      <c r="J27" s="35" t="s">
        <v>6</v>
      </c>
      <c r="K27" s="86">
        <f>209898/1000</f>
        <v>209.898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0.35455000000000003</v>
      </c>
      <c r="I30" s="85"/>
      <c r="J30" s="35" t="s">
        <v>8</v>
      </c>
      <c r="K30" s="86">
        <f>(X14+X15)/1000</f>
        <v>0.35455000000000003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4246</v>
      </c>
      <c r="Z30" s="71">
        <v>4526</v>
      </c>
      <c r="AA30" s="71">
        <v>2360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4246/1000</f>
        <v>4.2460000000000004</v>
      </c>
      <c r="I31" s="85"/>
      <c r="J31" s="35" t="s">
        <v>6</v>
      </c>
      <c r="K31" s="86">
        <f>50946/1000</f>
        <v>50.945999999999998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50946</v>
      </c>
      <c r="Z31" s="72">
        <v>46272</v>
      </c>
      <c r="AA31" s="72">
        <v>22641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4 в.2015г."</f>
        <v>Составлена в базисных ценах на 01.2000 г. и текущих ценах на 4 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136.80000000000001" x14ac:dyDescent="0.25">
      <c r="A42" s="132">
        <v>1</v>
      </c>
      <c r="B42" s="133">
        <v>32</v>
      </c>
      <c r="C42" s="134" t="s">
        <v>75</v>
      </c>
      <c r="D42" s="135" t="s">
        <v>76</v>
      </c>
      <c r="E42" s="136">
        <v>2151.4699999999998</v>
      </c>
      <c r="F42" s="137" t="s">
        <v>77</v>
      </c>
      <c r="G42" s="136" t="s">
        <v>78</v>
      </c>
      <c r="H42" s="136" t="s">
        <v>79</v>
      </c>
      <c r="I42" s="136" t="s">
        <v>80</v>
      </c>
      <c r="J42" s="136" t="s">
        <v>81</v>
      </c>
      <c r="K42" s="136" t="s">
        <v>82</v>
      </c>
      <c r="L42" s="137" t="s">
        <v>83</v>
      </c>
      <c r="M42" s="137"/>
      <c r="N42" s="137" t="s">
        <v>84</v>
      </c>
      <c r="O42" s="137"/>
      <c r="P42" s="137"/>
      <c r="Q42" s="137"/>
      <c r="R42" s="137"/>
      <c r="S42" s="137"/>
      <c r="T42" s="137"/>
      <c r="U42" s="137"/>
      <c r="V42" s="137" t="s">
        <v>85</v>
      </c>
    </row>
    <row r="43" spans="1:22" ht="102.6" x14ac:dyDescent="0.25">
      <c r="A43" s="132">
        <v>2</v>
      </c>
      <c r="B43" s="133">
        <v>33</v>
      </c>
      <c r="C43" s="134" t="s">
        <v>86</v>
      </c>
      <c r="D43" s="135" t="s">
        <v>76</v>
      </c>
      <c r="E43" s="136">
        <v>2779.3</v>
      </c>
      <c r="F43" s="137" t="s">
        <v>87</v>
      </c>
      <c r="G43" s="136" t="s">
        <v>88</v>
      </c>
      <c r="H43" s="136" t="s">
        <v>89</v>
      </c>
      <c r="I43" s="136" t="s">
        <v>90</v>
      </c>
      <c r="J43" s="136" t="s">
        <v>91</v>
      </c>
      <c r="K43" s="136" t="s">
        <v>92</v>
      </c>
      <c r="L43" s="137" t="s">
        <v>93</v>
      </c>
      <c r="M43" s="137"/>
      <c r="N43" s="137" t="s">
        <v>84</v>
      </c>
      <c r="O43" s="137"/>
      <c r="P43" s="137"/>
      <c r="Q43" s="137"/>
      <c r="R43" s="137"/>
      <c r="S43" s="137"/>
      <c r="T43" s="137"/>
      <c r="U43" s="137"/>
      <c r="V43" s="137" t="s">
        <v>94</v>
      </c>
    </row>
    <row r="44" spans="1:22" ht="45.6" x14ac:dyDescent="0.25">
      <c r="A44" s="132">
        <v>3</v>
      </c>
      <c r="B44" s="133">
        <v>34</v>
      </c>
      <c r="C44" s="134" t="s">
        <v>95</v>
      </c>
      <c r="D44" s="135" t="s">
        <v>96</v>
      </c>
      <c r="E44" s="136">
        <v>23.14</v>
      </c>
      <c r="F44" s="137" t="s">
        <v>97</v>
      </c>
      <c r="G44" s="136"/>
      <c r="H44" s="136">
        <v>18447</v>
      </c>
      <c r="I44" s="136" t="s">
        <v>98</v>
      </c>
      <c r="J44" s="136"/>
      <c r="K44" s="136">
        <v>36464</v>
      </c>
      <c r="L44" s="137" t="s">
        <v>99</v>
      </c>
      <c r="M44" s="137"/>
      <c r="N44" s="137" t="s">
        <v>100</v>
      </c>
      <c r="O44" s="137"/>
      <c r="P44" s="137"/>
      <c r="Q44" s="137"/>
      <c r="R44" s="137"/>
      <c r="S44" s="137"/>
      <c r="T44" s="137"/>
      <c r="U44" s="137"/>
      <c r="V44" s="137"/>
    </row>
    <row r="45" spans="1:22" ht="18.45" customHeight="1" x14ac:dyDescent="0.25">
      <c r="A45" s="130" t="s">
        <v>101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79.8" x14ac:dyDescent="0.25">
      <c r="A46" s="132">
        <v>4</v>
      </c>
      <c r="B46" s="133">
        <v>35</v>
      </c>
      <c r="C46" s="134" t="s">
        <v>102</v>
      </c>
      <c r="D46" s="135" t="s">
        <v>103</v>
      </c>
      <c r="E46" s="136">
        <v>3506.13</v>
      </c>
      <c r="F46" s="137" t="s">
        <v>104</v>
      </c>
      <c r="G46" s="136" t="s">
        <v>105</v>
      </c>
      <c r="H46" s="136" t="s">
        <v>106</v>
      </c>
      <c r="I46" s="136" t="s">
        <v>107</v>
      </c>
      <c r="J46" s="136" t="s">
        <v>108</v>
      </c>
      <c r="K46" s="136" t="s">
        <v>109</v>
      </c>
      <c r="L46" s="137" t="s">
        <v>110</v>
      </c>
      <c r="M46" s="137"/>
      <c r="N46" s="137" t="s">
        <v>84</v>
      </c>
      <c r="O46" s="137"/>
      <c r="P46" s="137"/>
      <c r="Q46" s="137"/>
      <c r="R46" s="137"/>
      <c r="S46" s="137"/>
      <c r="T46" s="137"/>
      <c r="U46" s="137"/>
      <c r="V46" s="137" t="s">
        <v>111</v>
      </c>
    </row>
    <row r="47" spans="1:22" ht="79.8" x14ac:dyDescent="0.25">
      <c r="A47" s="132">
        <v>5</v>
      </c>
      <c r="B47" s="133">
        <v>36</v>
      </c>
      <c r="C47" s="134" t="s">
        <v>112</v>
      </c>
      <c r="D47" s="135" t="s">
        <v>113</v>
      </c>
      <c r="E47" s="136">
        <v>4608.84</v>
      </c>
      <c r="F47" s="137" t="s">
        <v>114</v>
      </c>
      <c r="G47" s="136" t="s">
        <v>115</v>
      </c>
      <c r="H47" s="136" t="s">
        <v>116</v>
      </c>
      <c r="I47" s="136" t="s">
        <v>117</v>
      </c>
      <c r="J47" s="136"/>
      <c r="K47" s="136" t="s">
        <v>118</v>
      </c>
      <c r="L47" s="137" t="s">
        <v>119</v>
      </c>
      <c r="M47" s="137"/>
      <c r="N47" s="137" t="s">
        <v>84</v>
      </c>
      <c r="O47" s="137"/>
      <c r="P47" s="137"/>
      <c r="Q47" s="137"/>
      <c r="R47" s="137"/>
      <c r="S47" s="137"/>
      <c r="T47" s="137"/>
      <c r="U47" s="137"/>
      <c r="V47" s="137" t="s">
        <v>120</v>
      </c>
    </row>
    <row r="48" spans="1:22" ht="68.400000000000006" x14ac:dyDescent="0.25">
      <c r="A48" s="132">
        <v>6</v>
      </c>
      <c r="B48" s="133">
        <v>37</v>
      </c>
      <c r="C48" s="134" t="s">
        <v>121</v>
      </c>
      <c r="D48" s="135" t="s">
        <v>122</v>
      </c>
      <c r="E48" s="136">
        <v>1965.31</v>
      </c>
      <c r="F48" s="137">
        <v>1965.31</v>
      </c>
      <c r="G48" s="136"/>
      <c r="H48" s="136" t="s">
        <v>123</v>
      </c>
      <c r="I48" s="136">
        <v>1</v>
      </c>
      <c r="J48" s="136"/>
      <c r="K48" s="136" t="s">
        <v>124</v>
      </c>
      <c r="L48" s="137">
        <v>12</v>
      </c>
      <c r="M48" s="137"/>
      <c r="N48" s="137" t="s">
        <v>84</v>
      </c>
      <c r="O48" s="137"/>
      <c r="P48" s="137"/>
      <c r="Q48" s="137"/>
      <c r="R48" s="137"/>
      <c r="S48" s="137"/>
      <c r="T48" s="137"/>
      <c r="U48" s="137"/>
      <c r="V48" s="137"/>
    </row>
    <row r="49" spans="1:22" ht="68.400000000000006" x14ac:dyDescent="0.25">
      <c r="A49" s="132">
        <v>7</v>
      </c>
      <c r="B49" s="133">
        <v>38</v>
      </c>
      <c r="C49" s="134" t="s">
        <v>125</v>
      </c>
      <c r="D49" s="135" t="s">
        <v>126</v>
      </c>
      <c r="E49" s="136">
        <v>3.3</v>
      </c>
      <c r="F49" s="137"/>
      <c r="G49" s="136">
        <v>3.3</v>
      </c>
      <c r="H49" s="136"/>
      <c r="I49" s="136"/>
      <c r="J49" s="136"/>
      <c r="K49" s="136">
        <v>1</v>
      </c>
      <c r="L49" s="137"/>
      <c r="M49" s="137"/>
      <c r="N49" s="137" t="s">
        <v>84</v>
      </c>
      <c r="O49" s="137"/>
      <c r="P49" s="137"/>
      <c r="Q49" s="137"/>
      <c r="R49" s="137"/>
      <c r="S49" s="137"/>
      <c r="T49" s="137"/>
      <c r="U49" s="137"/>
      <c r="V49" s="137">
        <v>1</v>
      </c>
    </row>
    <row r="50" spans="1:22" ht="79.8" x14ac:dyDescent="0.25">
      <c r="A50" s="138">
        <v>8</v>
      </c>
      <c r="B50" s="139">
        <v>39</v>
      </c>
      <c r="C50" s="140" t="s">
        <v>127</v>
      </c>
      <c r="D50" s="141" t="s">
        <v>128</v>
      </c>
      <c r="E50" s="142">
        <v>5.69</v>
      </c>
      <c r="F50" s="143"/>
      <c r="G50" s="142">
        <v>5.69</v>
      </c>
      <c r="H50" s="142"/>
      <c r="I50" s="142"/>
      <c r="J50" s="142"/>
      <c r="K50" s="142">
        <v>1</v>
      </c>
      <c r="L50" s="143"/>
      <c r="M50" s="143"/>
      <c r="N50" s="143" t="s">
        <v>84</v>
      </c>
      <c r="O50" s="143"/>
      <c r="P50" s="143"/>
      <c r="Q50" s="143"/>
      <c r="R50" s="143"/>
      <c r="S50" s="143"/>
      <c r="T50" s="143"/>
      <c r="U50" s="143"/>
      <c r="V50" s="143">
        <v>1</v>
      </c>
    </row>
    <row r="51" spans="1:22" ht="19.350000000000001" customHeight="1" x14ac:dyDescent="0.25">
      <c r="A51" s="128" t="s">
        <v>129</v>
      </c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</row>
    <row r="52" spans="1:22" ht="18.45" customHeight="1" x14ac:dyDescent="0.25">
      <c r="A52" s="130" t="s">
        <v>130</v>
      </c>
      <c r="B52" s="131"/>
      <c r="C52" s="131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</row>
    <row r="53" spans="1:22" ht="68.400000000000006" x14ac:dyDescent="0.25">
      <c r="A53" s="132">
        <v>9</v>
      </c>
      <c r="B53" s="133">
        <v>48</v>
      </c>
      <c r="C53" s="134" t="s">
        <v>131</v>
      </c>
      <c r="D53" s="135" t="s">
        <v>132</v>
      </c>
      <c r="E53" s="136">
        <v>7993.71</v>
      </c>
      <c r="F53" s="137" t="s">
        <v>133</v>
      </c>
      <c r="G53" s="136">
        <v>8.26</v>
      </c>
      <c r="H53" s="136" t="s">
        <v>134</v>
      </c>
      <c r="I53" s="136" t="s">
        <v>135</v>
      </c>
      <c r="J53" s="136"/>
      <c r="K53" s="136" t="s">
        <v>136</v>
      </c>
      <c r="L53" s="137" t="s">
        <v>137</v>
      </c>
      <c r="M53" s="137"/>
      <c r="N53" s="137" t="s">
        <v>84</v>
      </c>
      <c r="O53" s="137"/>
      <c r="P53" s="137"/>
      <c r="Q53" s="137"/>
      <c r="R53" s="137"/>
      <c r="S53" s="137"/>
      <c r="T53" s="137"/>
      <c r="U53" s="137"/>
      <c r="V53" s="137"/>
    </row>
    <row r="54" spans="1:22" ht="79.8" x14ac:dyDescent="0.25">
      <c r="A54" s="138">
        <v>10</v>
      </c>
      <c r="B54" s="139">
        <v>49</v>
      </c>
      <c r="C54" s="140" t="s">
        <v>138</v>
      </c>
      <c r="D54" s="141" t="s">
        <v>139</v>
      </c>
      <c r="E54" s="142">
        <v>2782.22</v>
      </c>
      <c r="F54" s="143" t="s">
        <v>140</v>
      </c>
      <c r="G54" s="142">
        <v>37.6</v>
      </c>
      <c r="H54" s="142" t="s">
        <v>141</v>
      </c>
      <c r="I54" s="142" t="s">
        <v>142</v>
      </c>
      <c r="J54" s="142">
        <v>1</v>
      </c>
      <c r="K54" s="142" t="s">
        <v>143</v>
      </c>
      <c r="L54" s="143" t="s">
        <v>144</v>
      </c>
      <c r="M54" s="143"/>
      <c r="N54" s="143" t="s">
        <v>84</v>
      </c>
      <c r="O54" s="143"/>
      <c r="P54" s="143"/>
      <c r="Q54" s="143"/>
      <c r="R54" s="143"/>
      <c r="S54" s="143"/>
      <c r="T54" s="143"/>
      <c r="U54" s="143"/>
      <c r="V54" s="143">
        <v>4</v>
      </c>
    </row>
    <row r="55" spans="1:22" ht="19.350000000000001" customHeight="1" x14ac:dyDescent="0.25">
      <c r="A55" s="128" t="s">
        <v>145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146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57" x14ac:dyDescent="0.25">
      <c r="A57" s="132">
        <v>11</v>
      </c>
      <c r="B57" s="133">
        <v>51</v>
      </c>
      <c r="C57" s="134" t="s">
        <v>147</v>
      </c>
      <c r="D57" s="135" t="s">
        <v>148</v>
      </c>
      <c r="E57" s="136">
        <v>209.2</v>
      </c>
      <c r="F57" s="137" t="s">
        <v>149</v>
      </c>
      <c r="G57" s="136" t="s">
        <v>150</v>
      </c>
      <c r="H57" s="136" t="s">
        <v>151</v>
      </c>
      <c r="I57" s="136" t="s">
        <v>152</v>
      </c>
      <c r="J57" s="136" t="s">
        <v>153</v>
      </c>
      <c r="K57" s="136" t="s">
        <v>154</v>
      </c>
      <c r="L57" s="137" t="s">
        <v>155</v>
      </c>
      <c r="M57" s="137"/>
      <c r="N57" s="137" t="s">
        <v>84</v>
      </c>
      <c r="O57" s="137"/>
      <c r="P57" s="137"/>
      <c r="Q57" s="137"/>
      <c r="R57" s="137"/>
      <c r="S57" s="137"/>
      <c r="T57" s="137"/>
      <c r="U57" s="137"/>
      <c r="V57" s="137" t="s">
        <v>156</v>
      </c>
    </row>
    <row r="58" spans="1:22" ht="45.6" x14ac:dyDescent="0.25">
      <c r="A58" s="132">
        <v>12</v>
      </c>
      <c r="B58" s="133">
        <v>52</v>
      </c>
      <c r="C58" s="134" t="s">
        <v>157</v>
      </c>
      <c r="D58" s="135" t="s">
        <v>158</v>
      </c>
      <c r="E58" s="136">
        <v>1737.6</v>
      </c>
      <c r="F58" s="137" t="s">
        <v>159</v>
      </c>
      <c r="G58" s="136"/>
      <c r="H58" s="136">
        <v>104</v>
      </c>
      <c r="I58" s="136" t="s">
        <v>160</v>
      </c>
      <c r="J58" s="136"/>
      <c r="K58" s="136">
        <v>609</v>
      </c>
      <c r="L58" s="137" t="s">
        <v>161</v>
      </c>
      <c r="M58" s="137"/>
      <c r="N58" s="137" t="s">
        <v>100</v>
      </c>
      <c r="O58" s="137"/>
      <c r="P58" s="137"/>
      <c r="Q58" s="137"/>
      <c r="R58" s="137"/>
      <c r="S58" s="137"/>
      <c r="T58" s="137"/>
      <c r="U58" s="137"/>
      <c r="V58" s="137"/>
    </row>
    <row r="59" spans="1:22" ht="68.400000000000006" x14ac:dyDescent="0.25">
      <c r="A59" s="132">
        <v>13</v>
      </c>
      <c r="B59" s="133">
        <v>53</v>
      </c>
      <c r="C59" s="134" t="s">
        <v>121</v>
      </c>
      <c r="D59" s="135" t="s">
        <v>162</v>
      </c>
      <c r="E59" s="136">
        <v>1965.31</v>
      </c>
      <c r="F59" s="137">
        <v>1965.31</v>
      </c>
      <c r="G59" s="136"/>
      <c r="H59" s="136" t="s">
        <v>163</v>
      </c>
      <c r="I59" s="136">
        <v>6</v>
      </c>
      <c r="J59" s="136"/>
      <c r="K59" s="136" t="s">
        <v>164</v>
      </c>
      <c r="L59" s="137">
        <v>73</v>
      </c>
      <c r="M59" s="137"/>
      <c r="N59" s="137" t="s">
        <v>84</v>
      </c>
      <c r="O59" s="137"/>
      <c r="P59" s="137"/>
      <c r="Q59" s="137"/>
      <c r="R59" s="137"/>
      <c r="S59" s="137"/>
      <c r="T59" s="137"/>
      <c r="U59" s="137"/>
      <c r="V59" s="137"/>
    </row>
    <row r="60" spans="1:22" ht="68.400000000000006" x14ac:dyDescent="0.25">
      <c r="A60" s="132">
        <v>14</v>
      </c>
      <c r="B60" s="133">
        <v>54</v>
      </c>
      <c r="C60" s="134" t="s">
        <v>125</v>
      </c>
      <c r="D60" s="135" t="s">
        <v>165</v>
      </c>
      <c r="E60" s="136">
        <v>3.3</v>
      </c>
      <c r="F60" s="137"/>
      <c r="G60" s="136">
        <v>3.3</v>
      </c>
      <c r="H60" s="136">
        <v>1</v>
      </c>
      <c r="I60" s="136"/>
      <c r="J60" s="136">
        <v>1</v>
      </c>
      <c r="K60" s="136">
        <v>9</v>
      </c>
      <c r="L60" s="137"/>
      <c r="M60" s="137"/>
      <c r="N60" s="137" t="s">
        <v>84</v>
      </c>
      <c r="O60" s="137"/>
      <c r="P60" s="137"/>
      <c r="Q60" s="137"/>
      <c r="R60" s="137"/>
      <c r="S60" s="137"/>
      <c r="T60" s="137"/>
      <c r="U60" s="137"/>
      <c r="V60" s="137">
        <v>9</v>
      </c>
    </row>
    <row r="61" spans="1:22" ht="79.8" x14ac:dyDescent="0.25">
      <c r="A61" s="138">
        <v>15</v>
      </c>
      <c r="B61" s="139">
        <v>55</v>
      </c>
      <c r="C61" s="140" t="s">
        <v>127</v>
      </c>
      <c r="D61" s="141" t="s">
        <v>166</v>
      </c>
      <c r="E61" s="142">
        <v>5.69</v>
      </c>
      <c r="F61" s="143"/>
      <c r="G61" s="142">
        <v>5.69</v>
      </c>
      <c r="H61" s="142">
        <v>2</v>
      </c>
      <c r="I61" s="142"/>
      <c r="J61" s="142">
        <v>2</v>
      </c>
      <c r="K61" s="142">
        <v>9</v>
      </c>
      <c r="L61" s="143"/>
      <c r="M61" s="143"/>
      <c r="N61" s="143" t="s">
        <v>84</v>
      </c>
      <c r="O61" s="143"/>
      <c r="P61" s="143"/>
      <c r="Q61" s="143"/>
      <c r="R61" s="143"/>
      <c r="S61" s="143"/>
      <c r="T61" s="143"/>
      <c r="U61" s="143"/>
      <c r="V61" s="143">
        <v>9</v>
      </c>
    </row>
    <row r="62" spans="1:22" ht="19.350000000000001" customHeight="1" x14ac:dyDescent="0.25">
      <c r="A62" s="128" t="s">
        <v>167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18.45" customHeight="1" x14ac:dyDescent="0.25">
      <c r="A63" s="130" t="s">
        <v>146</v>
      </c>
      <c r="B63" s="131"/>
      <c r="C63" s="131"/>
      <c r="D63" s="131"/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</row>
    <row r="64" spans="1:22" ht="79.8" x14ac:dyDescent="0.25">
      <c r="A64" s="132">
        <v>16</v>
      </c>
      <c r="B64" s="133">
        <v>59</v>
      </c>
      <c r="C64" s="134" t="s">
        <v>102</v>
      </c>
      <c r="D64" s="135" t="s">
        <v>168</v>
      </c>
      <c r="E64" s="136">
        <v>3506.13</v>
      </c>
      <c r="F64" s="137" t="s">
        <v>104</v>
      </c>
      <c r="G64" s="136" t="s">
        <v>105</v>
      </c>
      <c r="H64" s="136" t="s">
        <v>169</v>
      </c>
      <c r="I64" s="136" t="s">
        <v>170</v>
      </c>
      <c r="J64" s="136">
        <v>4</v>
      </c>
      <c r="K64" s="136" t="s">
        <v>171</v>
      </c>
      <c r="L64" s="137" t="s">
        <v>172</v>
      </c>
      <c r="M64" s="137"/>
      <c r="N64" s="137" t="s">
        <v>84</v>
      </c>
      <c r="O64" s="137"/>
      <c r="P64" s="137"/>
      <c r="Q64" s="137"/>
      <c r="R64" s="137"/>
      <c r="S64" s="137"/>
      <c r="T64" s="137"/>
      <c r="U64" s="137"/>
      <c r="V64" s="137" t="s">
        <v>173</v>
      </c>
    </row>
    <row r="65" spans="1:22" ht="68.400000000000006" x14ac:dyDescent="0.25">
      <c r="A65" s="132">
        <v>17</v>
      </c>
      <c r="B65" s="133">
        <v>60</v>
      </c>
      <c r="C65" s="134" t="s">
        <v>121</v>
      </c>
      <c r="D65" s="135" t="s">
        <v>174</v>
      </c>
      <c r="E65" s="136">
        <v>1965.31</v>
      </c>
      <c r="F65" s="137">
        <v>1965.31</v>
      </c>
      <c r="G65" s="136"/>
      <c r="H65" s="136"/>
      <c r="I65" s="136"/>
      <c r="J65" s="136"/>
      <c r="K65" s="136" t="s">
        <v>175</v>
      </c>
      <c r="L65" s="137">
        <v>6</v>
      </c>
      <c r="M65" s="137"/>
      <c r="N65" s="137" t="s">
        <v>84</v>
      </c>
      <c r="O65" s="137"/>
      <c r="P65" s="137"/>
      <c r="Q65" s="137"/>
      <c r="R65" s="137"/>
      <c r="S65" s="137"/>
      <c r="T65" s="137"/>
      <c r="U65" s="137"/>
      <c r="V65" s="137"/>
    </row>
    <row r="66" spans="1:22" ht="68.400000000000006" x14ac:dyDescent="0.25">
      <c r="A66" s="132">
        <v>18</v>
      </c>
      <c r="B66" s="133">
        <v>61</v>
      </c>
      <c r="C66" s="134" t="s">
        <v>125</v>
      </c>
      <c r="D66" s="135" t="s">
        <v>176</v>
      </c>
      <c r="E66" s="136">
        <v>3.3</v>
      </c>
      <c r="F66" s="137"/>
      <c r="G66" s="136">
        <v>3.3</v>
      </c>
      <c r="H66" s="136"/>
      <c r="I66" s="136"/>
      <c r="J66" s="136"/>
      <c r="K66" s="136">
        <v>1</v>
      </c>
      <c r="L66" s="137"/>
      <c r="M66" s="137"/>
      <c r="N66" s="137" t="s">
        <v>84</v>
      </c>
      <c r="O66" s="137"/>
      <c r="P66" s="137"/>
      <c r="Q66" s="137"/>
      <c r="R66" s="137"/>
      <c r="S66" s="137"/>
      <c r="T66" s="137"/>
      <c r="U66" s="137"/>
      <c r="V66" s="137">
        <v>1</v>
      </c>
    </row>
    <row r="67" spans="1:22" ht="79.8" x14ac:dyDescent="0.25">
      <c r="A67" s="138">
        <v>19</v>
      </c>
      <c r="B67" s="139">
        <v>62</v>
      </c>
      <c r="C67" s="140" t="s">
        <v>127</v>
      </c>
      <c r="D67" s="141" t="s">
        <v>177</v>
      </c>
      <c r="E67" s="142">
        <v>5.69</v>
      </c>
      <c r="F67" s="143"/>
      <c r="G67" s="142">
        <v>5.69</v>
      </c>
      <c r="H67" s="142"/>
      <c r="I67" s="142"/>
      <c r="J67" s="142"/>
      <c r="K67" s="142">
        <v>1</v>
      </c>
      <c r="L67" s="143"/>
      <c r="M67" s="143"/>
      <c r="N67" s="143" t="s">
        <v>84</v>
      </c>
      <c r="O67" s="143"/>
      <c r="P67" s="143"/>
      <c r="Q67" s="143"/>
      <c r="R67" s="143"/>
      <c r="S67" s="143"/>
      <c r="T67" s="143"/>
      <c r="U67" s="143"/>
      <c r="V67" s="143">
        <v>1</v>
      </c>
    </row>
    <row r="68" spans="1:22" ht="19.350000000000001" customHeight="1" x14ac:dyDescent="0.25">
      <c r="A68" s="128" t="s">
        <v>178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179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79.8" x14ac:dyDescent="0.25">
      <c r="A70" s="138">
        <v>20</v>
      </c>
      <c r="B70" s="139">
        <v>63</v>
      </c>
      <c r="C70" s="140" t="s">
        <v>180</v>
      </c>
      <c r="D70" s="141" t="s">
        <v>181</v>
      </c>
      <c r="E70" s="142">
        <v>5013.63</v>
      </c>
      <c r="F70" s="143" t="s">
        <v>182</v>
      </c>
      <c r="G70" s="142" t="s">
        <v>183</v>
      </c>
      <c r="H70" s="142" t="s">
        <v>184</v>
      </c>
      <c r="I70" s="142" t="s">
        <v>185</v>
      </c>
      <c r="J70" s="142">
        <v>3</v>
      </c>
      <c r="K70" s="142" t="s">
        <v>186</v>
      </c>
      <c r="L70" s="143" t="s">
        <v>187</v>
      </c>
      <c r="M70" s="143"/>
      <c r="N70" s="143" t="s">
        <v>84</v>
      </c>
      <c r="O70" s="143"/>
      <c r="P70" s="143"/>
      <c r="Q70" s="143"/>
      <c r="R70" s="143"/>
      <c r="S70" s="143"/>
      <c r="T70" s="143"/>
      <c r="U70" s="143"/>
      <c r="V70" s="143" t="s">
        <v>188</v>
      </c>
    </row>
    <row r="71" spans="1:22" ht="19.350000000000001" customHeight="1" x14ac:dyDescent="0.25">
      <c r="A71" s="128" t="s">
        <v>189</v>
      </c>
      <c r="B71" s="129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  <c r="Q71" s="129"/>
      <c r="R71" s="129"/>
      <c r="S71" s="129"/>
      <c r="T71" s="129"/>
      <c r="U71" s="129"/>
      <c r="V71" s="129"/>
    </row>
    <row r="72" spans="1:22" ht="18.45" customHeight="1" x14ac:dyDescent="0.25">
      <c r="A72" s="130" t="s">
        <v>179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2">
        <v>21</v>
      </c>
      <c r="B73" s="133">
        <v>64</v>
      </c>
      <c r="C73" s="134" t="s">
        <v>190</v>
      </c>
      <c r="D73" s="135" t="s">
        <v>191</v>
      </c>
      <c r="E73" s="136">
        <v>1010.59</v>
      </c>
      <c r="F73" s="137" t="s">
        <v>192</v>
      </c>
      <c r="G73" s="136">
        <v>5.16</v>
      </c>
      <c r="H73" s="136" t="s">
        <v>193</v>
      </c>
      <c r="I73" s="136" t="s">
        <v>194</v>
      </c>
      <c r="J73" s="136"/>
      <c r="K73" s="136" t="s">
        <v>195</v>
      </c>
      <c r="L73" s="137" t="s">
        <v>196</v>
      </c>
      <c r="M73" s="137"/>
      <c r="N73" s="137" t="s">
        <v>84</v>
      </c>
      <c r="O73" s="137"/>
      <c r="P73" s="137"/>
      <c r="Q73" s="137"/>
      <c r="R73" s="137"/>
      <c r="S73" s="137"/>
      <c r="T73" s="137"/>
      <c r="U73" s="137"/>
      <c r="V73" s="137"/>
    </row>
    <row r="74" spans="1:22" ht="57" x14ac:dyDescent="0.25">
      <c r="A74" s="132">
        <v>22</v>
      </c>
      <c r="B74" s="133">
        <v>65</v>
      </c>
      <c r="C74" s="134" t="s">
        <v>197</v>
      </c>
      <c r="D74" s="135" t="s">
        <v>198</v>
      </c>
      <c r="E74" s="136">
        <v>16.399999999999999</v>
      </c>
      <c r="F74" s="137" t="s">
        <v>199</v>
      </c>
      <c r="G74" s="136"/>
      <c r="H74" s="136">
        <v>16</v>
      </c>
      <c r="I74" s="136" t="s">
        <v>200</v>
      </c>
      <c r="J74" s="136"/>
      <c r="K74" s="136">
        <v>111</v>
      </c>
      <c r="L74" s="137" t="s">
        <v>201</v>
      </c>
      <c r="M74" s="137"/>
      <c r="N74" s="137" t="s">
        <v>100</v>
      </c>
      <c r="O74" s="137"/>
      <c r="P74" s="137"/>
      <c r="Q74" s="137"/>
      <c r="R74" s="137"/>
      <c r="S74" s="137"/>
      <c r="T74" s="137"/>
      <c r="U74" s="137"/>
      <c r="V74" s="137"/>
    </row>
    <row r="75" spans="1:22" ht="18.45" customHeight="1" x14ac:dyDescent="0.25">
      <c r="A75" s="130" t="s">
        <v>202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23</v>
      </c>
      <c r="B76" s="133">
        <v>66</v>
      </c>
      <c r="C76" s="134" t="s">
        <v>190</v>
      </c>
      <c r="D76" s="135" t="s">
        <v>191</v>
      </c>
      <c r="E76" s="136">
        <v>1010.59</v>
      </c>
      <c r="F76" s="137" t="s">
        <v>192</v>
      </c>
      <c r="G76" s="136">
        <v>5.16</v>
      </c>
      <c r="H76" s="136" t="s">
        <v>193</v>
      </c>
      <c r="I76" s="136" t="s">
        <v>194</v>
      </c>
      <c r="J76" s="136"/>
      <c r="K76" s="136" t="s">
        <v>195</v>
      </c>
      <c r="L76" s="137" t="s">
        <v>196</v>
      </c>
      <c r="M76" s="137"/>
      <c r="N76" s="137" t="s">
        <v>84</v>
      </c>
      <c r="O76" s="137"/>
      <c r="P76" s="137"/>
      <c r="Q76" s="137"/>
      <c r="R76" s="137"/>
      <c r="S76" s="137"/>
      <c r="T76" s="137"/>
      <c r="U76" s="137"/>
      <c r="V76" s="137"/>
    </row>
    <row r="77" spans="1:22" ht="57" x14ac:dyDescent="0.25">
      <c r="A77" s="138">
        <v>24</v>
      </c>
      <c r="B77" s="139">
        <v>67</v>
      </c>
      <c r="C77" s="140" t="s">
        <v>203</v>
      </c>
      <c r="D77" s="141" t="s">
        <v>198</v>
      </c>
      <c r="E77" s="142">
        <v>23.1</v>
      </c>
      <c r="F77" s="143" t="s">
        <v>204</v>
      </c>
      <c r="G77" s="142"/>
      <c r="H77" s="142">
        <v>23</v>
      </c>
      <c r="I77" s="142" t="s">
        <v>205</v>
      </c>
      <c r="J77" s="142"/>
      <c r="K77" s="142">
        <v>125</v>
      </c>
      <c r="L77" s="143" t="s">
        <v>206</v>
      </c>
      <c r="M77" s="143"/>
      <c r="N77" s="143" t="s">
        <v>100</v>
      </c>
      <c r="O77" s="143"/>
      <c r="P77" s="143"/>
      <c r="Q77" s="143"/>
      <c r="R77" s="143"/>
      <c r="S77" s="143"/>
      <c r="T77" s="143"/>
      <c r="U77" s="143"/>
      <c r="V77" s="143"/>
    </row>
    <row r="78" spans="1:22" ht="19.350000000000001" customHeight="1" x14ac:dyDescent="0.25">
      <c r="A78" s="128" t="s">
        <v>207</v>
      </c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</row>
    <row r="79" spans="1:22" ht="18.45" customHeight="1" x14ac:dyDescent="0.25">
      <c r="A79" s="130" t="s">
        <v>179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57" x14ac:dyDescent="0.25">
      <c r="A80" s="132">
        <v>25</v>
      </c>
      <c r="B80" s="133">
        <v>68</v>
      </c>
      <c r="C80" s="134" t="s">
        <v>208</v>
      </c>
      <c r="D80" s="135" t="s">
        <v>209</v>
      </c>
      <c r="E80" s="136">
        <v>15810.14</v>
      </c>
      <c r="F80" s="137" t="s">
        <v>210</v>
      </c>
      <c r="G80" s="136">
        <v>195.41</v>
      </c>
      <c r="H80" s="136" t="s">
        <v>211</v>
      </c>
      <c r="I80" s="136" t="s">
        <v>212</v>
      </c>
      <c r="J80" s="136"/>
      <c r="K80" s="136" t="s">
        <v>213</v>
      </c>
      <c r="L80" s="137" t="s">
        <v>214</v>
      </c>
      <c r="M80" s="137"/>
      <c r="N80" s="137" t="s">
        <v>84</v>
      </c>
      <c r="O80" s="137"/>
      <c r="P80" s="137"/>
      <c r="Q80" s="137"/>
      <c r="R80" s="137"/>
      <c r="S80" s="137"/>
      <c r="T80" s="137"/>
      <c r="U80" s="137"/>
      <c r="V80" s="137">
        <v>1</v>
      </c>
    </row>
    <row r="81" spans="1:22" ht="34.200000000000003" x14ac:dyDescent="0.25">
      <c r="A81" s="132">
        <v>26</v>
      </c>
      <c r="B81" s="133">
        <v>69</v>
      </c>
      <c r="C81" s="134" t="s">
        <v>215</v>
      </c>
      <c r="D81" s="135" t="s">
        <v>216</v>
      </c>
      <c r="E81" s="136">
        <v>26.3</v>
      </c>
      <c r="F81" s="137" t="s">
        <v>217</v>
      </c>
      <c r="G81" s="136"/>
      <c r="H81" s="136">
        <v>13</v>
      </c>
      <c r="I81" s="136" t="s">
        <v>218</v>
      </c>
      <c r="J81" s="136"/>
      <c r="K81" s="136">
        <v>62</v>
      </c>
      <c r="L81" s="137" t="s">
        <v>219</v>
      </c>
      <c r="M81" s="137"/>
      <c r="N81" s="137" t="s">
        <v>100</v>
      </c>
      <c r="O81" s="137"/>
      <c r="P81" s="137"/>
      <c r="Q81" s="137"/>
      <c r="R81" s="137"/>
      <c r="S81" s="137"/>
      <c r="T81" s="137"/>
      <c r="U81" s="137"/>
      <c r="V81" s="137"/>
    </row>
    <row r="82" spans="1:22" ht="68.400000000000006" x14ac:dyDescent="0.25">
      <c r="A82" s="138">
        <v>27</v>
      </c>
      <c r="B82" s="139">
        <v>70</v>
      </c>
      <c r="C82" s="140" t="s">
        <v>220</v>
      </c>
      <c r="D82" s="141" t="s">
        <v>221</v>
      </c>
      <c r="E82" s="142">
        <v>4104.3</v>
      </c>
      <c r="F82" s="143" t="s">
        <v>222</v>
      </c>
      <c r="G82" s="142">
        <v>1.03</v>
      </c>
      <c r="H82" s="142" t="s">
        <v>223</v>
      </c>
      <c r="I82" s="142" t="s">
        <v>224</v>
      </c>
      <c r="J82" s="142"/>
      <c r="K82" s="142" t="s">
        <v>225</v>
      </c>
      <c r="L82" s="143" t="s">
        <v>226</v>
      </c>
      <c r="M82" s="143"/>
      <c r="N82" s="143" t="s">
        <v>84</v>
      </c>
      <c r="O82" s="143"/>
      <c r="P82" s="143"/>
      <c r="Q82" s="143"/>
      <c r="R82" s="143"/>
      <c r="S82" s="143"/>
      <c r="T82" s="143"/>
      <c r="U82" s="143"/>
      <c r="V82" s="143"/>
    </row>
    <row r="83" spans="1:22" ht="34.200000000000003" x14ac:dyDescent="0.25">
      <c r="A83" s="144" t="s">
        <v>227</v>
      </c>
      <c r="B83" s="145"/>
      <c r="C83" s="145"/>
      <c r="D83" s="145"/>
      <c r="E83" s="145"/>
      <c r="F83" s="145"/>
      <c r="G83" s="145"/>
      <c r="H83" s="146">
        <v>32184</v>
      </c>
      <c r="I83" s="146" t="s">
        <v>228</v>
      </c>
      <c r="J83" s="146" t="s">
        <v>229</v>
      </c>
      <c r="K83" s="146">
        <v>125524</v>
      </c>
      <c r="L83" s="146" t="s">
        <v>230</v>
      </c>
      <c r="M83" s="146"/>
      <c r="N83" s="146"/>
      <c r="O83" s="146"/>
      <c r="P83" s="146"/>
      <c r="Q83" s="146"/>
      <c r="R83" s="146"/>
      <c r="S83" s="146"/>
      <c r="T83" s="146"/>
      <c r="U83" s="146"/>
      <c r="V83" s="146" t="s">
        <v>231</v>
      </c>
    </row>
    <row r="84" spans="1:22" x14ac:dyDescent="0.25">
      <c r="A84" s="144" t="s">
        <v>232</v>
      </c>
      <c r="B84" s="145"/>
      <c r="C84" s="145"/>
      <c r="D84" s="145"/>
      <c r="E84" s="145"/>
      <c r="F84" s="145"/>
      <c r="G84" s="145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233</v>
      </c>
      <c r="B85" s="145"/>
      <c r="C85" s="145"/>
      <c r="D85" s="145"/>
      <c r="E85" s="145"/>
      <c r="F85" s="145"/>
      <c r="G85" s="145"/>
      <c r="H85" s="146">
        <v>4246</v>
      </c>
      <c r="I85" s="146"/>
      <c r="J85" s="146"/>
      <c r="K85" s="146">
        <v>50946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4" t="s">
        <v>234</v>
      </c>
      <c r="B86" s="145"/>
      <c r="C86" s="145"/>
      <c r="D86" s="145"/>
      <c r="E86" s="145"/>
      <c r="F86" s="145"/>
      <c r="G86" s="145"/>
      <c r="H86" s="146">
        <v>26785</v>
      </c>
      <c r="I86" s="146"/>
      <c r="J86" s="146"/>
      <c r="K86" s="146">
        <v>69743</v>
      </c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</row>
    <row r="87" spans="1:22" x14ac:dyDescent="0.25">
      <c r="A87" s="144" t="s">
        <v>235</v>
      </c>
      <c r="B87" s="145"/>
      <c r="C87" s="145"/>
      <c r="D87" s="145"/>
      <c r="E87" s="145"/>
      <c r="F87" s="145"/>
      <c r="G87" s="145"/>
      <c r="H87" s="146">
        <v>1230</v>
      </c>
      <c r="I87" s="146"/>
      <c r="J87" s="146"/>
      <c r="K87" s="146">
        <v>5762</v>
      </c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</row>
    <row r="88" spans="1:22" x14ac:dyDescent="0.25">
      <c r="A88" s="147" t="s">
        <v>236</v>
      </c>
      <c r="B88" s="148"/>
      <c r="C88" s="148"/>
      <c r="D88" s="148"/>
      <c r="E88" s="148"/>
      <c r="F88" s="148"/>
      <c r="G88" s="148"/>
      <c r="H88" s="149">
        <v>4526</v>
      </c>
      <c r="I88" s="149"/>
      <c r="J88" s="149"/>
      <c r="K88" s="149">
        <v>46272</v>
      </c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x14ac:dyDescent="0.25">
      <c r="A89" s="147" t="s">
        <v>237</v>
      </c>
      <c r="B89" s="148"/>
      <c r="C89" s="148"/>
      <c r="D89" s="148"/>
      <c r="E89" s="148"/>
      <c r="F89" s="148"/>
      <c r="G89" s="148"/>
      <c r="H89" s="149">
        <v>2360</v>
      </c>
      <c r="I89" s="149"/>
      <c r="J89" s="149"/>
      <c r="K89" s="149">
        <v>22641</v>
      </c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</row>
    <row r="90" spans="1:22" x14ac:dyDescent="0.25">
      <c r="A90" s="147" t="s">
        <v>238</v>
      </c>
      <c r="B90" s="148"/>
      <c r="C90" s="148"/>
      <c r="D90" s="148"/>
      <c r="E90" s="148"/>
      <c r="F90" s="148"/>
      <c r="G90" s="148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</row>
    <row r="91" spans="1:22" hidden="1" x14ac:dyDescent="0.25">
      <c r="A91" s="144" t="s">
        <v>239</v>
      </c>
      <c r="B91" s="145"/>
      <c r="C91" s="145"/>
      <c r="D91" s="145"/>
      <c r="E91" s="145"/>
      <c r="F91" s="145"/>
      <c r="G91" s="145"/>
      <c r="H91" s="146">
        <v>37508</v>
      </c>
      <c r="I91" s="146"/>
      <c r="J91" s="146"/>
      <c r="K91" s="146">
        <v>181539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hidden="1" x14ac:dyDescent="0.25">
      <c r="A92" s="144" t="s">
        <v>240</v>
      </c>
      <c r="B92" s="145"/>
      <c r="C92" s="145"/>
      <c r="D92" s="145"/>
      <c r="E92" s="145"/>
      <c r="F92" s="145"/>
      <c r="G92" s="145"/>
      <c r="H92" s="146">
        <v>534</v>
      </c>
      <c r="I92" s="146"/>
      <c r="J92" s="146"/>
      <c r="K92" s="146">
        <v>3596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hidden="1" x14ac:dyDescent="0.25">
      <c r="A93" s="144" t="s">
        <v>241</v>
      </c>
      <c r="B93" s="145"/>
      <c r="C93" s="145"/>
      <c r="D93" s="145"/>
      <c r="E93" s="145"/>
      <c r="F93" s="145"/>
      <c r="G93" s="145"/>
      <c r="H93" s="146">
        <v>16</v>
      </c>
      <c r="I93" s="146"/>
      <c r="J93" s="146"/>
      <c r="K93" s="146">
        <v>187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hidden="1" x14ac:dyDescent="0.25">
      <c r="A94" s="144" t="s">
        <v>242</v>
      </c>
      <c r="B94" s="145"/>
      <c r="C94" s="145"/>
      <c r="D94" s="145"/>
      <c r="E94" s="145"/>
      <c r="F94" s="145"/>
      <c r="G94" s="145"/>
      <c r="H94" s="146">
        <v>1</v>
      </c>
      <c r="I94" s="146"/>
      <c r="J94" s="146"/>
      <c r="K94" s="146">
        <v>11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hidden="1" x14ac:dyDescent="0.25">
      <c r="A95" s="144" t="s">
        <v>243</v>
      </c>
      <c r="B95" s="145"/>
      <c r="C95" s="145"/>
      <c r="D95" s="145"/>
      <c r="E95" s="145"/>
      <c r="F95" s="145"/>
      <c r="G95" s="145"/>
      <c r="H95" s="146">
        <v>2</v>
      </c>
      <c r="I95" s="146"/>
      <c r="J95" s="146"/>
      <c r="K95" s="146">
        <v>11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hidden="1" x14ac:dyDescent="0.25">
      <c r="A96" s="144" t="s">
        <v>244</v>
      </c>
      <c r="B96" s="145"/>
      <c r="C96" s="145"/>
      <c r="D96" s="145"/>
      <c r="E96" s="145"/>
      <c r="F96" s="145"/>
      <c r="G96" s="145"/>
      <c r="H96" s="146">
        <v>365</v>
      </c>
      <c r="I96" s="146"/>
      <c r="J96" s="146"/>
      <c r="K96" s="146">
        <v>3207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ht="30" hidden="1" customHeight="1" x14ac:dyDescent="0.25">
      <c r="A97" s="144" t="s">
        <v>245</v>
      </c>
      <c r="B97" s="145"/>
      <c r="C97" s="145"/>
      <c r="D97" s="145"/>
      <c r="E97" s="145"/>
      <c r="F97" s="145"/>
      <c r="G97" s="145"/>
      <c r="H97" s="146">
        <v>608</v>
      </c>
      <c r="I97" s="146"/>
      <c r="J97" s="146"/>
      <c r="K97" s="146">
        <v>5721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hidden="1" x14ac:dyDescent="0.25">
      <c r="A98" s="144" t="s">
        <v>246</v>
      </c>
      <c r="B98" s="145"/>
      <c r="C98" s="145"/>
      <c r="D98" s="145"/>
      <c r="E98" s="145"/>
      <c r="F98" s="145"/>
      <c r="G98" s="145"/>
      <c r="H98" s="146">
        <v>36</v>
      </c>
      <c r="I98" s="146"/>
      <c r="J98" s="146"/>
      <c r="K98" s="146">
        <v>165</v>
      </c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</row>
    <row r="99" spans="1:22" x14ac:dyDescent="0.25">
      <c r="A99" s="144" t="s">
        <v>247</v>
      </c>
      <c r="B99" s="145"/>
      <c r="C99" s="145"/>
      <c r="D99" s="145"/>
      <c r="E99" s="145"/>
      <c r="F99" s="145"/>
      <c r="G99" s="145"/>
      <c r="H99" s="146">
        <v>39070</v>
      </c>
      <c r="I99" s="146"/>
      <c r="J99" s="146"/>
      <c r="K99" s="146">
        <v>194437</v>
      </c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</row>
    <row r="100" spans="1:22" ht="30" customHeight="1" x14ac:dyDescent="0.25">
      <c r="A100" s="144" t="s">
        <v>248</v>
      </c>
      <c r="B100" s="145"/>
      <c r="C100" s="145"/>
      <c r="D100" s="145"/>
      <c r="E100" s="145"/>
      <c r="F100" s="145"/>
      <c r="G100" s="145"/>
      <c r="H100" s="146">
        <v>5232</v>
      </c>
      <c r="I100" s="146"/>
      <c r="J100" s="146"/>
      <c r="K100" s="146">
        <v>15461</v>
      </c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</row>
    <row r="101" spans="1:22" x14ac:dyDescent="0.25">
      <c r="A101" s="147" t="s">
        <v>249</v>
      </c>
      <c r="B101" s="148"/>
      <c r="C101" s="148"/>
      <c r="D101" s="148"/>
      <c r="E101" s="148"/>
      <c r="F101" s="148"/>
      <c r="G101" s="148"/>
      <c r="H101" s="149">
        <v>44302</v>
      </c>
      <c r="I101" s="149"/>
      <c r="J101" s="149"/>
      <c r="K101" s="149">
        <v>209898</v>
      </c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</row>
    <row r="102" spans="1:22" x14ac:dyDescent="0.25">
      <c r="A102" s="50"/>
      <c r="B102" s="39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</row>
    <row r="103" spans="1:22" x14ac:dyDescent="0.25">
      <c r="A103" s="50"/>
      <c r="B103" s="39"/>
      <c r="C103" s="73" t="s">
        <v>64</v>
      </c>
      <c r="D103" s="48"/>
      <c r="E103" s="48"/>
      <c r="F103" s="48"/>
      <c r="G103" s="48"/>
      <c r="H103" s="74">
        <f>IF(ISBLANK(Y30),"",ROUND(Z30/Y30,2)*100)</f>
        <v>107</v>
      </c>
      <c r="I103" s="48"/>
      <c r="J103" s="48"/>
      <c r="K103" s="74">
        <f>IF(ISBLANK(Y31),"",ROUND(Z31/Y31,2)*100)</f>
        <v>91</v>
      </c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</row>
    <row r="104" spans="1:22" x14ac:dyDescent="0.25">
      <c r="A104" s="50"/>
      <c r="B104" s="39"/>
      <c r="C104" s="73" t="s">
        <v>65</v>
      </c>
      <c r="D104" s="48"/>
      <c r="E104" s="48"/>
      <c r="F104" s="48"/>
      <c r="G104" s="48"/>
      <c r="H104" s="45">
        <f>IF(ISBLANK(Y30),"",ROUND(AA30/Y30,2)*100)</f>
        <v>56.000000000000007</v>
      </c>
      <c r="I104" s="48"/>
      <c r="J104" s="48"/>
      <c r="K104" s="45">
        <f>IF(ISBLANK(Y31),"",ROUND(AA31/Y31,2)*100)</f>
        <v>44</v>
      </c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</row>
    <row r="105" spans="1:22" x14ac:dyDescent="0.25">
      <c r="A105" s="28"/>
      <c r="B105" s="28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x14ac:dyDescent="0.25">
      <c r="B106" s="75" t="s">
        <v>71</v>
      </c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</row>
    <row r="107" spans="1:22" x14ac:dyDescent="0.25">
      <c r="B107" s="3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</row>
    <row r="108" spans="1:22" x14ac:dyDescent="0.25">
      <c r="B108" s="75" t="s">
        <v>72</v>
      </c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</row>
    <row r="109" spans="1:22" x14ac:dyDescent="0.25">
      <c r="B109" s="46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  <row r="120" spans="3:7" x14ac:dyDescent="0.25">
      <c r="C120" s="49"/>
      <c r="D120" s="49"/>
      <c r="E120" s="49"/>
      <c r="F120" s="49"/>
      <c r="G120" s="49"/>
    </row>
    <row r="121" spans="3:7" x14ac:dyDescent="0.25">
      <c r="C121" s="49"/>
      <c r="D121" s="49"/>
      <c r="E121" s="49"/>
      <c r="F121" s="49"/>
      <c r="G121" s="49"/>
    </row>
    <row r="122" spans="3:7" x14ac:dyDescent="0.25">
      <c r="C122" s="49"/>
      <c r="D122" s="49"/>
      <c r="E122" s="49"/>
      <c r="F122" s="49"/>
      <c r="G122" s="49"/>
    </row>
  </sheetData>
  <mergeCells count="67">
    <mergeCell ref="A97:G97"/>
    <mergeCell ref="A98:G98"/>
    <mergeCell ref="A99:G99"/>
    <mergeCell ref="A100:G100"/>
    <mergeCell ref="A101:G101"/>
    <mergeCell ref="A91:G91"/>
    <mergeCell ref="A92:G92"/>
    <mergeCell ref="A93:G93"/>
    <mergeCell ref="A94:G94"/>
    <mergeCell ref="A95:G95"/>
    <mergeCell ref="A96:G96"/>
    <mergeCell ref="A85:G85"/>
    <mergeCell ref="A86:G86"/>
    <mergeCell ref="A87:G87"/>
    <mergeCell ref="A88:G88"/>
    <mergeCell ref="A89:G89"/>
    <mergeCell ref="A90:G90"/>
    <mergeCell ref="A72:V72"/>
    <mergeCell ref="A75:V75"/>
    <mergeCell ref="A78:V78"/>
    <mergeCell ref="A79:V79"/>
    <mergeCell ref="A83:G83"/>
    <mergeCell ref="A84:G84"/>
    <mergeCell ref="A56:V56"/>
    <mergeCell ref="A62:V62"/>
    <mergeCell ref="A63:V63"/>
    <mergeCell ref="A68:V68"/>
    <mergeCell ref="A69:V69"/>
    <mergeCell ref="A71:V71"/>
    <mergeCell ref="A40:V40"/>
    <mergeCell ref="A41:V41"/>
    <mergeCell ref="A45:V45"/>
    <mergeCell ref="A51:V51"/>
    <mergeCell ref="A52:V52"/>
    <mergeCell ref="A55:V55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44302/1000</f>
        <v>44.302</v>
      </c>
      <c r="H11" s="85"/>
      <c r="I11" s="55" t="s">
        <v>6</v>
      </c>
      <c r="J11" s="86">
        <f>209898/1000</f>
        <v>209.898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0.35455000000000003</v>
      </c>
      <c r="H14" s="85"/>
      <c r="I14" s="55" t="s">
        <v>8</v>
      </c>
      <c r="J14" s="86">
        <f>(P14+P15)/1000</f>
        <v>0.35455000000000003</v>
      </c>
      <c r="K14" s="87"/>
      <c r="L14" s="58">
        <v>4847</v>
      </c>
      <c r="M14" s="35" t="s">
        <v>8</v>
      </c>
      <c r="N14" s="57"/>
      <c r="O14" s="26">
        <v>349.81</v>
      </c>
      <c r="P14" s="27">
        <v>349.81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4246/1000</f>
        <v>4.2460000000000004</v>
      </c>
      <c r="H15" s="117"/>
      <c r="I15" s="55" t="s">
        <v>6</v>
      </c>
      <c r="J15" s="86">
        <f>50946/1000</f>
        <v>50.945999999999998</v>
      </c>
      <c r="K15" s="87"/>
      <c r="L15" s="59">
        <v>56928</v>
      </c>
      <c r="M15" s="35" t="s">
        <v>6</v>
      </c>
      <c r="N15" s="57"/>
      <c r="O15" s="26">
        <v>4.74</v>
      </c>
      <c r="P15" s="27">
        <v>4.74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78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368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250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251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252</v>
      </c>
      <c r="C26" s="134" t="s">
        <v>253</v>
      </c>
      <c r="D26" s="154" t="s">
        <v>254</v>
      </c>
      <c r="E26" s="155">
        <v>0.82</v>
      </c>
      <c r="F26" s="136" t="s">
        <v>255</v>
      </c>
      <c r="G26" s="136">
        <v>7.52</v>
      </c>
      <c r="H26" s="156"/>
      <c r="I26" s="156"/>
      <c r="J26" s="136" t="s">
        <v>256</v>
      </c>
      <c r="K26" s="136">
        <v>90.23</v>
      </c>
      <c r="L26" s="157"/>
      <c r="M26" s="156">
        <f>IF(ISNUMBER(K26/G26),IF(NOT(K26/G26=0),K26/G26, " "), " ")</f>
        <v>11.998670212765958</v>
      </c>
      <c r="N26" s="154"/>
    </row>
    <row r="27" spans="1:23" s="29" customFormat="1" ht="22.8" x14ac:dyDescent="0.25">
      <c r="A27" s="152">
        <v>2</v>
      </c>
      <c r="B27" s="153" t="s">
        <v>257</v>
      </c>
      <c r="C27" s="134" t="s">
        <v>258</v>
      </c>
      <c r="D27" s="154" t="s">
        <v>254</v>
      </c>
      <c r="E27" s="155">
        <v>8.86</v>
      </c>
      <c r="F27" s="136" t="s">
        <v>259</v>
      </c>
      <c r="G27" s="136">
        <v>94.71</v>
      </c>
      <c r="H27" s="156"/>
      <c r="I27" s="156"/>
      <c r="J27" s="136" t="s">
        <v>260</v>
      </c>
      <c r="K27" s="136">
        <v>1136.56</v>
      </c>
      <c r="L27" s="157"/>
      <c r="M27" s="156">
        <f>IF(ISNUMBER(K27/G27),IF(NOT(K27/G27=0),K27/G27, " "), " ")</f>
        <v>12.000422341885757</v>
      </c>
      <c r="N27" s="154"/>
    </row>
    <row r="28" spans="1:23" s="29" customFormat="1" ht="22.8" x14ac:dyDescent="0.25">
      <c r="A28" s="152">
        <v>3</v>
      </c>
      <c r="B28" s="153" t="s">
        <v>261</v>
      </c>
      <c r="C28" s="134" t="s">
        <v>262</v>
      </c>
      <c r="D28" s="154" t="s">
        <v>254</v>
      </c>
      <c r="E28" s="155">
        <v>7.05</v>
      </c>
      <c r="F28" s="136" t="s">
        <v>263</v>
      </c>
      <c r="G28" s="136">
        <v>75.989999999999995</v>
      </c>
      <c r="H28" s="156"/>
      <c r="I28" s="156"/>
      <c r="J28" s="136" t="s">
        <v>264</v>
      </c>
      <c r="K28" s="136">
        <v>912.62</v>
      </c>
      <c r="L28" s="157"/>
      <c r="M28" s="156">
        <f>IF(ISNUMBER(K28/G28),IF(NOT(K28/G28=0),K28/G28, " "), " ")</f>
        <v>12.009738123437295</v>
      </c>
      <c r="N28" s="154"/>
    </row>
    <row r="29" spans="1:23" s="29" customFormat="1" ht="22.8" x14ac:dyDescent="0.25">
      <c r="A29" s="152">
        <v>4</v>
      </c>
      <c r="B29" s="153" t="s">
        <v>265</v>
      </c>
      <c r="C29" s="134" t="s">
        <v>266</v>
      </c>
      <c r="D29" s="154" t="s">
        <v>254</v>
      </c>
      <c r="E29" s="155">
        <v>12.1</v>
      </c>
      <c r="F29" s="136" t="s">
        <v>267</v>
      </c>
      <c r="G29" s="136">
        <v>132.13</v>
      </c>
      <c r="H29" s="156"/>
      <c r="I29" s="156"/>
      <c r="J29" s="136" t="s">
        <v>268</v>
      </c>
      <c r="K29" s="136">
        <v>1585.71</v>
      </c>
      <c r="L29" s="157"/>
      <c r="M29" s="156">
        <f>IF(ISNUMBER(K29/G29),IF(NOT(K29/G29=0),K29/G29, " "), " ")</f>
        <v>12.001135245591463</v>
      </c>
      <c r="N29" s="154"/>
    </row>
    <row r="30" spans="1:23" ht="22.8" x14ac:dyDescent="0.25">
      <c r="A30" s="152">
        <v>5</v>
      </c>
      <c r="B30" s="153" t="s">
        <v>269</v>
      </c>
      <c r="C30" s="134" t="s">
        <v>270</v>
      </c>
      <c r="D30" s="154" t="s">
        <v>254</v>
      </c>
      <c r="E30" s="155">
        <v>2.2200000000000002</v>
      </c>
      <c r="F30" s="136" t="s">
        <v>271</v>
      </c>
      <c r="G30" s="136">
        <v>24.86</v>
      </c>
      <c r="H30" s="156"/>
      <c r="I30" s="156"/>
      <c r="J30" s="136" t="s">
        <v>272</v>
      </c>
      <c r="K30" s="136">
        <v>298.39</v>
      </c>
      <c r="L30" s="157"/>
      <c r="M30" s="156">
        <f>IF(ISNUMBER(K30/G30),IF(NOT(K30/G30=0),K30/G30, " "), " ")</f>
        <v>12.002815768302494</v>
      </c>
      <c r="N30" s="154"/>
    </row>
    <row r="31" spans="1:23" ht="22.8" x14ac:dyDescent="0.25">
      <c r="A31" s="152">
        <v>6</v>
      </c>
      <c r="B31" s="153" t="s">
        <v>273</v>
      </c>
      <c r="C31" s="134" t="s">
        <v>274</v>
      </c>
      <c r="D31" s="154" t="s">
        <v>254</v>
      </c>
      <c r="E31" s="155">
        <v>1.62</v>
      </c>
      <c r="F31" s="136" t="s">
        <v>275</v>
      </c>
      <c r="G31" s="136">
        <v>18.579999999999998</v>
      </c>
      <c r="H31" s="156"/>
      <c r="I31" s="156"/>
      <c r="J31" s="136" t="s">
        <v>276</v>
      </c>
      <c r="K31" s="136">
        <v>222.94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 t="s">
        <v>277</v>
      </c>
      <c r="C32" s="134" t="s">
        <v>278</v>
      </c>
      <c r="D32" s="154" t="s">
        <v>254</v>
      </c>
      <c r="E32" s="155">
        <v>317.06</v>
      </c>
      <c r="F32" s="136" t="s">
        <v>279</v>
      </c>
      <c r="G32" s="136">
        <v>3814.23</v>
      </c>
      <c r="H32" s="156"/>
      <c r="I32" s="156"/>
      <c r="J32" s="136" t="s">
        <v>280</v>
      </c>
      <c r="K32" s="136">
        <v>45761.27</v>
      </c>
      <c r="L32" s="157"/>
      <c r="M32" s="156">
        <f>IF(ISNUMBER(K32/G32),IF(NOT(K32/G32=0),K32/G32, " "), " ")</f>
        <v>11.997511948676403</v>
      </c>
      <c r="N32" s="154"/>
    </row>
    <row r="33" spans="1:14" ht="22.8" x14ac:dyDescent="0.25">
      <c r="A33" s="152">
        <v>8</v>
      </c>
      <c r="B33" s="153" t="s">
        <v>281</v>
      </c>
      <c r="C33" s="134" t="s">
        <v>282</v>
      </c>
      <c r="D33" s="154" t="s">
        <v>254</v>
      </c>
      <c r="E33" s="155">
        <v>0.08</v>
      </c>
      <c r="F33" s="136" t="s">
        <v>283</v>
      </c>
      <c r="G33" s="136">
        <v>1.05</v>
      </c>
      <c r="H33" s="156"/>
      <c r="I33" s="156"/>
      <c r="J33" s="136" t="s">
        <v>284</v>
      </c>
      <c r="K33" s="136">
        <v>12.56</v>
      </c>
      <c r="L33" s="157"/>
      <c r="M33" s="156">
        <f>IF(ISNUMBER(K33/G33),IF(NOT(K33/G33=0),K33/G33, " "), " ")</f>
        <v>11.961904761904762</v>
      </c>
      <c r="N33" s="154"/>
    </row>
    <row r="34" spans="1:14" ht="22.8" x14ac:dyDescent="0.25">
      <c r="A34" s="152">
        <v>9</v>
      </c>
      <c r="B34" s="153">
        <v>2</v>
      </c>
      <c r="C34" s="134" t="s">
        <v>285</v>
      </c>
      <c r="D34" s="154" t="s">
        <v>254</v>
      </c>
      <c r="E34" s="155">
        <v>4.74</v>
      </c>
      <c r="F34" s="136" t="s">
        <v>286</v>
      </c>
      <c r="G34" s="136"/>
      <c r="H34" s="156"/>
      <c r="I34" s="156"/>
      <c r="J34" s="136" t="s">
        <v>286</v>
      </c>
      <c r="K34" s="136"/>
      <c r="L34" s="157"/>
      <c r="M34" s="156" t="str">
        <f>IF(ISNUMBER(K34/G34),IF(NOT(K34/G34=0),K34/G34, " "), " ")</f>
        <v xml:space="preserve"> </v>
      </c>
      <c r="N34" s="154"/>
    </row>
    <row r="35" spans="1:14" ht="19.350000000000001" customHeight="1" x14ac:dyDescent="0.25">
      <c r="A35" s="128" t="s">
        <v>287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</row>
    <row r="36" spans="1:14" ht="22.8" x14ac:dyDescent="0.25">
      <c r="A36" s="152">
        <v>10</v>
      </c>
      <c r="B36" s="153">
        <v>20129</v>
      </c>
      <c r="C36" s="134" t="s">
        <v>288</v>
      </c>
      <c r="D36" s="154" t="s">
        <v>289</v>
      </c>
      <c r="E36" s="155">
        <v>2.94</v>
      </c>
      <c r="F36" s="136" t="s">
        <v>290</v>
      </c>
      <c r="G36" s="136">
        <v>272.72000000000003</v>
      </c>
      <c r="H36" s="156"/>
      <c r="I36" s="156"/>
      <c r="J36" s="136" t="s">
        <v>291</v>
      </c>
      <c r="K36" s="136">
        <v>1470</v>
      </c>
      <c r="L36" s="157"/>
      <c r="M36" s="156">
        <f>IF(ISNUMBER(K36/G36),IF(NOT(K36/G36=0),K36/G36, " "), " ")</f>
        <v>5.3901437371663237</v>
      </c>
      <c r="N36" s="154" t="s">
        <v>292</v>
      </c>
    </row>
    <row r="37" spans="1:14" ht="34.200000000000003" x14ac:dyDescent="0.25">
      <c r="A37" s="152">
        <v>11</v>
      </c>
      <c r="B37" s="153">
        <v>21141</v>
      </c>
      <c r="C37" s="134" t="s">
        <v>293</v>
      </c>
      <c r="D37" s="154" t="s">
        <v>289</v>
      </c>
      <c r="E37" s="155">
        <v>1.79</v>
      </c>
      <c r="F37" s="136" t="s">
        <v>294</v>
      </c>
      <c r="G37" s="136">
        <v>239.98</v>
      </c>
      <c r="H37" s="156"/>
      <c r="I37" s="156"/>
      <c r="J37" s="136" t="s">
        <v>295</v>
      </c>
      <c r="K37" s="136">
        <v>1301.33</v>
      </c>
      <c r="L37" s="157"/>
      <c r="M37" s="156">
        <f>IF(ISNUMBER(K37/G37),IF(NOT(K37/G37=0),K37/G37, " "), " ")</f>
        <v>5.4226602216851401</v>
      </c>
      <c r="N37" s="154" t="s">
        <v>292</v>
      </c>
    </row>
    <row r="38" spans="1:14" ht="22.8" x14ac:dyDescent="0.25">
      <c r="A38" s="152">
        <v>12</v>
      </c>
      <c r="B38" s="153">
        <v>30303</v>
      </c>
      <c r="C38" s="134" t="s">
        <v>296</v>
      </c>
      <c r="D38" s="154" t="s">
        <v>289</v>
      </c>
      <c r="E38" s="155">
        <v>0.02</v>
      </c>
      <c r="F38" s="136" t="s">
        <v>297</v>
      </c>
      <c r="G38" s="136">
        <v>0.02</v>
      </c>
      <c r="H38" s="156"/>
      <c r="I38" s="156"/>
      <c r="J38" s="136" t="s">
        <v>298</v>
      </c>
      <c r="K38" s="136">
        <v>0.1</v>
      </c>
      <c r="L38" s="157"/>
      <c r="M38" s="156">
        <f>IF(ISNUMBER(K38/G38),IF(NOT(K38/G38=0),K38/G38, " "), " ")</f>
        <v>5</v>
      </c>
      <c r="N38" s="154" t="s">
        <v>292</v>
      </c>
    </row>
    <row r="39" spans="1:14" ht="22.8" x14ac:dyDescent="0.25">
      <c r="A39" s="152">
        <v>13</v>
      </c>
      <c r="B39" s="153">
        <v>30401</v>
      </c>
      <c r="C39" s="134" t="s">
        <v>299</v>
      </c>
      <c r="D39" s="154" t="s">
        <v>289</v>
      </c>
      <c r="E39" s="155">
        <v>0.01</v>
      </c>
      <c r="F39" s="136" t="s">
        <v>300</v>
      </c>
      <c r="G39" s="136">
        <v>0.02</v>
      </c>
      <c r="H39" s="156"/>
      <c r="I39" s="156"/>
      <c r="J39" s="136" t="s">
        <v>301</v>
      </c>
      <c r="K39" s="136">
        <v>7.0000000000000007E-2</v>
      </c>
      <c r="L39" s="157"/>
      <c r="M39" s="156">
        <f>IF(ISNUMBER(K39/G39),IF(NOT(K39/G39=0),K39/G39, " "), " ")</f>
        <v>3.5000000000000004</v>
      </c>
      <c r="N39" s="154" t="s">
        <v>292</v>
      </c>
    </row>
    <row r="40" spans="1:14" ht="22.8" x14ac:dyDescent="0.25">
      <c r="A40" s="152">
        <v>14</v>
      </c>
      <c r="B40" s="153">
        <v>30954</v>
      </c>
      <c r="C40" s="134" t="s">
        <v>302</v>
      </c>
      <c r="D40" s="154" t="s">
        <v>289</v>
      </c>
      <c r="E40" s="155">
        <v>0.02</v>
      </c>
      <c r="F40" s="136" t="s">
        <v>303</v>
      </c>
      <c r="G40" s="136">
        <v>0.68</v>
      </c>
      <c r="H40" s="156"/>
      <c r="I40" s="156"/>
      <c r="J40" s="136" t="s">
        <v>304</v>
      </c>
      <c r="K40" s="136">
        <v>3.26</v>
      </c>
      <c r="L40" s="157"/>
      <c r="M40" s="156">
        <f>IF(ISNUMBER(K40/G40),IF(NOT(K40/G40=0),K40/G40, " "), " ")</f>
        <v>4.7941176470588225</v>
      </c>
      <c r="N40" s="154" t="s">
        <v>305</v>
      </c>
    </row>
    <row r="41" spans="1:14" ht="22.8" x14ac:dyDescent="0.25">
      <c r="A41" s="152">
        <v>15</v>
      </c>
      <c r="B41" s="153">
        <v>40502</v>
      </c>
      <c r="C41" s="134" t="s">
        <v>306</v>
      </c>
      <c r="D41" s="154" t="s">
        <v>289</v>
      </c>
      <c r="E41" s="155">
        <v>0.35</v>
      </c>
      <c r="F41" s="136" t="s">
        <v>307</v>
      </c>
      <c r="G41" s="136">
        <v>2.75</v>
      </c>
      <c r="H41" s="156"/>
      <c r="I41" s="156"/>
      <c r="J41" s="136" t="s">
        <v>308</v>
      </c>
      <c r="K41" s="136">
        <v>15.75</v>
      </c>
      <c r="L41" s="157"/>
      <c r="M41" s="156">
        <f>IF(ISNUMBER(K41/G41),IF(NOT(K41/G41=0),K41/G41, " "), " ")</f>
        <v>5.7272727272727275</v>
      </c>
      <c r="N41" s="154" t="s">
        <v>292</v>
      </c>
    </row>
    <row r="42" spans="1:14" ht="22.8" x14ac:dyDescent="0.25">
      <c r="A42" s="152">
        <v>16</v>
      </c>
      <c r="B42" s="153">
        <v>40504</v>
      </c>
      <c r="C42" s="134" t="s">
        <v>309</v>
      </c>
      <c r="D42" s="154" t="s">
        <v>289</v>
      </c>
      <c r="E42" s="155">
        <v>0.11</v>
      </c>
      <c r="F42" s="136" t="s">
        <v>310</v>
      </c>
      <c r="G42" s="136">
        <v>0.14000000000000001</v>
      </c>
      <c r="H42" s="156"/>
      <c r="I42" s="156"/>
      <c r="J42" s="136" t="s">
        <v>311</v>
      </c>
      <c r="K42" s="136">
        <v>0.33</v>
      </c>
      <c r="L42" s="157"/>
      <c r="M42" s="156">
        <f>IF(ISNUMBER(K42/G42),IF(NOT(K42/G42=0),K42/G42, " "), " ")</f>
        <v>2.3571428571428572</v>
      </c>
      <c r="N42" s="154" t="s">
        <v>292</v>
      </c>
    </row>
    <row r="43" spans="1:14" ht="22.8" x14ac:dyDescent="0.25">
      <c r="A43" s="152">
        <v>17</v>
      </c>
      <c r="B43" s="153">
        <v>121011</v>
      </c>
      <c r="C43" s="134" t="s">
        <v>312</v>
      </c>
      <c r="D43" s="154" t="s">
        <v>289</v>
      </c>
      <c r="E43" s="155">
        <v>14.44</v>
      </c>
      <c r="F43" s="136" t="s">
        <v>313</v>
      </c>
      <c r="G43" s="136">
        <v>465.54</v>
      </c>
      <c r="H43" s="156"/>
      <c r="I43" s="156"/>
      <c r="J43" s="136" t="s">
        <v>314</v>
      </c>
      <c r="K43" s="136">
        <v>1545.08</v>
      </c>
      <c r="L43" s="157"/>
      <c r="M43" s="156">
        <f>IF(ISNUMBER(K43/G43),IF(NOT(K43/G43=0),K43/G43, " "), " ")</f>
        <v>3.318898483481548</v>
      </c>
      <c r="N43" s="154" t="s">
        <v>292</v>
      </c>
    </row>
    <row r="44" spans="1:14" ht="22.8" x14ac:dyDescent="0.25">
      <c r="A44" s="152">
        <v>18</v>
      </c>
      <c r="B44" s="153">
        <v>253100</v>
      </c>
      <c r="C44" s="134" t="s">
        <v>315</v>
      </c>
      <c r="D44" s="154" t="s">
        <v>289</v>
      </c>
      <c r="E44" s="155">
        <v>0.01</v>
      </c>
      <c r="F44" s="136" t="s">
        <v>316</v>
      </c>
      <c r="G44" s="136">
        <v>0.02</v>
      </c>
      <c r="H44" s="156"/>
      <c r="I44" s="156"/>
      <c r="J44" s="136" t="s">
        <v>317</v>
      </c>
      <c r="K44" s="136">
        <v>0.09</v>
      </c>
      <c r="L44" s="157"/>
      <c r="M44" s="156">
        <f>IF(ISNUMBER(K44/G44),IF(NOT(K44/G44=0),K44/G44, " "), " ")</f>
        <v>4.5</v>
      </c>
      <c r="N44" s="154" t="s">
        <v>318</v>
      </c>
    </row>
    <row r="45" spans="1:14" ht="22.8" x14ac:dyDescent="0.25">
      <c r="A45" s="152">
        <v>19</v>
      </c>
      <c r="B45" s="153">
        <v>400001</v>
      </c>
      <c r="C45" s="134" t="s">
        <v>319</v>
      </c>
      <c r="D45" s="154" t="s">
        <v>289</v>
      </c>
      <c r="E45" s="155">
        <v>2.39</v>
      </c>
      <c r="F45" s="136" t="s">
        <v>320</v>
      </c>
      <c r="G45" s="136">
        <v>246.64</v>
      </c>
      <c r="H45" s="156"/>
      <c r="I45" s="156"/>
      <c r="J45" s="136" t="s">
        <v>321</v>
      </c>
      <c r="K45" s="136">
        <v>1402.93</v>
      </c>
      <c r="L45" s="157"/>
      <c r="M45" s="156">
        <f>IF(ISNUMBER(K45/G45),IF(NOT(K45/G45=0),K45/G45, " "), " ")</f>
        <v>5.6881689912422972</v>
      </c>
      <c r="N45" s="154" t="s">
        <v>292</v>
      </c>
    </row>
    <row r="46" spans="1:14" ht="22.8" x14ac:dyDescent="0.25">
      <c r="A46" s="152">
        <v>20</v>
      </c>
      <c r="B46" s="153" t="s">
        <v>322</v>
      </c>
      <c r="C46" s="134" t="s">
        <v>323</v>
      </c>
      <c r="D46" s="154" t="s">
        <v>324</v>
      </c>
      <c r="E46" s="155">
        <v>0.38400000000000001</v>
      </c>
      <c r="F46" s="136" t="s">
        <v>325</v>
      </c>
      <c r="G46" s="136">
        <v>1.27</v>
      </c>
      <c r="H46" s="156"/>
      <c r="I46" s="156"/>
      <c r="J46" s="136" t="s">
        <v>326</v>
      </c>
      <c r="K46" s="136">
        <v>10.99</v>
      </c>
      <c r="L46" s="157"/>
      <c r="M46" s="156">
        <f>IF(ISNUMBER(K46/G46),IF(NOT(K46/G46=0),K46/G46, " "), " ")</f>
        <v>8.6535433070866148</v>
      </c>
      <c r="N46" s="154"/>
    </row>
    <row r="47" spans="1:14" ht="34.200000000000003" x14ac:dyDescent="0.25">
      <c r="A47" s="152">
        <v>21</v>
      </c>
      <c r="B47" s="153" t="s">
        <v>327</v>
      </c>
      <c r="C47" s="134" t="s">
        <v>328</v>
      </c>
      <c r="D47" s="154" t="s">
        <v>324</v>
      </c>
      <c r="E47" s="155">
        <v>0.38400000000000001</v>
      </c>
      <c r="F47" s="136" t="s">
        <v>329</v>
      </c>
      <c r="G47" s="136">
        <v>2.1800000000000002</v>
      </c>
      <c r="H47" s="156"/>
      <c r="I47" s="156"/>
      <c r="J47" s="136" t="s">
        <v>330</v>
      </c>
      <c r="K47" s="136">
        <v>10.93</v>
      </c>
      <c r="L47" s="157"/>
      <c r="M47" s="156">
        <f>IF(ISNUMBER(K47/G47),IF(NOT(K47/G47=0),K47/G47, " "), " ")</f>
        <v>5.0137614678899078</v>
      </c>
      <c r="N47" s="154"/>
    </row>
    <row r="48" spans="1:14" ht="19.350000000000001" customHeight="1" x14ac:dyDescent="0.25">
      <c r="A48" s="128" t="s">
        <v>331</v>
      </c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</row>
    <row r="49" spans="1:14" ht="34.200000000000003" x14ac:dyDescent="0.25">
      <c r="A49" s="152">
        <v>22</v>
      </c>
      <c r="B49" s="153" t="s">
        <v>332</v>
      </c>
      <c r="C49" s="134" t="s">
        <v>333</v>
      </c>
      <c r="D49" s="154" t="s">
        <v>334</v>
      </c>
      <c r="E49" s="155">
        <v>5.67</v>
      </c>
      <c r="F49" s="136" t="s">
        <v>335</v>
      </c>
      <c r="G49" s="136">
        <v>73.77</v>
      </c>
      <c r="H49" s="156">
        <v>79</v>
      </c>
      <c r="I49" s="156">
        <v>447.93</v>
      </c>
      <c r="J49" s="136" t="s">
        <v>336</v>
      </c>
      <c r="K49" s="136">
        <v>475.26</v>
      </c>
      <c r="L49" s="157"/>
      <c r="M49" s="156">
        <f>IF(ISNUMBER(K49/G49),IF(NOT(K49/G49=0),K49/G49, " "), " ")</f>
        <v>6.4424562830418868</v>
      </c>
      <c r="N49" s="154" t="s">
        <v>337</v>
      </c>
    </row>
    <row r="50" spans="1:14" ht="34.200000000000003" x14ac:dyDescent="0.25">
      <c r="A50" s="152">
        <v>23</v>
      </c>
      <c r="B50" s="153" t="s">
        <v>338</v>
      </c>
      <c r="C50" s="134" t="s">
        <v>339</v>
      </c>
      <c r="D50" s="154" t="s">
        <v>324</v>
      </c>
      <c r="E50" s="155">
        <v>6.4500000000000002E-2</v>
      </c>
      <c r="F50" s="136" t="s">
        <v>340</v>
      </c>
      <c r="G50" s="136">
        <v>150.29</v>
      </c>
      <c r="H50" s="156">
        <v>11327</v>
      </c>
      <c r="I50" s="156">
        <v>730.59</v>
      </c>
      <c r="J50" s="136" t="s">
        <v>341</v>
      </c>
      <c r="K50" s="136">
        <v>763.48</v>
      </c>
      <c r="L50" s="157"/>
      <c r="M50" s="156">
        <f>IF(ISNUMBER(K50/G50),IF(NOT(K50/G50=0),K50/G50, " "), " ")</f>
        <v>5.0800452458580079</v>
      </c>
      <c r="N50" s="154" t="s">
        <v>342</v>
      </c>
    </row>
    <row r="51" spans="1:14" ht="57" x14ac:dyDescent="0.25">
      <c r="A51" s="152">
        <v>24</v>
      </c>
      <c r="B51" s="153" t="s">
        <v>343</v>
      </c>
      <c r="C51" s="134" t="s">
        <v>344</v>
      </c>
      <c r="D51" s="154" t="s">
        <v>324</v>
      </c>
      <c r="E51" s="155">
        <v>1E-4</v>
      </c>
      <c r="F51" s="136" t="s">
        <v>345</v>
      </c>
      <c r="G51" s="136">
        <v>0.99</v>
      </c>
      <c r="H51" s="156">
        <v>73797.649999999994</v>
      </c>
      <c r="I51" s="156">
        <v>7.38</v>
      </c>
      <c r="J51" s="136" t="s">
        <v>346</v>
      </c>
      <c r="K51" s="136">
        <v>7.56</v>
      </c>
      <c r="L51" s="157"/>
      <c r="M51" s="156">
        <f>IF(ISNUMBER(K51/G51),IF(NOT(K51/G51=0),K51/G51, " "), " ")</f>
        <v>7.6363636363636358</v>
      </c>
      <c r="N51" s="154" t="s">
        <v>347</v>
      </c>
    </row>
    <row r="52" spans="1:14" ht="34.200000000000003" x14ac:dyDescent="0.25">
      <c r="A52" s="152">
        <v>25</v>
      </c>
      <c r="B52" s="153" t="s">
        <v>348</v>
      </c>
      <c r="C52" s="134" t="s">
        <v>349</v>
      </c>
      <c r="D52" s="154" t="s">
        <v>324</v>
      </c>
      <c r="E52" s="155">
        <v>0.14960000000000001</v>
      </c>
      <c r="F52" s="136" t="s">
        <v>350</v>
      </c>
      <c r="G52" s="136">
        <v>1172.8599999999999</v>
      </c>
      <c r="H52" s="156">
        <v>44089</v>
      </c>
      <c r="I52" s="156">
        <v>6595.71</v>
      </c>
      <c r="J52" s="136" t="s">
        <v>351</v>
      </c>
      <c r="K52" s="136">
        <v>6776.56</v>
      </c>
      <c r="L52" s="157"/>
      <c r="M52" s="156">
        <f>IF(ISNUMBER(K52/G52),IF(NOT(K52/G52=0),K52/G52, " "), " ")</f>
        <v>5.7778080930375326</v>
      </c>
      <c r="N52" s="154" t="s">
        <v>352</v>
      </c>
    </row>
    <row r="53" spans="1:14" ht="22.8" x14ac:dyDescent="0.25">
      <c r="A53" s="152">
        <v>26</v>
      </c>
      <c r="B53" s="153" t="s">
        <v>353</v>
      </c>
      <c r="C53" s="134" t="s">
        <v>354</v>
      </c>
      <c r="D53" s="154" t="s">
        <v>355</v>
      </c>
      <c r="E53" s="155">
        <v>2.52E-2</v>
      </c>
      <c r="F53" s="136" t="s">
        <v>356</v>
      </c>
      <c r="G53" s="136">
        <v>0.16</v>
      </c>
      <c r="H53" s="156">
        <v>42.66</v>
      </c>
      <c r="I53" s="156">
        <v>1.08</v>
      </c>
      <c r="J53" s="136" t="s">
        <v>357</v>
      </c>
      <c r="K53" s="136">
        <v>1.24</v>
      </c>
      <c r="L53" s="157"/>
      <c r="M53" s="156">
        <f>IF(ISNUMBER(K53/G53),IF(NOT(K53/G53=0),K53/G53, " "), " ")</f>
        <v>7.75</v>
      </c>
      <c r="N53" s="154" t="s">
        <v>358</v>
      </c>
    </row>
    <row r="54" spans="1:14" ht="34.200000000000003" x14ac:dyDescent="0.25">
      <c r="A54" s="152">
        <v>27</v>
      </c>
      <c r="B54" s="153" t="s">
        <v>359</v>
      </c>
      <c r="C54" s="134" t="s">
        <v>360</v>
      </c>
      <c r="D54" s="154" t="s">
        <v>324</v>
      </c>
      <c r="E54" s="155">
        <v>1.5556000000000001</v>
      </c>
      <c r="F54" s="136" t="s">
        <v>361</v>
      </c>
      <c r="G54" s="136">
        <v>6377.96</v>
      </c>
      <c r="H54" s="156">
        <v>13960</v>
      </c>
      <c r="I54" s="156">
        <v>21716.18</v>
      </c>
      <c r="J54" s="136" t="s">
        <v>362</v>
      </c>
      <c r="K54" s="136">
        <v>22693.87</v>
      </c>
      <c r="L54" s="157"/>
      <c r="M54" s="156">
        <f>IF(ISNUMBER(K54/G54),IF(NOT(K54/G54=0),K54/G54, " "), " ")</f>
        <v>3.5581706376333497</v>
      </c>
      <c r="N54" s="154" t="s">
        <v>363</v>
      </c>
    </row>
    <row r="55" spans="1:14" ht="34.200000000000003" x14ac:dyDescent="0.25">
      <c r="A55" s="152">
        <v>28</v>
      </c>
      <c r="B55" s="153" t="s">
        <v>364</v>
      </c>
      <c r="C55" s="134" t="s">
        <v>365</v>
      </c>
      <c r="D55" s="154" t="s">
        <v>324</v>
      </c>
      <c r="E55" s="155">
        <v>2.0000000000000001E-4</v>
      </c>
      <c r="F55" s="136" t="s">
        <v>366</v>
      </c>
      <c r="G55" s="136">
        <v>2.04</v>
      </c>
      <c r="H55" s="156">
        <v>69600</v>
      </c>
      <c r="I55" s="156">
        <v>13.92</v>
      </c>
      <c r="J55" s="136" t="s">
        <v>367</v>
      </c>
      <c r="K55" s="136">
        <v>14.26</v>
      </c>
      <c r="L55" s="157"/>
      <c r="M55" s="156">
        <f>IF(ISNUMBER(K55/G55),IF(NOT(K55/G55=0),K55/G55, " "), " ")</f>
        <v>6.9901960784313726</v>
      </c>
      <c r="N55" s="154" t="s">
        <v>368</v>
      </c>
    </row>
    <row r="56" spans="1:14" ht="22.8" x14ac:dyDescent="0.25">
      <c r="A56" s="152">
        <v>29</v>
      </c>
      <c r="B56" s="153" t="s">
        <v>369</v>
      </c>
      <c r="C56" s="134" t="s">
        <v>370</v>
      </c>
      <c r="D56" s="154" t="s">
        <v>324</v>
      </c>
      <c r="E56" s="155">
        <v>2.0000000000000001E-4</v>
      </c>
      <c r="F56" s="136" t="s">
        <v>371</v>
      </c>
      <c r="G56" s="136">
        <v>2.1</v>
      </c>
      <c r="H56" s="156">
        <v>58022</v>
      </c>
      <c r="I56" s="156">
        <v>11.6</v>
      </c>
      <c r="J56" s="136" t="s">
        <v>372</v>
      </c>
      <c r="K56" s="136">
        <v>11.89</v>
      </c>
      <c r="L56" s="157"/>
      <c r="M56" s="156">
        <f>IF(ISNUMBER(K56/G56),IF(NOT(K56/G56=0),K56/G56, " "), " ")</f>
        <v>5.6619047619047622</v>
      </c>
      <c r="N56" s="154" t="s">
        <v>373</v>
      </c>
    </row>
    <row r="57" spans="1:14" ht="22.8" x14ac:dyDescent="0.25">
      <c r="A57" s="152">
        <v>30</v>
      </c>
      <c r="B57" s="153" t="s">
        <v>374</v>
      </c>
      <c r="C57" s="134" t="s">
        <v>375</v>
      </c>
      <c r="D57" s="154" t="s">
        <v>324</v>
      </c>
      <c r="E57" s="155">
        <v>2.9999999999999997E-4</v>
      </c>
      <c r="F57" s="136" t="s">
        <v>376</v>
      </c>
      <c r="G57" s="136">
        <v>3.11</v>
      </c>
      <c r="H57" s="156">
        <v>41785.42</v>
      </c>
      <c r="I57" s="156">
        <v>12.54</v>
      </c>
      <c r="J57" s="136" t="s">
        <v>377</v>
      </c>
      <c r="K57" s="136">
        <v>12.91</v>
      </c>
      <c r="L57" s="157"/>
      <c r="M57" s="156">
        <f>IF(ISNUMBER(K57/G57),IF(NOT(K57/G57=0),K57/G57, " "), " ")</f>
        <v>4.1511254019292609</v>
      </c>
      <c r="N57" s="154" t="s">
        <v>378</v>
      </c>
    </row>
    <row r="58" spans="1:14" ht="22.8" x14ac:dyDescent="0.25">
      <c r="A58" s="152">
        <v>31</v>
      </c>
      <c r="B58" s="153" t="s">
        <v>379</v>
      </c>
      <c r="C58" s="134" t="s">
        <v>380</v>
      </c>
      <c r="D58" s="154" t="s">
        <v>324</v>
      </c>
      <c r="E58" s="155">
        <v>1E-4</v>
      </c>
      <c r="F58" s="136" t="s">
        <v>381</v>
      </c>
      <c r="G58" s="136">
        <v>1.07</v>
      </c>
      <c r="H58" s="156">
        <v>59337.87</v>
      </c>
      <c r="I58" s="156">
        <v>5.93</v>
      </c>
      <c r="J58" s="136" t="s">
        <v>382</v>
      </c>
      <c r="K58" s="136">
        <v>6.08</v>
      </c>
      <c r="L58" s="157"/>
      <c r="M58" s="156">
        <f>IF(ISNUMBER(K58/G58),IF(NOT(K58/G58=0),K58/G58, " "), " ")</f>
        <v>5.6822429906542054</v>
      </c>
      <c r="N58" s="154" t="s">
        <v>383</v>
      </c>
    </row>
    <row r="59" spans="1:14" ht="34.200000000000003" x14ac:dyDescent="0.25">
      <c r="A59" s="152">
        <v>32</v>
      </c>
      <c r="B59" s="153" t="s">
        <v>384</v>
      </c>
      <c r="C59" s="134" t="s">
        <v>385</v>
      </c>
      <c r="D59" s="154" t="s">
        <v>355</v>
      </c>
      <c r="E59" s="155">
        <v>1.2200000000000001E-2</v>
      </c>
      <c r="F59" s="136" t="s">
        <v>386</v>
      </c>
      <c r="G59" s="136">
        <v>1.23</v>
      </c>
      <c r="H59" s="156">
        <v>451</v>
      </c>
      <c r="I59" s="156">
        <v>5.5</v>
      </c>
      <c r="J59" s="136" t="s">
        <v>387</v>
      </c>
      <c r="K59" s="136">
        <v>5.74</v>
      </c>
      <c r="L59" s="157"/>
      <c r="M59" s="156">
        <f>IF(ISNUMBER(K59/G59),IF(NOT(K59/G59=0),K59/G59, " "), " ")</f>
        <v>4.666666666666667</v>
      </c>
      <c r="N59" s="154" t="s">
        <v>388</v>
      </c>
    </row>
    <row r="60" spans="1:14" ht="34.200000000000003" x14ac:dyDescent="0.25">
      <c r="A60" s="152">
        <v>33</v>
      </c>
      <c r="B60" s="153" t="s">
        <v>389</v>
      </c>
      <c r="C60" s="134" t="s">
        <v>390</v>
      </c>
      <c r="D60" s="154" t="s">
        <v>391</v>
      </c>
      <c r="E60" s="155">
        <v>1.44E-2</v>
      </c>
      <c r="F60" s="136" t="s">
        <v>392</v>
      </c>
      <c r="G60" s="136">
        <v>0.62</v>
      </c>
      <c r="H60" s="156">
        <v>219.37</v>
      </c>
      <c r="I60" s="156">
        <v>3.17</v>
      </c>
      <c r="J60" s="136" t="s">
        <v>393</v>
      </c>
      <c r="K60" s="136">
        <v>3.23</v>
      </c>
      <c r="L60" s="157"/>
      <c r="M60" s="156">
        <f>IF(ISNUMBER(K60/G60),IF(NOT(K60/G60=0),K60/G60, " "), " ")</f>
        <v>5.209677419354839</v>
      </c>
      <c r="N60" s="154" t="s">
        <v>394</v>
      </c>
    </row>
    <row r="61" spans="1:14" ht="22.8" x14ac:dyDescent="0.25">
      <c r="A61" s="152">
        <v>34</v>
      </c>
      <c r="B61" s="153" t="s">
        <v>395</v>
      </c>
      <c r="C61" s="134" t="s">
        <v>396</v>
      </c>
      <c r="D61" s="154" t="s">
        <v>334</v>
      </c>
      <c r="E61" s="155">
        <v>0.21</v>
      </c>
      <c r="F61" s="136" t="s">
        <v>397</v>
      </c>
      <c r="G61" s="136">
        <v>1.59</v>
      </c>
      <c r="H61" s="156">
        <v>27.65</v>
      </c>
      <c r="I61" s="156">
        <v>5.81</v>
      </c>
      <c r="J61" s="136" t="s">
        <v>398</v>
      </c>
      <c r="K61" s="136">
        <v>6.06</v>
      </c>
      <c r="L61" s="157"/>
      <c r="M61" s="156">
        <f>IF(ISNUMBER(K61/G61),IF(NOT(K61/G61=0),K61/G61, " "), " ")</f>
        <v>3.8113207547169807</v>
      </c>
      <c r="N61" s="154" t="s">
        <v>399</v>
      </c>
    </row>
    <row r="62" spans="1:14" ht="34.200000000000003" x14ac:dyDescent="0.25">
      <c r="A62" s="152">
        <v>35</v>
      </c>
      <c r="B62" s="153" t="s">
        <v>400</v>
      </c>
      <c r="C62" s="134" t="s">
        <v>401</v>
      </c>
      <c r="D62" s="154" t="s">
        <v>324</v>
      </c>
      <c r="E62" s="155">
        <v>1E-3</v>
      </c>
      <c r="F62" s="136" t="s">
        <v>402</v>
      </c>
      <c r="G62" s="136">
        <v>9.19</v>
      </c>
      <c r="H62" s="156">
        <v>39771</v>
      </c>
      <c r="I62" s="156">
        <v>39.770000000000003</v>
      </c>
      <c r="J62" s="136" t="s">
        <v>403</v>
      </c>
      <c r="K62" s="136">
        <v>40.869999999999997</v>
      </c>
      <c r="L62" s="157"/>
      <c r="M62" s="156">
        <f>IF(ISNUMBER(K62/G62),IF(NOT(K62/G62=0),K62/G62, " "), " ")</f>
        <v>4.4472252448313387</v>
      </c>
      <c r="N62" s="154" t="s">
        <v>404</v>
      </c>
    </row>
    <row r="63" spans="1:14" ht="34.200000000000003" x14ac:dyDescent="0.25">
      <c r="A63" s="152">
        <v>36</v>
      </c>
      <c r="B63" s="153" t="s">
        <v>405</v>
      </c>
      <c r="C63" s="134" t="s">
        <v>406</v>
      </c>
      <c r="D63" s="154" t="s">
        <v>324</v>
      </c>
      <c r="E63" s="155">
        <v>1.4E-2</v>
      </c>
      <c r="F63" s="136" t="s">
        <v>407</v>
      </c>
      <c r="G63" s="136">
        <v>164.92</v>
      </c>
      <c r="H63" s="156">
        <v>36017</v>
      </c>
      <c r="I63" s="156">
        <v>504.24</v>
      </c>
      <c r="J63" s="136" t="s">
        <v>408</v>
      </c>
      <c r="K63" s="136">
        <v>518.1</v>
      </c>
      <c r="L63" s="157"/>
      <c r="M63" s="156">
        <f>IF(ISNUMBER(K63/G63),IF(NOT(K63/G63=0),K63/G63, " "), " ")</f>
        <v>3.1415231627455742</v>
      </c>
      <c r="N63" s="154" t="s">
        <v>409</v>
      </c>
    </row>
    <row r="64" spans="1:14" ht="34.200000000000003" x14ac:dyDescent="0.25">
      <c r="A64" s="152">
        <v>37</v>
      </c>
      <c r="B64" s="153" t="s">
        <v>410</v>
      </c>
      <c r="C64" s="134" t="s">
        <v>411</v>
      </c>
      <c r="D64" s="154" t="s">
        <v>355</v>
      </c>
      <c r="E64" s="155">
        <v>4.2000000000000003E-2</v>
      </c>
      <c r="F64" s="136" t="s">
        <v>412</v>
      </c>
      <c r="G64" s="136">
        <v>39.31</v>
      </c>
      <c r="H64" s="156">
        <v>5828</v>
      </c>
      <c r="I64" s="156">
        <v>244.78</v>
      </c>
      <c r="J64" s="136" t="s">
        <v>413</v>
      </c>
      <c r="K64" s="136">
        <v>254.32</v>
      </c>
      <c r="L64" s="157"/>
      <c r="M64" s="156">
        <f>IF(ISNUMBER(K64/G64),IF(NOT(K64/G64=0),K64/G64, " "), " ")</f>
        <v>6.4696006105316703</v>
      </c>
      <c r="N64" s="154" t="s">
        <v>414</v>
      </c>
    </row>
    <row r="65" spans="1:14" ht="57" x14ac:dyDescent="0.25">
      <c r="A65" s="152">
        <v>38</v>
      </c>
      <c r="B65" s="153" t="s">
        <v>415</v>
      </c>
      <c r="C65" s="134" t="s">
        <v>416</v>
      </c>
      <c r="D65" s="154" t="s">
        <v>417</v>
      </c>
      <c r="E65" s="155">
        <v>2.14</v>
      </c>
      <c r="F65" s="136" t="s">
        <v>418</v>
      </c>
      <c r="G65" s="136">
        <v>69.12</v>
      </c>
      <c r="H65" s="156">
        <v>132.22999999999999</v>
      </c>
      <c r="I65" s="156">
        <v>282.97000000000003</v>
      </c>
      <c r="J65" s="136" t="s">
        <v>419</v>
      </c>
      <c r="K65" s="136">
        <v>291.17</v>
      </c>
      <c r="L65" s="157"/>
      <c r="M65" s="156">
        <f>IF(ISNUMBER(K65/G65),IF(NOT(K65/G65=0),K65/G65, " "), " ")</f>
        <v>4.2125289351851851</v>
      </c>
      <c r="N65" s="154" t="s">
        <v>420</v>
      </c>
    </row>
    <row r="66" spans="1:14" ht="34.200000000000003" x14ac:dyDescent="0.25">
      <c r="A66" s="152">
        <v>39</v>
      </c>
      <c r="B66" s="153" t="s">
        <v>421</v>
      </c>
      <c r="C66" s="134" t="s">
        <v>422</v>
      </c>
      <c r="D66" s="154" t="s">
        <v>324</v>
      </c>
      <c r="E66" s="155">
        <v>1.2999999999999999E-3</v>
      </c>
      <c r="F66" s="136" t="s">
        <v>423</v>
      </c>
      <c r="G66" s="136">
        <v>18.84</v>
      </c>
      <c r="H66" s="156">
        <v>49632</v>
      </c>
      <c r="I66" s="156">
        <v>64.52</v>
      </c>
      <c r="J66" s="136" t="s">
        <v>424</v>
      </c>
      <c r="K66" s="136">
        <v>66.12</v>
      </c>
      <c r="L66" s="157"/>
      <c r="M66" s="156">
        <f>IF(ISNUMBER(K66/G66),IF(NOT(K66/G66=0),K66/G66, " "), " ")</f>
        <v>3.5095541401273889</v>
      </c>
      <c r="N66" s="154" t="s">
        <v>425</v>
      </c>
    </row>
    <row r="67" spans="1:14" ht="34.200000000000003" x14ac:dyDescent="0.25">
      <c r="A67" s="152">
        <v>40</v>
      </c>
      <c r="B67" s="153" t="s">
        <v>426</v>
      </c>
      <c r="C67" s="134" t="s">
        <v>427</v>
      </c>
      <c r="D67" s="154" t="s">
        <v>417</v>
      </c>
      <c r="E67" s="155">
        <v>0.57250000000000001</v>
      </c>
      <c r="F67" s="136" t="s">
        <v>428</v>
      </c>
      <c r="G67" s="136">
        <v>35.14</v>
      </c>
      <c r="H67" s="156">
        <v>250.02</v>
      </c>
      <c r="I67" s="156">
        <v>143.13999999999999</v>
      </c>
      <c r="J67" s="136" t="s">
        <v>429</v>
      </c>
      <c r="K67" s="136">
        <v>144.66999999999999</v>
      </c>
      <c r="L67" s="157"/>
      <c r="M67" s="156">
        <f>IF(ISNUMBER(K67/G67),IF(NOT(K67/G67=0),K67/G67, " "), " ")</f>
        <v>4.1169607285145133</v>
      </c>
      <c r="N67" s="154" t="s">
        <v>430</v>
      </c>
    </row>
    <row r="68" spans="1:14" ht="34.200000000000003" x14ac:dyDescent="0.25">
      <c r="A68" s="152">
        <v>41</v>
      </c>
      <c r="B68" s="153" t="s">
        <v>431</v>
      </c>
      <c r="C68" s="134" t="s">
        <v>432</v>
      </c>
      <c r="D68" s="154" t="s">
        <v>355</v>
      </c>
      <c r="E68" s="155">
        <v>3.5999999999999997E-2</v>
      </c>
      <c r="F68" s="136" t="s">
        <v>433</v>
      </c>
      <c r="G68" s="136">
        <v>23.87</v>
      </c>
      <c r="H68" s="156">
        <v>2213</v>
      </c>
      <c r="I68" s="156">
        <v>79.67</v>
      </c>
      <c r="J68" s="136" t="s">
        <v>434</v>
      </c>
      <c r="K68" s="136">
        <v>95.81</v>
      </c>
      <c r="L68" s="157"/>
      <c r="M68" s="156">
        <f>IF(ISNUMBER(K68/G68),IF(NOT(K68/G68=0),K68/G68, " "), " ")</f>
        <v>4.0138248847926263</v>
      </c>
      <c r="N68" s="154" t="s">
        <v>435</v>
      </c>
    </row>
    <row r="69" spans="1:14" ht="22.8" x14ac:dyDescent="0.25">
      <c r="A69" s="152">
        <v>42</v>
      </c>
      <c r="B69" s="153" t="s">
        <v>436</v>
      </c>
      <c r="C69" s="134" t="s">
        <v>437</v>
      </c>
      <c r="D69" s="154" t="s">
        <v>355</v>
      </c>
      <c r="E69" s="155">
        <v>2.3999999999999998E-3</v>
      </c>
      <c r="F69" s="136" t="s">
        <v>438</v>
      </c>
      <c r="G69" s="136">
        <v>0.27</v>
      </c>
      <c r="H69" s="156">
        <v>199.15</v>
      </c>
      <c r="I69" s="156">
        <v>0.48</v>
      </c>
      <c r="J69" s="136" t="s">
        <v>439</v>
      </c>
      <c r="K69" s="136">
        <v>1.1000000000000001</v>
      </c>
      <c r="L69" s="157"/>
      <c r="M69" s="156">
        <f>IF(ISNUMBER(K69/G69),IF(NOT(K69/G69=0),K69/G69, " "), " ")</f>
        <v>4.0740740740740744</v>
      </c>
      <c r="N69" s="154" t="s">
        <v>440</v>
      </c>
    </row>
    <row r="70" spans="1:14" ht="34.200000000000003" x14ac:dyDescent="0.25">
      <c r="A70" s="152">
        <v>43</v>
      </c>
      <c r="B70" s="153" t="s">
        <v>441</v>
      </c>
      <c r="C70" s="134" t="s">
        <v>442</v>
      </c>
      <c r="D70" s="154" t="s">
        <v>355</v>
      </c>
      <c r="E70" s="155">
        <v>1.8E-3</v>
      </c>
      <c r="F70" s="136" t="s">
        <v>443</v>
      </c>
      <c r="G70" s="136">
        <v>0.21</v>
      </c>
      <c r="H70" s="156">
        <v>161</v>
      </c>
      <c r="I70" s="156">
        <v>0.28999999999999998</v>
      </c>
      <c r="J70" s="136" t="s">
        <v>444</v>
      </c>
      <c r="K70" s="136">
        <v>0.69</v>
      </c>
      <c r="L70" s="157"/>
      <c r="M70" s="156">
        <f>IF(ISNUMBER(K70/G70),IF(NOT(K70/G70=0),K70/G70, " "), " ")</f>
        <v>3.2857142857142856</v>
      </c>
      <c r="N70" s="154" t="s">
        <v>445</v>
      </c>
    </row>
    <row r="71" spans="1:14" ht="34.200000000000003" x14ac:dyDescent="0.25">
      <c r="A71" s="152">
        <v>44</v>
      </c>
      <c r="B71" s="153" t="s">
        <v>446</v>
      </c>
      <c r="C71" s="134" t="s">
        <v>447</v>
      </c>
      <c r="D71" s="154" t="s">
        <v>355</v>
      </c>
      <c r="E71" s="155">
        <v>1.1999999999999999E-3</v>
      </c>
      <c r="F71" s="136" t="s">
        <v>448</v>
      </c>
      <c r="G71" s="136"/>
      <c r="H71" s="156">
        <v>24.12</v>
      </c>
      <c r="I71" s="156">
        <v>0.03</v>
      </c>
      <c r="J71" s="136" t="s">
        <v>449</v>
      </c>
      <c r="K71" s="136">
        <v>0.03</v>
      </c>
      <c r="L71" s="157"/>
      <c r="M71" s="156" t="str">
        <f>IF(ISNUMBER(K71/G71),IF(NOT(K71/G71=0),K71/G71, " "), " ")</f>
        <v xml:space="preserve"> </v>
      </c>
      <c r="N71" s="154" t="s">
        <v>450</v>
      </c>
    </row>
    <row r="72" spans="1:14" ht="34.200000000000003" x14ac:dyDescent="0.25">
      <c r="A72" s="152">
        <v>45</v>
      </c>
      <c r="B72" s="153" t="s">
        <v>451</v>
      </c>
      <c r="C72" s="134" t="s">
        <v>452</v>
      </c>
      <c r="D72" s="154" t="s">
        <v>324</v>
      </c>
      <c r="E72" s="155">
        <v>1E-3</v>
      </c>
      <c r="F72" s="136" t="s">
        <v>453</v>
      </c>
      <c r="G72" s="136">
        <v>24.89</v>
      </c>
      <c r="H72" s="156">
        <v>137088.98000000001</v>
      </c>
      <c r="I72" s="156">
        <v>137.09</v>
      </c>
      <c r="J72" s="136" t="s">
        <v>454</v>
      </c>
      <c r="K72" s="136">
        <v>140.1</v>
      </c>
      <c r="L72" s="157"/>
      <c r="M72" s="156">
        <f>IF(ISNUMBER(K72/G72),IF(NOT(K72/G72=0),K72/G72, " "), " ")</f>
        <v>5.6287665729208518</v>
      </c>
      <c r="N72" s="154" t="s">
        <v>455</v>
      </c>
    </row>
    <row r="73" spans="1:14" ht="22.8" x14ac:dyDescent="0.25">
      <c r="A73" s="152">
        <v>46</v>
      </c>
      <c r="B73" s="153" t="s">
        <v>456</v>
      </c>
      <c r="C73" s="134" t="s">
        <v>457</v>
      </c>
      <c r="D73" s="154" t="s">
        <v>391</v>
      </c>
      <c r="E73" s="155">
        <v>0.14000000000000001</v>
      </c>
      <c r="F73" s="136" t="s">
        <v>458</v>
      </c>
      <c r="G73" s="136">
        <v>3.72</v>
      </c>
      <c r="H73" s="156">
        <v>191.53</v>
      </c>
      <c r="I73" s="156">
        <v>26.81</v>
      </c>
      <c r="J73" s="136" t="s">
        <v>459</v>
      </c>
      <c r="K73" s="136">
        <v>27.4</v>
      </c>
      <c r="L73" s="157"/>
      <c r="M73" s="156">
        <f>IF(ISNUMBER(K73/G73),IF(NOT(K73/G73=0),K73/G73, " "), " ")</f>
        <v>7.365591397849462</v>
      </c>
      <c r="N73" s="154" t="s">
        <v>460</v>
      </c>
    </row>
    <row r="74" spans="1:14" ht="45.6" x14ac:dyDescent="0.25">
      <c r="A74" s="152">
        <v>47</v>
      </c>
      <c r="B74" s="153" t="s">
        <v>461</v>
      </c>
      <c r="C74" s="134" t="s">
        <v>462</v>
      </c>
      <c r="D74" s="154" t="s">
        <v>391</v>
      </c>
      <c r="E74" s="155">
        <v>0.5</v>
      </c>
      <c r="F74" s="136" t="s">
        <v>463</v>
      </c>
      <c r="G74" s="136">
        <v>13.15</v>
      </c>
      <c r="H74" s="156"/>
      <c r="I74" s="156"/>
      <c r="J74" s="136" t="s">
        <v>464</v>
      </c>
      <c r="K74" s="136">
        <v>61.88</v>
      </c>
      <c r="L74" s="157"/>
      <c r="M74" s="156">
        <f>IF(ISNUMBER(K74/G74),IF(NOT(K74/G74=0),K74/G74, " "), " ")</f>
        <v>4.7057034220532321</v>
      </c>
      <c r="N74" s="154" t="s">
        <v>465</v>
      </c>
    </row>
    <row r="75" spans="1:14" ht="45.6" x14ac:dyDescent="0.25">
      <c r="A75" s="152">
        <v>48</v>
      </c>
      <c r="B75" s="153" t="s">
        <v>466</v>
      </c>
      <c r="C75" s="134" t="s">
        <v>467</v>
      </c>
      <c r="D75" s="154" t="s">
        <v>334</v>
      </c>
      <c r="E75" s="155">
        <v>797.2</v>
      </c>
      <c r="F75" s="136" t="s">
        <v>468</v>
      </c>
      <c r="G75" s="136">
        <v>18447.21</v>
      </c>
      <c r="H75" s="156"/>
      <c r="I75" s="156"/>
      <c r="J75" s="136" t="s">
        <v>469</v>
      </c>
      <c r="K75" s="136">
        <v>36463.93</v>
      </c>
      <c r="L75" s="157"/>
      <c r="M75" s="156">
        <f>IF(ISNUMBER(K75/G75),IF(NOT(K75/G75=0),K75/G75, " "), " ")</f>
        <v>1.9766636797651245</v>
      </c>
      <c r="N75" s="154" t="s">
        <v>470</v>
      </c>
    </row>
    <row r="76" spans="1:14" ht="34.200000000000003" x14ac:dyDescent="0.25">
      <c r="A76" s="152">
        <v>49</v>
      </c>
      <c r="B76" s="153" t="s">
        <v>471</v>
      </c>
      <c r="C76" s="134" t="s">
        <v>472</v>
      </c>
      <c r="D76" s="154" t="s">
        <v>473</v>
      </c>
      <c r="E76" s="155">
        <v>1</v>
      </c>
      <c r="F76" s="136" t="s">
        <v>474</v>
      </c>
      <c r="G76" s="136">
        <v>16.399999999999999</v>
      </c>
      <c r="H76" s="156"/>
      <c r="I76" s="156"/>
      <c r="J76" s="136" t="s">
        <v>475</v>
      </c>
      <c r="K76" s="136">
        <v>110.79</v>
      </c>
      <c r="L76" s="157"/>
      <c r="M76" s="156">
        <f>IF(ISNUMBER(K76/G76),IF(NOT(K76/G76=0),K76/G76, " "), " ")</f>
        <v>6.75548780487805</v>
      </c>
      <c r="N76" s="154" t="s">
        <v>394</v>
      </c>
    </row>
    <row r="77" spans="1:14" ht="34.200000000000003" x14ac:dyDescent="0.25">
      <c r="A77" s="152">
        <v>50</v>
      </c>
      <c r="B77" s="153" t="s">
        <v>476</v>
      </c>
      <c r="C77" s="134" t="s">
        <v>477</v>
      </c>
      <c r="D77" s="154" t="s">
        <v>473</v>
      </c>
      <c r="E77" s="155">
        <v>1</v>
      </c>
      <c r="F77" s="136" t="s">
        <v>478</v>
      </c>
      <c r="G77" s="136">
        <v>23.1</v>
      </c>
      <c r="H77" s="156"/>
      <c r="I77" s="156"/>
      <c r="J77" s="136" t="s">
        <v>479</v>
      </c>
      <c r="K77" s="136">
        <v>125.2</v>
      </c>
      <c r="L77" s="157"/>
      <c r="M77" s="156">
        <f>IF(ISNUMBER(K77/G77),IF(NOT(K77/G77=0),K77/G77, " "), " ")</f>
        <v>5.4199134199134198</v>
      </c>
      <c r="N77" s="154" t="s">
        <v>394</v>
      </c>
    </row>
    <row r="78" spans="1:14" ht="34.200000000000003" x14ac:dyDescent="0.25">
      <c r="A78" s="152">
        <v>51</v>
      </c>
      <c r="B78" s="153" t="s">
        <v>480</v>
      </c>
      <c r="C78" s="134" t="s">
        <v>481</v>
      </c>
      <c r="D78" s="154" t="s">
        <v>482</v>
      </c>
      <c r="E78" s="155">
        <v>0.06</v>
      </c>
      <c r="F78" s="136" t="s">
        <v>483</v>
      </c>
      <c r="G78" s="136">
        <v>104.26</v>
      </c>
      <c r="H78" s="156"/>
      <c r="I78" s="156"/>
      <c r="J78" s="136" t="s">
        <v>484</v>
      </c>
      <c r="K78" s="136">
        <v>609.13</v>
      </c>
      <c r="L78" s="157"/>
      <c r="M78" s="156">
        <f>IF(ISNUMBER(K78/G78),IF(NOT(K78/G78=0),K78/G78, " "), " ")</f>
        <v>5.8424131977747935</v>
      </c>
      <c r="N78" s="154" t="s">
        <v>485</v>
      </c>
    </row>
    <row r="79" spans="1:14" ht="19.350000000000001" customHeight="1" x14ac:dyDescent="0.25">
      <c r="A79" s="150" t="s">
        <v>486</v>
      </c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</row>
    <row r="80" spans="1:14" ht="19.350000000000001" customHeight="1" x14ac:dyDescent="0.25">
      <c r="A80" s="128" t="s">
        <v>331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</row>
    <row r="81" spans="1:14" ht="22.8" x14ac:dyDescent="0.25">
      <c r="A81" s="152">
        <v>52</v>
      </c>
      <c r="B81" s="153" t="s">
        <v>487</v>
      </c>
      <c r="C81" s="134" t="s">
        <v>488</v>
      </c>
      <c r="D81" s="154" t="s">
        <v>473</v>
      </c>
      <c r="E81" s="155">
        <v>2</v>
      </c>
      <c r="F81" s="136" t="s">
        <v>286</v>
      </c>
      <c r="G81" s="136"/>
      <c r="H81" s="156"/>
      <c r="I81" s="156"/>
      <c r="J81" s="136" t="s">
        <v>286</v>
      </c>
      <c r="K81" s="136"/>
      <c r="L81" s="157"/>
      <c r="M81" s="156" t="str">
        <f>IF(ISNUMBER(K81/G81),IF(NOT(K81/G81=0),K81/G81, " "), " ")</f>
        <v xml:space="preserve"> </v>
      </c>
      <c r="N81" s="154"/>
    </row>
    <row r="82" spans="1:14" ht="22.8" x14ac:dyDescent="0.25">
      <c r="A82" s="152">
        <v>53</v>
      </c>
      <c r="B82" s="153" t="s">
        <v>489</v>
      </c>
      <c r="C82" s="134" t="s">
        <v>490</v>
      </c>
      <c r="D82" s="154" t="s">
        <v>334</v>
      </c>
      <c r="E82" s="155">
        <v>797.2</v>
      </c>
      <c r="F82" s="136" t="s">
        <v>286</v>
      </c>
      <c r="G82" s="136"/>
      <c r="H82" s="156"/>
      <c r="I82" s="156"/>
      <c r="J82" s="136" t="s">
        <v>286</v>
      </c>
      <c r="K82" s="136"/>
      <c r="L82" s="157"/>
      <c r="M82" s="156" t="str">
        <f>IF(ISNUMBER(K82/G82),IF(NOT(K82/G82=0),K82/G82, " "), " ")</f>
        <v xml:space="preserve"> </v>
      </c>
      <c r="N82" s="154"/>
    </row>
    <row r="83" spans="1:14" ht="22.8" x14ac:dyDescent="0.25">
      <c r="A83" s="152">
        <v>54</v>
      </c>
      <c r="B83" s="153" t="s">
        <v>491</v>
      </c>
      <c r="C83" s="134" t="s">
        <v>492</v>
      </c>
      <c r="D83" s="154" t="s">
        <v>324</v>
      </c>
      <c r="E83" s="155">
        <v>8.0000000000000004E-4</v>
      </c>
      <c r="F83" s="136" t="s">
        <v>286</v>
      </c>
      <c r="G83" s="136"/>
      <c r="H83" s="156"/>
      <c r="I83" s="156"/>
      <c r="J83" s="136" t="s">
        <v>286</v>
      </c>
      <c r="K83" s="136"/>
      <c r="L83" s="157"/>
      <c r="M83" s="156" t="str">
        <f>IF(ISNUMBER(K83/G83),IF(NOT(K83/G83=0),K83/G83, " "), " ")</f>
        <v xml:space="preserve"> </v>
      </c>
      <c r="N83" s="154"/>
    </row>
    <row r="84" spans="1:14" ht="22.8" x14ac:dyDescent="0.25">
      <c r="A84" s="158">
        <v>55</v>
      </c>
      <c r="B84" s="159" t="s">
        <v>493</v>
      </c>
      <c r="C84" s="140" t="s">
        <v>494</v>
      </c>
      <c r="D84" s="160" t="s">
        <v>324</v>
      </c>
      <c r="E84" s="161">
        <v>0.76429999999999998</v>
      </c>
      <c r="F84" s="142" t="s">
        <v>286</v>
      </c>
      <c r="G84" s="142"/>
      <c r="H84" s="162"/>
      <c r="I84" s="162"/>
      <c r="J84" s="142" t="s">
        <v>286</v>
      </c>
      <c r="K84" s="142"/>
      <c r="L84" s="163"/>
      <c r="M84" s="162" t="str">
        <f>IF(ISNUMBER(K84/G84),IF(NOT(K84/G84=0),K84/G84, " "), " ")</f>
        <v xml:space="preserve"> </v>
      </c>
      <c r="N84" s="160"/>
    </row>
    <row r="85" spans="1:14" x14ac:dyDescent="0.25">
      <c r="A85" s="144" t="s">
        <v>227</v>
      </c>
      <c r="B85" s="145"/>
      <c r="C85" s="145"/>
      <c r="D85" s="145"/>
      <c r="E85" s="145"/>
      <c r="F85" s="145"/>
      <c r="G85" s="164">
        <v>32184</v>
      </c>
      <c r="H85" s="165"/>
      <c r="I85" s="165"/>
      <c r="J85" s="165"/>
      <c r="K85" s="164">
        <v>125524</v>
      </c>
      <c r="L85" s="166"/>
      <c r="M85" s="164">
        <f ca="1">IF(ISNUMBER(INDIRECT("K" &amp; ROW())/INDIRECT("G" &amp; ROW())),INDIRECT("K" &amp; ROW())/INDIRECT("G" &amp; ROW()), " ")</f>
        <v>3.9001988565746957</v>
      </c>
      <c r="N85" s="146" t="s">
        <v>495</v>
      </c>
    </row>
    <row r="86" spans="1:14" x14ac:dyDescent="0.25">
      <c r="A86" s="144" t="s">
        <v>232</v>
      </c>
      <c r="B86" s="145"/>
      <c r="C86" s="145"/>
      <c r="D86" s="145"/>
      <c r="E86" s="145"/>
      <c r="F86" s="145"/>
      <c r="G86" s="164"/>
      <c r="H86" s="165"/>
      <c r="I86" s="165"/>
      <c r="J86" s="165"/>
      <c r="K86" s="164"/>
      <c r="L86" s="166"/>
      <c r="M86" s="164" t="str">
        <f ca="1">IF(ISNUMBER(INDIRECT("K" &amp; ROW())/INDIRECT("G" &amp; ROW())),INDIRECT("K" &amp; ROW())/INDIRECT("G" &amp; ROW()), " ")</f>
        <v xml:space="preserve"> </v>
      </c>
      <c r="N86" s="146" t="s">
        <v>495</v>
      </c>
    </row>
    <row r="87" spans="1:14" x14ac:dyDescent="0.25">
      <c r="A87" s="144" t="s">
        <v>233</v>
      </c>
      <c r="B87" s="145"/>
      <c r="C87" s="145"/>
      <c r="D87" s="145"/>
      <c r="E87" s="145"/>
      <c r="F87" s="145"/>
      <c r="G87" s="164">
        <v>4246</v>
      </c>
      <c r="H87" s="165"/>
      <c r="I87" s="165"/>
      <c r="J87" s="165"/>
      <c r="K87" s="164">
        <v>50946</v>
      </c>
      <c r="L87" s="166"/>
      <c r="M87" s="164">
        <f ca="1">IF(ISNUMBER(INDIRECT("K" &amp; ROW())/INDIRECT("G" &amp; ROW())),INDIRECT("K" &amp; ROW())/INDIRECT("G" &amp; ROW()), " ")</f>
        <v>11.998586905322657</v>
      </c>
      <c r="N87" s="146" t="s">
        <v>495</v>
      </c>
    </row>
    <row r="88" spans="1:14" x14ac:dyDescent="0.25">
      <c r="A88" s="144" t="s">
        <v>234</v>
      </c>
      <c r="B88" s="145"/>
      <c r="C88" s="145"/>
      <c r="D88" s="145"/>
      <c r="E88" s="145"/>
      <c r="F88" s="145"/>
      <c r="G88" s="164">
        <v>26785</v>
      </c>
      <c r="H88" s="165"/>
      <c r="I88" s="165"/>
      <c r="J88" s="165"/>
      <c r="K88" s="164">
        <v>69743</v>
      </c>
      <c r="L88" s="166"/>
      <c r="M88" s="164">
        <f ca="1">IF(ISNUMBER(INDIRECT("K" &amp; ROW())/INDIRECT("G" &amp; ROW())),INDIRECT("K" &amp; ROW())/INDIRECT("G" &amp; ROW()), " ")</f>
        <v>2.6038081015493746</v>
      </c>
      <c r="N88" s="146" t="s">
        <v>495</v>
      </c>
    </row>
    <row r="89" spans="1:14" x14ac:dyDescent="0.25">
      <c r="A89" s="144" t="s">
        <v>235</v>
      </c>
      <c r="B89" s="145"/>
      <c r="C89" s="145"/>
      <c r="D89" s="145"/>
      <c r="E89" s="145"/>
      <c r="F89" s="145"/>
      <c r="G89" s="164">
        <v>1230</v>
      </c>
      <c r="H89" s="165"/>
      <c r="I89" s="165"/>
      <c r="J89" s="165"/>
      <c r="K89" s="164">
        <v>5762</v>
      </c>
      <c r="L89" s="166"/>
      <c r="M89" s="164">
        <f ca="1">IF(ISNUMBER(INDIRECT("K" &amp; ROW())/INDIRECT("G" &amp; ROW())),INDIRECT("K" &amp; ROW())/INDIRECT("G" &amp; ROW()), " ")</f>
        <v>4.6845528455284553</v>
      </c>
      <c r="N89" s="146" t="s">
        <v>495</v>
      </c>
    </row>
    <row r="90" spans="1:14" x14ac:dyDescent="0.25">
      <c r="A90" s="147" t="s">
        <v>236</v>
      </c>
      <c r="B90" s="148"/>
      <c r="C90" s="148"/>
      <c r="D90" s="148"/>
      <c r="E90" s="148"/>
      <c r="F90" s="148"/>
      <c r="G90" s="167">
        <v>4526</v>
      </c>
      <c r="H90" s="168"/>
      <c r="I90" s="168"/>
      <c r="J90" s="168"/>
      <c r="K90" s="167">
        <v>46272</v>
      </c>
      <c r="L90" s="169"/>
      <c r="M90" s="167">
        <f ca="1">IF(ISNUMBER(INDIRECT("K" &amp; ROW())/INDIRECT("G" &amp; ROW())),INDIRECT("K" &amp; ROW())/INDIRECT("G" &amp; ROW()), " ")</f>
        <v>10.223596995139197</v>
      </c>
      <c r="N90" s="149" t="s">
        <v>495</v>
      </c>
    </row>
    <row r="91" spans="1:14" x14ac:dyDescent="0.25">
      <c r="A91" s="147" t="s">
        <v>237</v>
      </c>
      <c r="B91" s="148"/>
      <c r="C91" s="148"/>
      <c r="D91" s="148"/>
      <c r="E91" s="148"/>
      <c r="F91" s="148"/>
      <c r="G91" s="167">
        <v>2360</v>
      </c>
      <c r="H91" s="168"/>
      <c r="I91" s="168"/>
      <c r="J91" s="168"/>
      <c r="K91" s="167">
        <v>22641</v>
      </c>
      <c r="L91" s="169"/>
      <c r="M91" s="167">
        <f ca="1">IF(ISNUMBER(INDIRECT("K" &amp; ROW())/INDIRECT("G" &amp; ROW())),INDIRECT("K" &amp; ROW())/INDIRECT("G" &amp; ROW()), " ")</f>
        <v>9.5936440677966104</v>
      </c>
      <c r="N91" s="149" t="s">
        <v>495</v>
      </c>
    </row>
    <row r="92" spans="1:14" x14ac:dyDescent="0.25">
      <c r="A92" s="147" t="s">
        <v>238</v>
      </c>
      <c r="B92" s="148"/>
      <c r="C92" s="148"/>
      <c r="D92" s="148"/>
      <c r="E92" s="148"/>
      <c r="F92" s="148"/>
      <c r="G92" s="167"/>
      <c r="H92" s="168"/>
      <c r="I92" s="168"/>
      <c r="J92" s="168"/>
      <c r="K92" s="167"/>
      <c r="L92" s="169"/>
      <c r="M92" s="167" t="str">
        <f ca="1">IF(ISNUMBER(INDIRECT("K" &amp; ROW())/INDIRECT("G" &amp; ROW())),INDIRECT("K" &amp; ROW())/INDIRECT("G" &amp; ROW()), " ")</f>
        <v xml:space="preserve"> </v>
      </c>
      <c r="N92" s="149" t="s">
        <v>495</v>
      </c>
    </row>
    <row r="93" spans="1:14" x14ac:dyDescent="0.25">
      <c r="A93" s="144" t="s">
        <v>239</v>
      </c>
      <c r="B93" s="145"/>
      <c r="C93" s="145"/>
      <c r="D93" s="145"/>
      <c r="E93" s="145"/>
      <c r="F93" s="145"/>
      <c r="G93" s="164">
        <v>37508</v>
      </c>
      <c r="H93" s="165"/>
      <c r="I93" s="165"/>
      <c r="J93" s="165"/>
      <c r="K93" s="164">
        <v>181539</v>
      </c>
      <c r="L93" s="166"/>
      <c r="M93" s="164">
        <f ca="1">IF(ISNUMBER(INDIRECT("K" &amp; ROW())/INDIRECT("G" &amp; ROW())),INDIRECT("K" &amp; ROW())/INDIRECT("G" &amp; ROW()), " ")</f>
        <v>4.8400074650741178</v>
      </c>
      <c r="N93" s="146" t="s">
        <v>495</v>
      </c>
    </row>
    <row r="94" spans="1:14" x14ac:dyDescent="0.25">
      <c r="A94" s="144" t="s">
        <v>240</v>
      </c>
      <c r="B94" s="145"/>
      <c r="C94" s="145"/>
      <c r="D94" s="145"/>
      <c r="E94" s="145"/>
      <c r="F94" s="145"/>
      <c r="G94" s="164">
        <v>534</v>
      </c>
      <c r="H94" s="165"/>
      <c r="I94" s="165"/>
      <c r="J94" s="165"/>
      <c r="K94" s="164">
        <v>3596</v>
      </c>
      <c r="L94" s="166"/>
      <c r="M94" s="164">
        <f ca="1">IF(ISNUMBER(INDIRECT("K" &amp; ROW())/INDIRECT("G" &amp; ROW())),INDIRECT("K" &amp; ROW())/INDIRECT("G" &amp; ROW()), " ")</f>
        <v>6.7340823970037453</v>
      </c>
      <c r="N94" s="146" t="s">
        <v>495</v>
      </c>
    </row>
    <row r="95" spans="1:14" x14ac:dyDescent="0.25">
      <c r="A95" s="144" t="s">
        <v>241</v>
      </c>
      <c r="B95" s="145"/>
      <c r="C95" s="145"/>
      <c r="D95" s="145"/>
      <c r="E95" s="145"/>
      <c r="F95" s="145"/>
      <c r="G95" s="164">
        <v>16</v>
      </c>
      <c r="H95" s="165"/>
      <c r="I95" s="165"/>
      <c r="J95" s="165"/>
      <c r="K95" s="164">
        <v>187</v>
      </c>
      <c r="L95" s="166"/>
      <c r="M95" s="164">
        <f ca="1">IF(ISNUMBER(INDIRECT("K" &amp; ROW())/INDIRECT("G" &amp; ROW())),INDIRECT("K" &amp; ROW())/INDIRECT("G" &amp; ROW()), " ")</f>
        <v>11.6875</v>
      </c>
      <c r="N95" s="146" t="s">
        <v>495</v>
      </c>
    </row>
    <row r="96" spans="1:14" x14ac:dyDescent="0.25">
      <c r="A96" s="144" t="s">
        <v>242</v>
      </c>
      <c r="B96" s="145"/>
      <c r="C96" s="145"/>
      <c r="D96" s="145"/>
      <c r="E96" s="145"/>
      <c r="F96" s="145"/>
      <c r="G96" s="164">
        <v>1</v>
      </c>
      <c r="H96" s="165"/>
      <c r="I96" s="165"/>
      <c r="J96" s="165"/>
      <c r="K96" s="164">
        <v>11</v>
      </c>
      <c r="L96" s="166"/>
      <c r="M96" s="164">
        <f ca="1">IF(ISNUMBER(INDIRECT("K" &amp; ROW())/INDIRECT("G" &amp; ROW())),INDIRECT("K" &amp; ROW())/INDIRECT("G" &amp; ROW()), " ")</f>
        <v>11</v>
      </c>
      <c r="N96" s="146" t="s">
        <v>495</v>
      </c>
    </row>
    <row r="97" spans="1:14" x14ac:dyDescent="0.25">
      <c r="A97" s="144" t="s">
        <v>243</v>
      </c>
      <c r="B97" s="145"/>
      <c r="C97" s="145"/>
      <c r="D97" s="145"/>
      <c r="E97" s="145"/>
      <c r="F97" s="145"/>
      <c r="G97" s="164">
        <v>2</v>
      </c>
      <c r="H97" s="165"/>
      <c r="I97" s="165"/>
      <c r="J97" s="165"/>
      <c r="K97" s="164">
        <v>11</v>
      </c>
      <c r="L97" s="166"/>
      <c r="M97" s="164">
        <f ca="1">IF(ISNUMBER(INDIRECT("K" &amp; ROW())/INDIRECT("G" &amp; ROW())),INDIRECT("K" &amp; ROW())/INDIRECT("G" &amp; ROW()), " ")</f>
        <v>5.5</v>
      </c>
      <c r="N97" s="146" t="s">
        <v>495</v>
      </c>
    </row>
    <row r="98" spans="1:14" x14ac:dyDescent="0.25">
      <c r="A98" s="144" t="s">
        <v>244</v>
      </c>
      <c r="B98" s="145"/>
      <c r="C98" s="145"/>
      <c r="D98" s="145"/>
      <c r="E98" s="145"/>
      <c r="F98" s="145"/>
      <c r="G98" s="164">
        <v>365</v>
      </c>
      <c r="H98" s="165"/>
      <c r="I98" s="165"/>
      <c r="J98" s="165"/>
      <c r="K98" s="164">
        <v>3207</v>
      </c>
      <c r="L98" s="166"/>
      <c r="M98" s="164">
        <f ca="1">IF(ISNUMBER(INDIRECT("K" &amp; ROW())/INDIRECT("G" &amp; ROW())),INDIRECT("K" &amp; ROW())/INDIRECT("G" &amp; ROW()), " ")</f>
        <v>8.786301369863013</v>
      </c>
      <c r="N98" s="146" t="s">
        <v>495</v>
      </c>
    </row>
    <row r="99" spans="1:14" ht="30" customHeight="1" x14ac:dyDescent="0.25">
      <c r="A99" s="144" t="s">
        <v>245</v>
      </c>
      <c r="B99" s="145"/>
      <c r="C99" s="145"/>
      <c r="D99" s="145"/>
      <c r="E99" s="145"/>
      <c r="F99" s="145"/>
      <c r="G99" s="164">
        <v>608</v>
      </c>
      <c r="H99" s="165"/>
      <c r="I99" s="165"/>
      <c r="J99" s="165"/>
      <c r="K99" s="164">
        <v>5721</v>
      </c>
      <c r="L99" s="166"/>
      <c r="M99" s="164">
        <f ca="1">IF(ISNUMBER(INDIRECT("K" &amp; ROW())/INDIRECT("G" &amp; ROW())),INDIRECT("K" &amp; ROW())/INDIRECT("G" &amp; ROW()), " ")</f>
        <v>9.4095394736842106</v>
      </c>
      <c r="N99" s="146" t="s">
        <v>495</v>
      </c>
    </row>
    <row r="100" spans="1:14" x14ac:dyDescent="0.25">
      <c r="A100" s="144" t="s">
        <v>246</v>
      </c>
      <c r="B100" s="145"/>
      <c r="C100" s="145"/>
      <c r="D100" s="145"/>
      <c r="E100" s="145"/>
      <c r="F100" s="145"/>
      <c r="G100" s="164">
        <v>36</v>
      </c>
      <c r="H100" s="165"/>
      <c r="I100" s="165"/>
      <c r="J100" s="165"/>
      <c r="K100" s="164">
        <v>165</v>
      </c>
      <c r="L100" s="166"/>
      <c r="M100" s="164">
        <f ca="1">IF(ISNUMBER(INDIRECT("K" &amp; ROW())/INDIRECT("G" &amp; ROW())),INDIRECT("K" &amp; ROW())/INDIRECT("G" &amp; ROW()), " ")</f>
        <v>4.583333333333333</v>
      </c>
      <c r="N100" s="146" t="s">
        <v>495</v>
      </c>
    </row>
    <row r="101" spans="1:14" x14ac:dyDescent="0.25">
      <c r="A101" s="144" t="s">
        <v>247</v>
      </c>
      <c r="B101" s="145"/>
      <c r="C101" s="145"/>
      <c r="D101" s="145"/>
      <c r="E101" s="145"/>
      <c r="F101" s="145"/>
      <c r="G101" s="164">
        <v>39070</v>
      </c>
      <c r="H101" s="165"/>
      <c r="I101" s="165"/>
      <c r="J101" s="165"/>
      <c r="K101" s="164">
        <v>194437</v>
      </c>
      <c r="L101" s="166"/>
      <c r="M101" s="164">
        <f ca="1">IF(ISNUMBER(INDIRECT("K" &amp; ROW())/INDIRECT("G" &amp; ROW())),INDIRECT("K" &amp; ROW())/INDIRECT("G" &amp; ROW()), " ")</f>
        <v>4.9766316867161509</v>
      </c>
      <c r="N101" s="146" t="s">
        <v>495</v>
      </c>
    </row>
    <row r="102" spans="1:14" ht="30" customHeight="1" x14ac:dyDescent="0.25">
      <c r="A102" s="144" t="s">
        <v>248</v>
      </c>
      <c r="B102" s="145"/>
      <c r="C102" s="145"/>
      <c r="D102" s="145"/>
      <c r="E102" s="145"/>
      <c r="F102" s="145"/>
      <c r="G102" s="164">
        <v>5232</v>
      </c>
      <c r="H102" s="165"/>
      <c r="I102" s="165"/>
      <c r="J102" s="165"/>
      <c r="K102" s="164">
        <v>15461</v>
      </c>
      <c r="L102" s="166"/>
      <c r="M102" s="164">
        <f ca="1">IF(ISNUMBER(INDIRECT("K" &amp; ROW())/INDIRECT("G" &amp; ROW())),INDIRECT("K" &amp; ROW())/INDIRECT("G" &amp; ROW()), " ")</f>
        <v>2.9550840978593271</v>
      </c>
      <c r="N102" s="146" t="s">
        <v>495</v>
      </c>
    </row>
    <row r="103" spans="1:14" x14ac:dyDescent="0.25">
      <c r="A103" s="147" t="s">
        <v>249</v>
      </c>
      <c r="B103" s="148"/>
      <c r="C103" s="148"/>
      <c r="D103" s="148"/>
      <c r="E103" s="148"/>
      <c r="F103" s="148"/>
      <c r="G103" s="167">
        <v>44302</v>
      </c>
      <c r="H103" s="168"/>
      <c r="I103" s="168"/>
      <c r="J103" s="168"/>
      <c r="K103" s="167">
        <v>209898</v>
      </c>
      <c r="L103" s="169"/>
      <c r="M103" s="167">
        <f ca="1">IF(ISNUMBER(INDIRECT("K" &amp; ROW())/INDIRECT("G" &amp; ROW())),INDIRECT("K" &amp; ROW())/INDIRECT("G" &amp; ROW()), " ")</f>
        <v>4.737889937248883</v>
      </c>
      <c r="N103" s="149" t="s">
        <v>495</v>
      </c>
    </row>
    <row r="104" spans="1:14" x14ac:dyDescent="0.25">
      <c r="A104" s="48"/>
      <c r="G104" s="67"/>
      <c r="H104" s="68"/>
      <c r="I104" s="68"/>
      <c r="J104" s="68"/>
      <c r="K104" s="67"/>
      <c r="L104" s="69"/>
      <c r="M104" s="67"/>
      <c r="N104" s="48"/>
    </row>
    <row r="105" spans="1:14" x14ac:dyDescent="0.25">
      <c r="A105" s="28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70"/>
      <c r="M105" s="29"/>
      <c r="N105" s="29"/>
    </row>
    <row r="106" spans="1:14" x14ac:dyDescent="0.25">
      <c r="A106" s="75" t="s">
        <v>71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70"/>
      <c r="M106" s="29"/>
      <c r="N106" s="29"/>
    </row>
    <row r="107" spans="1:14" x14ac:dyDescent="0.25">
      <c r="A107" s="3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70"/>
      <c r="M107" s="29"/>
      <c r="N107" s="29"/>
    </row>
    <row r="108" spans="1:14" x14ac:dyDescent="0.25">
      <c r="A108" s="75" t="s">
        <v>72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70"/>
      <c r="M108" s="29"/>
      <c r="N108" s="29"/>
    </row>
  </sheetData>
  <mergeCells count="52">
    <mergeCell ref="A103:F103"/>
    <mergeCell ref="A97:F97"/>
    <mergeCell ref="A98:F98"/>
    <mergeCell ref="A99:F99"/>
    <mergeCell ref="A100:F100"/>
    <mergeCell ref="A101:F101"/>
    <mergeCell ref="A102:F102"/>
    <mergeCell ref="A91:F91"/>
    <mergeCell ref="A92:F92"/>
    <mergeCell ref="A93:F93"/>
    <mergeCell ref="A94:F94"/>
    <mergeCell ref="A95:F95"/>
    <mergeCell ref="A96:F96"/>
    <mergeCell ref="A85:F85"/>
    <mergeCell ref="A86:F86"/>
    <mergeCell ref="A87:F87"/>
    <mergeCell ref="A88:F88"/>
    <mergeCell ref="A89:F89"/>
    <mergeCell ref="A90:F90"/>
    <mergeCell ref="A24:N24"/>
    <mergeCell ref="A25:N25"/>
    <mergeCell ref="A35:N35"/>
    <mergeCell ref="A48:N48"/>
    <mergeCell ref="A79:N79"/>
    <mergeCell ref="A80:N80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2016-03-15T04:14:43Z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