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101" i="16"/>
  <c r="M102" i="16"/>
  <c r="M10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3" i="8"/>
  <c r="K132" i="8"/>
  <c r="H133" i="8"/>
  <c r="H132" i="8"/>
  <c r="J14" i="16"/>
  <c r="G14" i="16"/>
  <c r="K30" i="8"/>
  <c r="H30" i="8"/>
  <c r="A18" i="16"/>
  <c r="M104" i="16"/>
  <c r="M108" i="16"/>
  <c r="M112" i="16"/>
  <c r="M116" i="16"/>
  <c r="M120" i="16"/>
  <c r="M124" i="16"/>
  <c r="M110" i="16"/>
  <c r="M118" i="16"/>
  <c r="M126" i="16"/>
  <c r="M107" i="16"/>
  <c r="M119" i="16"/>
  <c r="M127" i="16"/>
  <c r="M105" i="16"/>
  <c r="M109" i="16"/>
  <c r="M113" i="16"/>
  <c r="M117" i="16"/>
  <c r="M121" i="16"/>
  <c r="M125" i="16"/>
  <c r="M106" i="16"/>
  <c r="M114" i="16"/>
  <c r="M122" i="16"/>
  <c r="M111" i="16"/>
  <c r="M115" i="16"/>
  <c r="M12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3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<sst xmlns="http://schemas.openxmlformats.org/spreadsheetml/2006/main" count="979" uniqueCount="682">
  <si>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</si>
  <si>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</si>
  <si>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</si>
  <si>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</si>
  <si>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</si>
  <si>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</si>
  <si>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</si>
  <si>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</si>
  <si>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</si>
  <si>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</si>
  <si>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</si>
  <si>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</si>
  <si>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</si>
  <si>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</si>
  <si>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</si>
  <si>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</si>
  <si>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</si>
  <si>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</si>
  <si>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</si>
  <si>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</si>
  <si>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</si>
  <si>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</si>
  <si>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</si>
  <si>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</si>
  <si>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</si>
  <si>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</si>
  <si>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</si>
  <si>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</si>
  <si>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</si>
  <si>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</si>
  <si>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</si>
  <si>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</si>
  <si>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</si>
  <si>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</si>
  <si>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</si>
  <si>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</si>
  <si>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</si>
  <si>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</si>
  <si>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</si>
  <si>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</si>
  <si>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</si>
  <si>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</si>
  <si>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</si>
  <si>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</si>
  <si>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</si>
  <si>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</si>
  <si>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</si>
  <si>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</si>
  <si>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</si>
  <si>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</si>
  <si>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</si>
  <si>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</si>
  <si>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</si>
  <si>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</si>
  <si>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</si>
  <si>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</si>
  <si>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</si>
  <si>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</si>
  <si>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</si>
  <si>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</si>
  <si>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</si>
  <si>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</si>
  <si>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</si>
  <si>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</si>
  <si>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</si>
  <si>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</si>
  <si>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</si>
  <si>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</si>
  <si>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</si>
  <si>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</si>
  <si>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 5а</t>
  </si>
  <si>
    <t>Сдал:  _________________ //</t>
  </si>
  <si>
    <t>Принял:  _________________ //</t>
  </si>
  <si>
    <t>Раздел 6. ИЮНЬ</t>
  </si>
  <si>
    <t>кв.70.Ремонт  балкона</t>
  </si>
  <si>
    <t>ТЕРр58-16-3
Ремонт цементной стяжки площадью заделки: до 1,0 м2
100 мест
НР 71%=83%*0.85 от ФОТ
СП 52%=65%*0.8 от ФОТ</t>
  </si>
  <si>
    <t>0,01
71
52</t>
  </si>
  <si>
    <t>1454,88
_____
1507,45</t>
  </si>
  <si>
    <t>93,43
_____
16,79</t>
  </si>
  <si>
    <t>31
12
10</t>
  </si>
  <si>
    <t>15
_____
15</t>
  </si>
  <si>
    <t>249
126
92</t>
  </si>
  <si>
    <t>175
_____
68</t>
  </si>
  <si>
    <t>Р</t>
  </si>
  <si>
    <t>6
_____
2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</si>
  <si>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</si>
  <si>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</si>
  <si>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1,785
67
40</t>
  </si>
  <si>
    <t>2230,33
_____
1413,49</t>
  </si>
  <si>
    <t>6507
3145
1991</t>
  </si>
  <si>
    <t>3981
_____
2523</t>
  </si>
  <si>
    <t>58186
32023
19118</t>
  </si>
  <si>
    <t>47795
_____
10382</t>
  </si>
  <si>
    <t>Раздел 7. ИЮЛЬ</t>
  </si>
  <si>
    <t>Ремонт кровли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</si>
  <si>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</si>
  <si>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0,7545
71
52</t>
  </si>
  <si>
    <t>246,97
_____
1353</t>
  </si>
  <si>
    <t>39,56
_____
2,1</t>
  </si>
  <si>
    <t>1237
156
122</t>
  </si>
  <si>
    <t>186
_____
1021</t>
  </si>
  <si>
    <t>30
_____
2</t>
  </si>
  <si>
    <t>5993
1602
1173</t>
  </si>
  <si>
    <t>2237
_____
3633</t>
  </si>
  <si>
    <t>123
_____
19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</si>
  <si>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</si>
  <si>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2,015
71
52</t>
  </si>
  <si>
    <t>533,01
_____
2719,35</t>
  </si>
  <si>
    <t>30,09
_____
2,1</t>
  </si>
  <si>
    <t>6614
895
701</t>
  </si>
  <si>
    <t>1074
_____
5479</t>
  </si>
  <si>
    <t>61
_____
4</t>
  </si>
  <si>
    <t>36815
9185
6727</t>
  </si>
  <si>
    <t>12886
_____
23673</t>
  </si>
  <si>
    <t>256
_____
51</t>
  </si>
  <si>
    <t>ТСЦ-101-3336
Бикрост ХПП-3,0
м2</t>
  </si>
  <si>
    <t>270
71
52</t>
  </si>
  <si>
    <t xml:space="preserve">
_____
18,2</t>
  </si>
  <si>
    <t xml:space="preserve">
_____
4914</t>
  </si>
  <si>
    <t xml:space="preserve">
_____
14226</t>
  </si>
  <si>
    <t>М</t>
  </si>
  <si>
    <t>ТЕРр69-9-1
Очистка помещений от строительного мусора
100 т мусора
НР 66%=78%*0.85 от ФОТ
СП 40%=50%*0.8 от ФОТ</t>
  </si>
  <si>
    <t>0,0182
66
40</t>
  </si>
  <si>
    <t>36
28
18</t>
  </si>
  <si>
    <t>429
283
172</t>
  </si>
  <si>
    <t>С600-2029-1
Погрузочные работы при автомобильных перевозках: мусор строительный
т
НР 85%=100%*0.85 от ФОТ
СП 48%=60%*0.8 от ФОТ</t>
  </si>
  <si>
    <t>1,82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</si>
  <si>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</si>
  <si>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1,82
0
0</t>
  </si>
  <si>
    <t>Раздел 8. АВГУСТ</t>
  </si>
  <si>
    <t>0,735
71
52</t>
  </si>
  <si>
    <t>1205
153
120</t>
  </si>
  <si>
    <t>182
_____
994</t>
  </si>
  <si>
    <t>29
_____
2</t>
  </si>
  <si>
    <t>5838
1561
1143</t>
  </si>
  <si>
    <t>2179
_____
3539</t>
  </si>
  <si>
    <t>120
_____
19</t>
  </si>
  <si>
    <t>1,007
71
52</t>
  </si>
  <si>
    <t>3305
447
350</t>
  </si>
  <si>
    <t>537
_____
2738</t>
  </si>
  <si>
    <t>18398
4590
3362</t>
  </si>
  <si>
    <t>6440
_____
11830</t>
  </si>
  <si>
    <t>128
_____
25</t>
  </si>
  <si>
    <t>135
71
52</t>
  </si>
  <si>
    <t xml:space="preserve">
_____
2457</t>
  </si>
  <si>
    <t xml:space="preserve">
_____
7113</t>
  </si>
  <si>
    <t>0,0105
66
40</t>
  </si>
  <si>
    <t>21
16
11</t>
  </si>
  <si>
    <t>248
164
99</t>
  </si>
  <si>
    <t>1,05
85
48</t>
  </si>
  <si>
    <t>1,05
0
0</t>
  </si>
  <si>
    <t>Остекление 3 под.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</si>
  <si>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</si>
  <si>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
65
40</t>
  </si>
  <si>
    <t>2116,11
_____
4194,75</t>
  </si>
  <si>
    <t>34,23
_____
3,51</t>
  </si>
  <si>
    <t>63
16
11</t>
  </si>
  <si>
    <t>21
_____
42</t>
  </si>
  <si>
    <t>422
165
102</t>
  </si>
  <si>
    <t>254
_____
166</t>
  </si>
  <si>
    <t>5E-5
66
40</t>
  </si>
  <si>
    <t>1
1</t>
  </si>
  <si>
    <t>Раздел 9. СЕНТЯБРЬ</t>
  </si>
  <si>
    <t>Ремонт м/п швов кв.37,40,55,81,1,25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</si>
  <si>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</si>
  <si>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0,205
73
56</t>
  </si>
  <si>
    <t>92,55
_____
1059,87</t>
  </si>
  <si>
    <t>239
16
13</t>
  </si>
  <si>
    <t>19
_____
217</t>
  </si>
  <si>
    <t>923
166
128</t>
  </si>
  <si>
    <t>228
_____
678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</si>
  <si>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</si>
  <si>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0,205
99
58</t>
  </si>
  <si>
    <t>309,07
_____
526,68</t>
  </si>
  <si>
    <t>272
74
45</t>
  </si>
  <si>
    <t>63
_____
109</t>
  </si>
  <si>
    <t>1571
753
441</t>
  </si>
  <si>
    <t>761
_____
470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</si>
  <si>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</si>
  <si>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0,11
99
58</t>
  </si>
  <si>
    <t>209,73
_____
638,25</t>
  </si>
  <si>
    <t>129
27
17</t>
  </si>
  <si>
    <t>23
_____
70</t>
  </si>
  <si>
    <t>848
274
161</t>
  </si>
  <si>
    <t>277
_____
449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</si>
  <si>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</si>
  <si>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0,095
99
58</t>
  </si>
  <si>
    <t>256,52
_____
723,35</t>
  </si>
  <si>
    <t>130
28
17</t>
  </si>
  <si>
    <t>24
_____
69</t>
  </si>
  <si>
    <t>858
289
169</t>
  </si>
  <si>
    <t>292
_____
440</t>
  </si>
  <si>
    <t>Раздел 10. ОКТЯБРЬ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</si>
  <si>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</si>
  <si>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</si>
  <si>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</si>
  <si>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</si>
  <si>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</si>
  <si>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</si>
  <si>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332
246
134</t>
  </si>
  <si>
    <t>280
_____
52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</si>
  <si>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</si>
  <si>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0,01
88
48</t>
  </si>
  <si>
    <t>1456
_____
6949,09</t>
  </si>
  <si>
    <t>279,64
_____
6,31</t>
  </si>
  <si>
    <t>87
15
9</t>
  </si>
  <si>
    <t>15
_____
69</t>
  </si>
  <si>
    <t>486
155
84</t>
  </si>
  <si>
    <t>175
_____
296</t>
  </si>
  <si>
    <t>15
_____
1</t>
  </si>
  <si>
    <t>ТЕР13-08-010-01
Прим.Посыпка подвала  сухим хлором
1 м2 поверхности
5,36 = 6,43 - 4,12 x 0,26
НР 69%=90%*(0.9*0.85) от ФОТ
СП 48%=70%*(0.85*0.8) от ФОТ</t>
  </si>
  <si>
    <t>200
69
48</t>
  </si>
  <si>
    <t>3,2
_____
0,12</t>
  </si>
  <si>
    <t>1072
369
274</t>
  </si>
  <si>
    <t>640
_____
24</t>
  </si>
  <si>
    <t>8474
3774
2626</t>
  </si>
  <si>
    <t>3296
_____
292</t>
  </si>
  <si>
    <t>ТСЦ-101-2318
Натрий хлористый технический
т</t>
  </si>
  <si>
    <t>0,02
69
48</t>
  </si>
  <si>
    <t xml:space="preserve">
_____
11011</t>
  </si>
  <si>
    <t xml:space="preserve">
_____
220</t>
  </si>
  <si>
    <t xml:space="preserve">
_____
61</t>
  </si>
  <si>
    <t>ТЕРр52-16-2
Заделка подвальных окон: железом
10 м2
НР 79%=93%*0.85 от ФОТ
СП 60%=75%*0.8 от ФОТ</t>
  </si>
  <si>
    <t>0,104
79
60</t>
  </si>
  <si>
    <t>30,25
_____
480,39</t>
  </si>
  <si>
    <t>53
3
2</t>
  </si>
  <si>
    <t>3
_____
50</t>
  </si>
  <si>
    <t>197
30
23</t>
  </si>
  <si>
    <t>38
_____
158</t>
  </si>
  <si>
    <t>1 под 4-5 этаж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</si>
  <si>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</si>
  <si>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0,032
67
40</t>
  </si>
  <si>
    <t>3291,66
_____
1484,11</t>
  </si>
  <si>
    <t>24,29
_____
10,09</t>
  </si>
  <si>
    <t>154
83
53</t>
  </si>
  <si>
    <t>105
_____
48</t>
  </si>
  <si>
    <t>1464
850
508</t>
  </si>
  <si>
    <t>1265
_____
195</t>
  </si>
  <si>
    <t>4
_____
4</t>
  </si>
  <si>
    <t>Раздел 11. Ноябрь</t>
  </si>
  <si>
    <t>0,1
88
48</t>
  </si>
  <si>
    <t>51
34
20</t>
  </si>
  <si>
    <t>33
_____
18</t>
  </si>
  <si>
    <t>474
351
192</t>
  </si>
  <si>
    <t>399
_____
74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</si>
  <si>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</si>
  <si>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</si>
  <si>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</si>
  <si>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</si>
  <si>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</si>
  <si>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126
21
10</t>
  </si>
  <si>
    <t>19
_____
105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</si>
  <si>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</si>
  <si>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</si>
  <si>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</si>
  <si>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</si>
  <si>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124</t>
  </si>
  <si>
    <t>установка двер.блока в подвале</t>
  </si>
  <si>
    <t>ТСЦ-203-0217
Блоки дверные однопольные: ДН 21-10Щ, площадь 2,05 м2; ДН 24-10Щ, площадь 2,35 м2
м2</t>
  </si>
  <si>
    <t>1,96
111
51</t>
  </si>
  <si>
    <t xml:space="preserve">
_____
260</t>
  </si>
  <si>
    <t xml:space="preserve">
_____
510</t>
  </si>
  <si>
    <t xml:space="preserve">
_____
1576</t>
  </si>
  <si>
    <t>ТСЦ-101-0956
Петля накладная
шт.</t>
  </si>
  <si>
    <t>2
111
51</t>
  </si>
  <si>
    <t xml:space="preserve">
_____
5,26</t>
  </si>
  <si>
    <t xml:space="preserve">
_____
11</t>
  </si>
  <si>
    <t xml:space="preserve">
_____
39</t>
  </si>
  <si>
    <t>ТСЦ-101-0953
Ручка-скоба из алюминиевого сплава анодированная
шт.</t>
  </si>
  <si>
    <t xml:space="preserve">
_____
38</t>
  </si>
  <si>
    <t xml:space="preserve">
_____
76</t>
  </si>
  <si>
    <t xml:space="preserve">
_____
129</t>
  </si>
  <si>
    <t>ТЕР10-01-039-01
Установка блоков в наружных и внутренних дверных проемах: в каменных стенах, площадь проема до 3 м2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проемов
НР 90%=118%*(0.9*0.85) от ФОТ
СП 43%=63%*(0.85*0.8) от ФОТ</t>
  </si>
  <si>
    <t>0,0196
90
43</t>
  </si>
  <si>
    <t>1392,29
_____
2557,36</t>
  </si>
  <si>
    <t>1730,6
_____
231,69</t>
  </si>
  <si>
    <t>111
34
17</t>
  </si>
  <si>
    <t>27
_____
50</t>
  </si>
  <si>
    <t>34
_____
5</t>
  </si>
  <si>
    <t>712
344
164</t>
  </si>
  <si>
    <t>328
_____
202</t>
  </si>
  <si>
    <t>182
_____
54</t>
  </si>
  <si>
    <t>кв.14</t>
  </si>
  <si>
    <t>0,06
88
48</t>
  </si>
  <si>
    <t>30
21
12</t>
  </si>
  <si>
    <t>20
_____
10</t>
  </si>
  <si>
    <t>285
211
115</t>
  </si>
  <si>
    <t>240
_____
45</t>
  </si>
  <si>
    <t>Раздел 12. Декабрь</t>
  </si>
  <si>
    <t>0,13
88
48</t>
  </si>
  <si>
    <t>66
44
26</t>
  </si>
  <si>
    <t>43
_____
23</t>
  </si>
  <si>
    <t>616
457
249</t>
  </si>
  <si>
    <t>519
_____
96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</si>
  <si>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</si>
  <si>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</si>
  <si>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</si>
  <si>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</si>
  <si>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</si>
  <si>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181
106
58</t>
  </si>
  <si>
    <t>120
_____
58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</si>
  <si>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</si>
  <si>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</si>
  <si>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</si>
  <si>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</si>
  <si>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</si>
  <si>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0,08
88
48</t>
  </si>
  <si>
    <t>41
28
16</t>
  </si>
  <si>
    <t>27
_____
14</t>
  </si>
  <si>
    <t>379
282
154</t>
  </si>
  <si>
    <t>320
_____
59</t>
  </si>
  <si>
    <t>0,0013
111
51</t>
  </si>
  <si>
    <t>21
1
1</t>
  </si>
  <si>
    <t>1
_____
20</t>
  </si>
  <si>
    <t>82
14
7</t>
  </si>
  <si>
    <t>13
_____
68</t>
  </si>
  <si>
    <t>0,2
111
51</t>
  </si>
  <si>
    <t xml:space="preserve">
_____
5</t>
  </si>
  <si>
    <t xml:space="preserve">
_____
25</t>
  </si>
  <si>
    <t>0,004
111
51</t>
  </si>
  <si>
    <t>63
4
2</t>
  </si>
  <si>
    <t>3
_____
59</t>
  </si>
  <si>
    <t>252
43
20</t>
  </si>
  <si>
    <t>39
_____
209</t>
  </si>
  <si>
    <t>Итого прямые затраты по акту</t>
  </si>
  <si>
    <t>7386
_____
22221</t>
  </si>
  <si>
    <t>1675
_____
63</t>
  </si>
  <si>
    <t>88646
_____
80700</t>
  </si>
  <si>
    <t>8220
_____
759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</si>
  <si>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</si>
  <si>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</si>
  <si>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</si>
  <si>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</si>
  <si>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</si>
  <si>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</si>
  <si>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</si>
  <si>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</si>
  <si>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</si>
  <si>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</si>
  <si>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</si>
  <si>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</si>
  <si>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Стекольные, обойные и облицовочные работы (ремонтно-строительные)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</si>
  <si>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</si>
  <si>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</si>
  <si>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</si>
  <si>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</si>
  <si>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</si>
  <si>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Тоннели и метрополитены, закрытый способ работ</t>
  </si>
  <si>
    <t xml:space="preserve">    Деревянные конструкции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</si>
  <si>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</si>
  <si>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</si>
  <si>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</si>
  <si>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</si>
  <si>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</si>
  <si>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</si>
  <si>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</si>
  <si>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</si>
  <si>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</si>
  <si>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</si>
  <si>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</si>
  <si>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</si>
  <si>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</si>
  <si>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</si>
  <si>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</si>
  <si>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</si>
  <si>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</si>
  <si>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</si>
  <si>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</si>
  <si>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</si>
  <si>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</si>
  <si>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</si>
  <si>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</si>
  <si>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</si>
  <si>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</si>
  <si>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</si>
  <si>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</si>
  <si>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</si>
  <si>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</si>
  <si>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</si>
  <si>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</si>
  <si>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</si>
  <si>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</si>
  <si>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</si>
  <si>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</si>
  <si>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</si>
  <si>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</si>
  <si>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</si>
  <si>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1-3-6</t>
  </si>
  <si>
    <t>Затраты труда рабочих (ср 3,6)</t>
  </si>
  <si>
    <t xml:space="preserve">11,61
</t>
  </si>
  <si>
    <t xml:space="preserve">139,37
</t>
  </si>
  <si>
    <t>1-3-7</t>
  </si>
  <si>
    <t>Затраты труда рабочих (ср 3,7)</t>
  </si>
  <si>
    <t xml:space="preserve">11,74
</t>
  </si>
  <si>
    <t xml:space="preserve">140,83
</t>
  </si>
  <si>
    <t>1-4-1</t>
  </si>
  <si>
    <t>Затраты труда рабочих (ср 4,1)</t>
  </si>
  <si>
    <t xml:space="preserve">12,34
</t>
  </si>
  <si>
    <t xml:space="preserve">148,13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</si>
  <si>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</si>
  <si>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</si>
  <si>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</si>
  <si>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</si>
  <si>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</si>
  <si>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</si>
  <si>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</si>
  <si>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</si>
  <si>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</si>
  <si>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</si>
  <si>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500
</t>
  </si>
  <si>
    <t>МТРиЭ ЧО, Пост. № 52/1</t>
  </si>
  <si>
    <t>Краны на автомобильном ходу при работе на других видах строительства: 10 т</t>
  </si>
  <si>
    <t xml:space="preserve">134,07
</t>
  </si>
  <si>
    <t xml:space="preserve">727
</t>
  </si>
  <si>
    <t>Автопогрузчики 5 т</t>
  </si>
  <si>
    <t xml:space="preserve">111,55
</t>
  </si>
  <si>
    <t xml:space="preserve">467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</si>
  <si>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</si>
  <si>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</si>
  <si>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</si>
  <si>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</si>
  <si>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</si>
  <si>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</si>
  <si>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</si>
  <si>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</si>
  <si>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</si>
  <si>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</si>
  <si>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</si>
  <si>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</si>
  <si>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</si>
  <si>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</si>
  <si>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</si>
  <si>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</si>
  <si>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</si>
  <si>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</si>
  <si>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</si>
  <si>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</si>
  <si>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</si>
  <si>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</si>
  <si>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</si>
  <si>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</si>
  <si>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</si>
  <si>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</si>
  <si>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</si>
  <si>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</si>
  <si>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</si>
  <si>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</si>
  <si>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</si>
  <si>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</si>
  <si>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</si>
  <si>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</si>
  <si>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</si>
  <si>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</si>
  <si>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</si>
  <si>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</si>
  <si>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</si>
  <si>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</si>
  <si>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</si>
  <si>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</si>
  <si>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</si>
  <si>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</si>
  <si>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</si>
  <si>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</si>
  <si>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</si>
  <si>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</si>
  <si>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</si>
  <si>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</si>
  <si>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</si>
  <si>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</si>
  <si>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</si>
  <si>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</si>
  <si>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</si>
  <si>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</si>
  <si>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</si>
  <si>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</si>
  <si>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</si>
  <si>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</si>
  <si>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</si>
  <si>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</si>
  <si>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</si>
  <si>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</si>
  <si>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</si>
  <si>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101-0595</t>
  </si>
  <si>
    <t>Мастика битумно-латексная кровельная</t>
  </si>
  <si>
    <t xml:space="preserve">3810
</t>
  </si>
  <si>
    <t xml:space="preserve">14938,36
</t>
  </si>
  <si>
    <t>МТРиЭ ЧО, Пост.от 05.11.2015 г. №52/1, п.374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</si>
  <si>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</si>
  <si>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</si>
  <si>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</si>
  <si>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</si>
  <si>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</si>
  <si>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</si>
  <si>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</si>
  <si>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</si>
  <si>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</si>
  <si>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</si>
  <si>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</si>
  <si>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</si>
  <si>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</si>
  <si>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</si>
  <si>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</si>
  <si>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</si>
  <si>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</si>
  <si>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</si>
  <si>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</si>
  <si>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</si>
  <si>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</si>
  <si>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</si>
  <si>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</si>
  <si>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</si>
  <si>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</si>
  <si>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</si>
  <si>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</si>
  <si>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101-1591</t>
  </si>
  <si>
    <t>Смола каменноугольная для дорожного строительства</t>
  </si>
  <si>
    <t xml:space="preserve">1162,8
</t>
  </si>
  <si>
    <t xml:space="preserve">15864,32
</t>
  </si>
  <si>
    <t>11.02.255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</si>
  <si>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</si>
  <si>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</si>
  <si>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</si>
  <si>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</si>
  <si>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</si>
  <si>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</si>
  <si>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</si>
  <si>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</si>
  <si>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</si>
  <si>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</si>
  <si>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</si>
  <si>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</si>
  <si>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</si>
  <si>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</si>
  <si>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</si>
  <si>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101-1705</t>
  </si>
  <si>
    <t>Пакля пропитанная</t>
  </si>
  <si>
    <t xml:space="preserve">6,99
</t>
  </si>
  <si>
    <t xml:space="preserve">34,91
</t>
  </si>
  <si>
    <t>10.01.390</t>
  </si>
  <si>
    <t>101-1714</t>
  </si>
  <si>
    <t>Болты с гайками и шайбами строительные</t>
  </si>
  <si>
    <t xml:space="preserve">17290
</t>
  </si>
  <si>
    <t xml:space="preserve">59062,45
</t>
  </si>
  <si>
    <t>МТРиЭ ЧО, Пост.от 05.11.2015 г. №52/1, п.139</t>
  </si>
  <si>
    <t>101-1742</t>
  </si>
  <si>
    <t>Толь с крупнозернистой посыпкой гидроизоляционный марки ТГ-350</t>
  </si>
  <si>
    <t xml:space="preserve">7,38
</t>
  </si>
  <si>
    <t xml:space="preserve">28,39
</t>
  </si>
  <si>
    <t>11.01.328</t>
  </si>
  <si>
    <t>101-1757</t>
  </si>
  <si>
    <t>Ветошь</t>
  </si>
  <si>
    <t xml:space="preserve">7,02
</t>
  </si>
  <si>
    <t xml:space="preserve">39,18
</t>
  </si>
  <si>
    <t>26.10.030</t>
  </si>
  <si>
    <t>101-1789</t>
  </si>
  <si>
    <t>Ерши металлические строительные</t>
  </si>
  <si>
    <t xml:space="preserve">23,7
</t>
  </si>
  <si>
    <t xml:space="preserve">71,26
</t>
  </si>
  <si>
    <t>08.05.410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</si>
  <si>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</si>
  <si>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</si>
  <si>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</si>
  <si>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</si>
  <si>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</si>
  <si>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</si>
  <si>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</si>
  <si>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</si>
  <si>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</si>
  <si>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</si>
  <si>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</si>
  <si>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</si>
  <si>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</si>
  <si>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</si>
  <si>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</si>
  <si>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</si>
  <si>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</si>
  <si>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</si>
  <si>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</si>
  <si>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</si>
  <si>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</si>
  <si>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</si>
  <si>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</si>
  <si>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</si>
  <si>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</si>
  <si>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</si>
  <si>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102-0053</t>
  </si>
  <si>
    <t>Доски обрезные хвойных пород длиной: 4-6,5 м, шириной 75-150 мм, толщиной 25 мм, III сорта</t>
  </si>
  <si>
    <t xml:space="preserve">772
</t>
  </si>
  <si>
    <t xml:space="preserve">5083,64
</t>
  </si>
  <si>
    <t>(09.01.132/923.03)*721.07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</si>
  <si>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</si>
  <si>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</si>
  <si>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</si>
  <si>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</si>
  <si>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</si>
  <si>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</si>
  <si>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</si>
  <si>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</si>
  <si>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</si>
  <si>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259,07
</t>
  </si>
  <si>
    <t>МТРиЭ ЧО, Пост.от 05.11.2015 г. №52/1, п.183*8.34/1000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</si>
  <si>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</si>
  <si>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</si>
  <si>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</si>
  <si>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</si>
  <si>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</si>
  <si>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</si>
  <si>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</si>
  <si>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</si>
  <si>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</si>
  <si>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</si>
  <si>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</si>
  <si>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</si>
  <si>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</si>
  <si>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</si>
  <si>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</si>
  <si>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</si>
  <si>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</si>
  <si>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</si>
  <si>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</si>
  <si>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</si>
  <si>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</si>
  <si>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</si>
  <si>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</si>
  <si>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</si>
  <si>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</si>
  <si>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402-0087</t>
  </si>
  <si>
    <t>Раствор готовый отделочный тяжелый: известковый 1:2,0</t>
  </si>
  <si>
    <t xml:space="preserve">798
</t>
  </si>
  <si>
    <t xml:space="preserve">2392,23
</t>
  </si>
  <si>
    <t>02.01.083*1.15</t>
  </si>
  <si>
    <t>405-0219</t>
  </si>
  <si>
    <t>Гипсовые вяжущие, марка: Г3</t>
  </si>
  <si>
    <t xml:space="preserve">1480
</t>
  </si>
  <si>
    <t xml:space="preserve">4829,24
</t>
  </si>
  <si>
    <t>411-0001</t>
  </si>
  <si>
    <t>Вода</t>
  </si>
  <si>
    <t xml:space="preserve">3,11
</t>
  </si>
  <si>
    <t xml:space="preserve">24,12
</t>
  </si>
  <si>
    <t>Среднее (26.01.015, 26.01.017)</t>
  </si>
  <si>
    <t>ТСЦ-101-0953</t>
  </si>
  <si>
    <t>Ручка-скоба из алюминиевого сплава анодированная</t>
  </si>
  <si>
    <t xml:space="preserve">шт.
</t>
  </si>
  <si>
    <t xml:space="preserve">38
</t>
  </si>
  <si>
    <t xml:space="preserve">64,57
</t>
  </si>
  <si>
    <t>Среднее (08.06.143, 08.06.144)</t>
  </si>
  <si>
    <t>ТСЦ-101-0956</t>
  </si>
  <si>
    <t>Петля накладная</t>
  </si>
  <si>
    <t xml:space="preserve">5,26
</t>
  </si>
  <si>
    <t xml:space="preserve">19,3
</t>
  </si>
  <si>
    <t>Среднее (08.06.030, 08.06.040, 08.06.050)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</si>
  <si>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</si>
  <si>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</si>
  <si>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</si>
  <si>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</si>
  <si>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ТСЦ-101-2318</t>
  </si>
  <si>
    <t>Натрий хлористый технический</t>
  </si>
  <si>
    <t xml:space="preserve">11011
</t>
  </si>
  <si>
    <t xml:space="preserve">3045,99
</t>
  </si>
  <si>
    <t>МТРиЭ ЧО, Пост.от 05.11.2015 г. №52/1, п.516</t>
  </si>
  <si>
    <t>ТСЦ-101-3336</t>
  </si>
  <si>
    <t>Бикрост ХПП-3,0</t>
  </si>
  <si>
    <t xml:space="preserve">18,2
</t>
  </si>
  <si>
    <t xml:space="preserve">52,69
</t>
  </si>
  <si>
    <t>11.01.044</t>
  </si>
  <si>
    <t>ТСЦ-203-0217</t>
  </si>
  <si>
    <t>Блоки дверные однопольные: ДН 21-10Щ, площадь 2,05 м2; ДН 24-10Щ, площадь 2,35 м2</t>
  </si>
  <si>
    <t xml:space="preserve">260
</t>
  </si>
  <si>
    <t xml:space="preserve">803,97
</t>
  </si>
  <si>
    <t>09.02.504/2.01*1.08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</si>
  <si>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</si>
  <si>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</si>
  <si>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</si>
  <si>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</si>
  <si>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 xml:space="preserve">          Неучтенные ресурсы</t>
  </si>
  <si>
    <t>101-9121</t>
  </si>
  <si>
    <t>Материалы рулонные кровельные для: верхнего слоя</t>
  </si>
  <si>
    <t>203-9057</t>
  </si>
  <si>
    <t>Блоки дверные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</si>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</sst>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1"/>
  <sheetViews>
    <sheetView showGridLines="0" tabSelected="1" topLeftCell="A110" zoomScale="80" zoomScaleNormal="80" workbookViewId="0">
      <selection activeCell="A115" sqref="A115:IV1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666.08</v>
      </c>
      <c r="X14" s="27">
        <v>666.08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4.9800000000000004</v>
      </c>
      <c r="X15" s="27">
        <v>4.9800000000000004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46123.96/1000</f>
        <v>46.123959999999997</v>
      </c>
      <c r="I27" s="85"/>
      <c r="J27" s="35" t="s">
        <v>6</v>
      </c>
      <c r="K27" s="86">
        <f>298582.2/1000</f>
        <v>298.5822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0.6710600000000001</v>
      </c>
      <c r="I30" s="85"/>
      <c r="J30" s="35" t="s">
        <v>8</v>
      </c>
      <c r="K30" s="86">
        <f>(X14+X15)/1000</f>
        <v>0.6710600000000001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7449</v>
      </c>
      <c r="Z30" s="71">
        <v>6085</v>
      </c>
      <c r="AA30" s="71">
        <v>4167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7449/1000</f>
        <v>7.4489999999999998</v>
      </c>
      <c r="I31" s="85"/>
      <c r="J31" s="35" t="s">
        <v>6</v>
      </c>
      <c r="K31" s="86">
        <f>89405/1000</f>
        <v>89.405000000000001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89405</v>
      </c>
      <c r="Z31" s="72">
        <v>62136</v>
      </c>
      <c r="AA31" s="72">
        <v>40016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54</v>
      </c>
      <c r="C42" s="134" t="s">
        <v>75</v>
      </c>
      <c r="D42" s="135" t="s">
        <v>76</v>
      </c>
      <c r="E42" s="136">
        <v>3055.76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1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18.45" customHeight="1" x14ac:dyDescent="0.25">
      <c r="A43" s="130" t="s">
        <v>85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102.6" x14ac:dyDescent="0.25">
      <c r="A44" s="138">
        <v>2</v>
      </c>
      <c r="B44" s="139">
        <v>55</v>
      </c>
      <c r="C44" s="140" t="s">
        <v>86</v>
      </c>
      <c r="D44" s="141" t="s">
        <v>87</v>
      </c>
      <c r="E44" s="142">
        <v>3645.46</v>
      </c>
      <c r="F44" s="143" t="s">
        <v>88</v>
      </c>
      <c r="G44" s="142">
        <v>1.64</v>
      </c>
      <c r="H44" s="142" t="s">
        <v>89</v>
      </c>
      <c r="I44" s="142" t="s">
        <v>90</v>
      </c>
      <c r="J44" s="142">
        <v>3</v>
      </c>
      <c r="K44" s="142" t="s">
        <v>91</v>
      </c>
      <c r="L44" s="143" t="s">
        <v>92</v>
      </c>
      <c r="M44" s="143"/>
      <c r="N44" s="143" t="s">
        <v>83</v>
      </c>
      <c r="O44" s="143"/>
      <c r="P44" s="143"/>
      <c r="Q44" s="143"/>
      <c r="R44" s="143"/>
      <c r="S44" s="143"/>
      <c r="T44" s="143"/>
      <c r="U44" s="143"/>
      <c r="V44" s="143">
        <v>9</v>
      </c>
    </row>
    <row r="45" spans="1:22" ht="19.350000000000001" customHeight="1" x14ac:dyDescent="0.25">
      <c r="A45" s="128" t="s">
        <v>93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91.2" x14ac:dyDescent="0.25">
      <c r="A47" s="132">
        <v>3</v>
      </c>
      <c r="B47" s="133">
        <v>61</v>
      </c>
      <c r="C47" s="134" t="s">
        <v>95</v>
      </c>
      <c r="D47" s="135" t="s">
        <v>96</v>
      </c>
      <c r="E47" s="136">
        <v>1639.53</v>
      </c>
      <c r="F47" s="137" t="s">
        <v>97</v>
      </c>
      <c r="G47" s="136" t="s">
        <v>98</v>
      </c>
      <c r="H47" s="136" t="s">
        <v>99</v>
      </c>
      <c r="I47" s="136" t="s">
        <v>100</v>
      </c>
      <c r="J47" s="136" t="s">
        <v>101</v>
      </c>
      <c r="K47" s="136" t="s">
        <v>102</v>
      </c>
      <c r="L47" s="137" t="s">
        <v>103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 t="s">
        <v>104</v>
      </c>
    </row>
    <row r="48" spans="1:22" ht="79.8" x14ac:dyDescent="0.25">
      <c r="A48" s="132">
        <v>4</v>
      </c>
      <c r="B48" s="133">
        <v>62</v>
      </c>
      <c r="C48" s="134" t="s">
        <v>105</v>
      </c>
      <c r="D48" s="135" t="s">
        <v>106</v>
      </c>
      <c r="E48" s="136">
        <v>3282.45</v>
      </c>
      <c r="F48" s="137" t="s">
        <v>107</v>
      </c>
      <c r="G48" s="136" t="s">
        <v>108</v>
      </c>
      <c r="H48" s="136" t="s">
        <v>109</v>
      </c>
      <c r="I48" s="136" t="s">
        <v>110</v>
      </c>
      <c r="J48" s="136" t="s">
        <v>111</v>
      </c>
      <c r="K48" s="136" t="s">
        <v>112</v>
      </c>
      <c r="L48" s="137" t="s">
        <v>113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 t="s">
        <v>114</v>
      </c>
    </row>
    <row r="49" spans="1:22" ht="34.200000000000003" x14ac:dyDescent="0.25">
      <c r="A49" s="132">
        <v>5</v>
      </c>
      <c r="B49" s="133">
        <v>63</v>
      </c>
      <c r="C49" s="134" t="s">
        <v>115</v>
      </c>
      <c r="D49" s="135" t="s">
        <v>116</v>
      </c>
      <c r="E49" s="136">
        <v>18.2</v>
      </c>
      <c r="F49" s="137" t="s">
        <v>117</v>
      </c>
      <c r="G49" s="136"/>
      <c r="H49" s="136">
        <v>4914</v>
      </c>
      <c r="I49" s="136" t="s">
        <v>118</v>
      </c>
      <c r="J49" s="136"/>
      <c r="K49" s="136">
        <v>14226</v>
      </c>
      <c r="L49" s="137" t="s">
        <v>119</v>
      </c>
      <c r="M49" s="137"/>
      <c r="N49" s="137" t="s">
        <v>120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6</v>
      </c>
      <c r="B50" s="133">
        <v>64</v>
      </c>
      <c r="C50" s="134" t="s">
        <v>121</v>
      </c>
      <c r="D50" s="135" t="s">
        <v>122</v>
      </c>
      <c r="E50" s="136">
        <v>1965.31</v>
      </c>
      <c r="F50" s="137">
        <v>1965.31</v>
      </c>
      <c r="G50" s="136"/>
      <c r="H50" s="136" t="s">
        <v>123</v>
      </c>
      <c r="I50" s="136">
        <v>36</v>
      </c>
      <c r="J50" s="136"/>
      <c r="K50" s="136" t="s">
        <v>124</v>
      </c>
      <c r="L50" s="137">
        <v>429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7</v>
      </c>
      <c r="B51" s="133">
        <v>65</v>
      </c>
      <c r="C51" s="134" t="s">
        <v>125</v>
      </c>
      <c r="D51" s="135" t="s">
        <v>126</v>
      </c>
      <c r="E51" s="136">
        <v>3.3</v>
      </c>
      <c r="F51" s="137"/>
      <c r="G51" s="136">
        <v>3.3</v>
      </c>
      <c r="H51" s="136">
        <v>6</v>
      </c>
      <c r="I51" s="136"/>
      <c r="J51" s="136">
        <v>6</v>
      </c>
      <c r="K51" s="136">
        <v>52</v>
      </c>
      <c r="L51" s="137"/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>
        <v>52</v>
      </c>
    </row>
    <row r="52" spans="1:22" ht="79.8" x14ac:dyDescent="0.25">
      <c r="A52" s="138">
        <v>8</v>
      </c>
      <c r="B52" s="139">
        <v>66</v>
      </c>
      <c r="C52" s="140" t="s">
        <v>127</v>
      </c>
      <c r="D52" s="141" t="s">
        <v>128</v>
      </c>
      <c r="E52" s="142">
        <v>5.69</v>
      </c>
      <c r="F52" s="143"/>
      <c r="G52" s="142">
        <v>5.69</v>
      </c>
      <c r="H52" s="142">
        <v>10</v>
      </c>
      <c r="I52" s="142"/>
      <c r="J52" s="142">
        <v>10</v>
      </c>
      <c r="K52" s="142">
        <v>52</v>
      </c>
      <c r="L52" s="143"/>
      <c r="M52" s="143"/>
      <c r="N52" s="143" t="s">
        <v>83</v>
      </c>
      <c r="O52" s="143"/>
      <c r="P52" s="143"/>
      <c r="Q52" s="143"/>
      <c r="R52" s="143"/>
      <c r="S52" s="143"/>
      <c r="T52" s="143"/>
      <c r="U52" s="143"/>
      <c r="V52" s="143">
        <v>52</v>
      </c>
    </row>
    <row r="53" spans="1:22" ht="19.350000000000001" customHeight="1" x14ac:dyDescent="0.25">
      <c r="A53" s="128" t="s">
        <v>129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94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91.2" x14ac:dyDescent="0.25">
      <c r="A55" s="132">
        <v>9</v>
      </c>
      <c r="B55" s="133">
        <v>70</v>
      </c>
      <c r="C55" s="134" t="s">
        <v>95</v>
      </c>
      <c r="D55" s="135" t="s">
        <v>130</v>
      </c>
      <c r="E55" s="136">
        <v>1639.53</v>
      </c>
      <c r="F55" s="137" t="s">
        <v>97</v>
      </c>
      <c r="G55" s="136" t="s">
        <v>98</v>
      </c>
      <c r="H55" s="136" t="s">
        <v>131</v>
      </c>
      <c r="I55" s="136" t="s">
        <v>132</v>
      </c>
      <c r="J55" s="136" t="s">
        <v>133</v>
      </c>
      <c r="K55" s="136" t="s">
        <v>134</v>
      </c>
      <c r="L55" s="137" t="s">
        <v>135</v>
      </c>
      <c r="M55" s="137"/>
      <c r="N55" s="137" t="s">
        <v>83</v>
      </c>
      <c r="O55" s="137"/>
      <c r="P55" s="137"/>
      <c r="Q55" s="137"/>
      <c r="R55" s="137"/>
      <c r="S55" s="137"/>
      <c r="T55" s="137"/>
      <c r="U55" s="137"/>
      <c r="V55" s="137" t="s">
        <v>136</v>
      </c>
    </row>
    <row r="56" spans="1:22" ht="79.8" x14ac:dyDescent="0.25">
      <c r="A56" s="132">
        <v>10</v>
      </c>
      <c r="B56" s="133">
        <v>71</v>
      </c>
      <c r="C56" s="134" t="s">
        <v>105</v>
      </c>
      <c r="D56" s="135" t="s">
        <v>137</v>
      </c>
      <c r="E56" s="136">
        <v>3282.45</v>
      </c>
      <c r="F56" s="137" t="s">
        <v>107</v>
      </c>
      <c r="G56" s="136" t="s">
        <v>108</v>
      </c>
      <c r="H56" s="136" t="s">
        <v>138</v>
      </c>
      <c r="I56" s="136" t="s">
        <v>139</v>
      </c>
      <c r="J56" s="136" t="s">
        <v>101</v>
      </c>
      <c r="K56" s="136" t="s">
        <v>140</v>
      </c>
      <c r="L56" s="137" t="s">
        <v>141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 t="s">
        <v>142</v>
      </c>
    </row>
    <row r="57" spans="1:22" ht="34.200000000000003" x14ac:dyDescent="0.25">
      <c r="A57" s="132">
        <v>11</v>
      </c>
      <c r="B57" s="133">
        <v>72</v>
      </c>
      <c r="C57" s="134" t="s">
        <v>115</v>
      </c>
      <c r="D57" s="135" t="s">
        <v>143</v>
      </c>
      <c r="E57" s="136">
        <v>18.2</v>
      </c>
      <c r="F57" s="137" t="s">
        <v>117</v>
      </c>
      <c r="G57" s="136"/>
      <c r="H57" s="136">
        <v>2457</v>
      </c>
      <c r="I57" s="136" t="s">
        <v>144</v>
      </c>
      <c r="J57" s="136"/>
      <c r="K57" s="136">
        <v>7113</v>
      </c>
      <c r="L57" s="137" t="s">
        <v>145</v>
      </c>
      <c r="M57" s="137"/>
      <c r="N57" s="137" t="s">
        <v>120</v>
      </c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2">
        <v>12</v>
      </c>
      <c r="B58" s="133">
        <v>73</v>
      </c>
      <c r="C58" s="134" t="s">
        <v>121</v>
      </c>
      <c r="D58" s="135" t="s">
        <v>146</v>
      </c>
      <c r="E58" s="136">
        <v>1965.31</v>
      </c>
      <c r="F58" s="137">
        <v>1965.31</v>
      </c>
      <c r="G58" s="136"/>
      <c r="H58" s="136" t="s">
        <v>147</v>
      </c>
      <c r="I58" s="136">
        <v>21</v>
      </c>
      <c r="J58" s="136"/>
      <c r="K58" s="136" t="s">
        <v>148</v>
      </c>
      <c r="L58" s="137">
        <v>248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2">
        <v>13</v>
      </c>
      <c r="B59" s="133">
        <v>74</v>
      </c>
      <c r="C59" s="134" t="s">
        <v>125</v>
      </c>
      <c r="D59" s="135" t="s">
        <v>149</v>
      </c>
      <c r="E59" s="136">
        <v>3.3</v>
      </c>
      <c r="F59" s="137"/>
      <c r="G59" s="136">
        <v>3.3</v>
      </c>
      <c r="H59" s="136">
        <v>3</v>
      </c>
      <c r="I59" s="136"/>
      <c r="J59" s="136">
        <v>3</v>
      </c>
      <c r="K59" s="136">
        <v>30</v>
      </c>
      <c r="L59" s="137"/>
      <c r="M59" s="137"/>
      <c r="N59" s="137" t="s">
        <v>83</v>
      </c>
      <c r="O59" s="137"/>
      <c r="P59" s="137"/>
      <c r="Q59" s="137"/>
      <c r="R59" s="137"/>
      <c r="S59" s="137"/>
      <c r="T59" s="137"/>
      <c r="U59" s="137"/>
      <c r="V59" s="137">
        <v>30</v>
      </c>
    </row>
    <row r="60" spans="1:22" ht="79.8" x14ac:dyDescent="0.25">
      <c r="A60" s="132">
        <v>14</v>
      </c>
      <c r="B60" s="133">
        <v>75</v>
      </c>
      <c r="C60" s="134" t="s">
        <v>127</v>
      </c>
      <c r="D60" s="135" t="s">
        <v>150</v>
      </c>
      <c r="E60" s="136">
        <v>5.69</v>
      </c>
      <c r="F60" s="137"/>
      <c r="G60" s="136">
        <v>5.69</v>
      </c>
      <c r="H60" s="136">
        <v>6</v>
      </c>
      <c r="I60" s="136"/>
      <c r="J60" s="136">
        <v>6</v>
      </c>
      <c r="K60" s="136">
        <v>30</v>
      </c>
      <c r="L60" s="137"/>
      <c r="M60" s="137"/>
      <c r="N60" s="137" t="s">
        <v>83</v>
      </c>
      <c r="O60" s="137"/>
      <c r="P60" s="137"/>
      <c r="Q60" s="137"/>
      <c r="R60" s="137"/>
      <c r="S60" s="137"/>
      <c r="T60" s="137"/>
      <c r="U60" s="137"/>
      <c r="V60" s="137">
        <v>30</v>
      </c>
    </row>
    <row r="61" spans="1:22" ht="18.45" customHeight="1" x14ac:dyDescent="0.25">
      <c r="A61" s="130" t="s">
        <v>151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15</v>
      </c>
      <c r="B62" s="133">
        <v>76</v>
      </c>
      <c r="C62" s="134" t="s">
        <v>152</v>
      </c>
      <c r="D62" s="135" t="s">
        <v>153</v>
      </c>
      <c r="E62" s="136">
        <v>6345.09</v>
      </c>
      <c r="F62" s="137" t="s">
        <v>154</v>
      </c>
      <c r="G62" s="136" t="s">
        <v>155</v>
      </c>
      <c r="H62" s="136" t="s">
        <v>156</v>
      </c>
      <c r="I62" s="136" t="s">
        <v>157</v>
      </c>
      <c r="J62" s="136"/>
      <c r="K62" s="136" t="s">
        <v>158</v>
      </c>
      <c r="L62" s="137" t="s">
        <v>159</v>
      </c>
      <c r="M62" s="137"/>
      <c r="N62" s="137" t="s">
        <v>83</v>
      </c>
      <c r="O62" s="137"/>
      <c r="P62" s="137"/>
      <c r="Q62" s="137"/>
      <c r="R62" s="137"/>
      <c r="S62" s="137"/>
      <c r="T62" s="137"/>
      <c r="U62" s="137"/>
      <c r="V62" s="137">
        <v>2</v>
      </c>
    </row>
    <row r="63" spans="1:22" ht="68.400000000000006" x14ac:dyDescent="0.25">
      <c r="A63" s="138">
        <v>16</v>
      </c>
      <c r="B63" s="139">
        <v>77</v>
      </c>
      <c r="C63" s="140" t="s">
        <v>121</v>
      </c>
      <c r="D63" s="141" t="s">
        <v>160</v>
      </c>
      <c r="E63" s="142">
        <v>1965.31</v>
      </c>
      <c r="F63" s="143">
        <v>1965.31</v>
      </c>
      <c r="G63" s="142"/>
      <c r="H63" s="142"/>
      <c r="I63" s="142"/>
      <c r="J63" s="142"/>
      <c r="K63" s="142" t="s">
        <v>161</v>
      </c>
      <c r="L63" s="143">
        <v>1</v>
      </c>
      <c r="M63" s="143"/>
      <c r="N63" s="143" t="s">
        <v>83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162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163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102.6" x14ac:dyDescent="0.25">
      <c r="A66" s="132">
        <v>17</v>
      </c>
      <c r="B66" s="133">
        <v>88</v>
      </c>
      <c r="C66" s="134" t="s">
        <v>164</v>
      </c>
      <c r="D66" s="135" t="s">
        <v>165</v>
      </c>
      <c r="E66" s="136">
        <v>1166.8699999999999</v>
      </c>
      <c r="F66" s="137" t="s">
        <v>166</v>
      </c>
      <c r="G66" s="136">
        <v>14.45</v>
      </c>
      <c r="H66" s="136" t="s">
        <v>167</v>
      </c>
      <c r="I66" s="136" t="s">
        <v>168</v>
      </c>
      <c r="J66" s="136">
        <v>3</v>
      </c>
      <c r="K66" s="136" t="s">
        <v>169</v>
      </c>
      <c r="L66" s="137" t="s">
        <v>170</v>
      </c>
      <c r="M66" s="137"/>
      <c r="N66" s="137" t="s">
        <v>83</v>
      </c>
      <c r="O66" s="137"/>
      <c r="P66" s="137"/>
      <c r="Q66" s="137"/>
      <c r="R66" s="137"/>
      <c r="S66" s="137"/>
      <c r="T66" s="137"/>
      <c r="U66" s="137"/>
      <c r="V66" s="137">
        <v>17</v>
      </c>
    </row>
    <row r="67" spans="1:22" ht="125.4" x14ac:dyDescent="0.25">
      <c r="A67" s="132">
        <v>18</v>
      </c>
      <c r="B67" s="133">
        <v>89</v>
      </c>
      <c r="C67" s="134" t="s">
        <v>171</v>
      </c>
      <c r="D67" s="135" t="s">
        <v>172</v>
      </c>
      <c r="E67" s="136">
        <v>1325.95</v>
      </c>
      <c r="F67" s="137" t="s">
        <v>173</v>
      </c>
      <c r="G67" s="136">
        <v>490.2</v>
      </c>
      <c r="H67" s="136" t="s">
        <v>174</v>
      </c>
      <c r="I67" s="136" t="s">
        <v>175</v>
      </c>
      <c r="J67" s="136">
        <v>100</v>
      </c>
      <c r="K67" s="136" t="s">
        <v>176</v>
      </c>
      <c r="L67" s="137" t="s">
        <v>177</v>
      </c>
      <c r="M67" s="137"/>
      <c r="N67" s="137" t="s">
        <v>83</v>
      </c>
      <c r="O67" s="137"/>
      <c r="P67" s="137"/>
      <c r="Q67" s="137"/>
      <c r="R67" s="137"/>
      <c r="S67" s="137"/>
      <c r="T67" s="137"/>
      <c r="U67" s="137"/>
      <c r="V67" s="137">
        <v>340</v>
      </c>
    </row>
    <row r="68" spans="1:22" ht="125.4" x14ac:dyDescent="0.25">
      <c r="A68" s="132">
        <v>19</v>
      </c>
      <c r="B68" s="133">
        <v>90</v>
      </c>
      <c r="C68" s="134" t="s">
        <v>178</v>
      </c>
      <c r="D68" s="135" t="s">
        <v>179</v>
      </c>
      <c r="E68" s="136">
        <v>1175.99</v>
      </c>
      <c r="F68" s="137" t="s">
        <v>180</v>
      </c>
      <c r="G68" s="136">
        <v>328.01</v>
      </c>
      <c r="H68" s="136" t="s">
        <v>181</v>
      </c>
      <c r="I68" s="136" t="s">
        <v>182</v>
      </c>
      <c r="J68" s="136">
        <v>36</v>
      </c>
      <c r="K68" s="136" t="s">
        <v>183</v>
      </c>
      <c r="L68" s="137" t="s">
        <v>184</v>
      </c>
      <c r="M68" s="137"/>
      <c r="N68" s="137" t="s">
        <v>83</v>
      </c>
      <c r="O68" s="137"/>
      <c r="P68" s="137"/>
      <c r="Q68" s="137"/>
      <c r="R68" s="137"/>
      <c r="S68" s="137"/>
      <c r="T68" s="137"/>
      <c r="U68" s="137"/>
      <c r="V68" s="137">
        <v>122</v>
      </c>
    </row>
    <row r="69" spans="1:22" ht="114" x14ac:dyDescent="0.25">
      <c r="A69" s="138">
        <v>20</v>
      </c>
      <c r="B69" s="139">
        <v>91</v>
      </c>
      <c r="C69" s="140" t="s">
        <v>185</v>
      </c>
      <c r="D69" s="141" t="s">
        <v>186</v>
      </c>
      <c r="E69" s="142">
        <v>1371.57</v>
      </c>
      <c r="F69" s="143" t="s">
        <v>187</v>
      </c>
      <c r="G69" s="142">
        <v>391.7</v>
      </c>
      <c r="H69" s="142" t="s">
        <v>188</v>
      </c>
      <c r="I69" s="142" t="s">
        <v>189</v>
      </c>
      <c r="J69" s="142">
        <v>37</v>
      </c>
      <c r="K69" s="142" t="s">
        <v>190</v>
      </c>
      <c r="L69" s="143" t="s">
        <v>191</v>
      </c>
      <c r="M69" s="143"/>
      <c r="N69" s="143" t="s">
        <v>83</v>
      </c>
      <c r="O69" s="143"/>
      <c r="P69" s="143"/>
      <c r="Q69" s="143"/>
      <c r="R69" s="143"/>
      <c r="S69" s="143"/>
      <c r="T69" s="143"/>
      <c r="U69" s="143"/>
      <c r="V69" s="143">
        <v>126</v>
      </c>
    </row>
    <row r="70" spans="1:22" ht="19.350000000000001" customHeight="1" x14ac:dyDescent="0.25">
      <c r="A70" s="128" t="s">
        <v>192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193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21</v>
      </c>
      <c r="B72" s="133">
        <v>92</v>
      </c>
      <c r="C72" s="134" t="s">
        <v>194</v>
      </c>
      <c r="D72" s="135" t="s">
        <v>195</v>
      </c>
      <c r="E72" s="136">
        <v>508.07</v>
      </c>
      <c r="F72" s="137" t="s">
        <v>196</v>
      </c>
      <c r="G72" s="136">
        <v>1.03</v>
      </c>
      <c r="H72" s="136" t="s">
        <v>197</v>
      </c>
      <c r="I72" s="136" t="s">
        <v>198</v>
      </c>
      <c r="J72" s="136"/>
      <c r="K72" s="136" t="s">
        <v>199</v>
      </c>
      <c r="L72" s="137" t="s">
        <v>200</v>
      </c>
      <c r="M72" s="137"/>
      <c r="N72" s="137" t="s">
        <v>83</v>
      </c>
      <c r="O72" s="137"/>
      <c r="P72" s="137"/>
      <c r="Q72" s="137"/>
      <c r="R72" s="137"/>
      <c r="S72" s="137"/>
      <c r="T72" s="137"/>
      <c r="U72" s="137"/>
      <c r="V72" s="137"/>
    </row>
    <row r="73" spans="1:22" ht="79.8" x14ac:dyDescent="0.25">
      <c r="A73" s="132">
        <v>22</v>
      </c>
      <c r="B73" s="133">
        <v>93</v>
      </c>
      <c r="C73" s="134" t="s">
        <v>201</v>
      </c>
      <c r="D73" s="135" t="s">
        <v>202</v>
      </c>
      <c r="E73" s="136">
        <v>8684.73</v>
      </c>
      <c r="F73" s="137" t="s">
        <v>203</v>
      </c>
      <c r="G73" s="136" t="s">
        <v>204</v>
      </c>
      <c r="H73" s="136" t="s">
        <v>205</v>
      </c>
      <c r="I73" s="136" t="s">
        <v>206</v>
      </c>
      <c r="J73" s="136">
        <v>3</v>
      </c>
      <c r="K73" s="136" t="s">
        <v>207</v>
      </c>
      <c r="L73" s="137" t="s">
        <v>208</v>
      </c>
      <c r="M73" s="137"/>
      <c r="N73" s="137" t="s">
        <v>83</v>
      </c>
      <c r="O73" s="137"/>
      <c r="P73" s="137"/>
      <c r="Q73" s="137"/>
      <c r="R73" s="137"/>
      <c r="S73" s="137"/>
      <c r="T73" s="137"/>
      <c r="U73" s="137"/>
      <c r="V73" s="137" t="s">
        <v>209</v>
      </c>
    </row>
    <row r="74" spans="1:22" ht="68.400000000000006" x14ac:dyDescent="0.25">
      <c r="A74" s="132">
        <v>23</v>
      </c>
      <c r="B74" s="133">
        <v>94</v>
      </c>
      <c r="C74" s="134" t="s">
        <v>210</v>
      </c>
      <c r="D74" s="135" t="s">
        <v>211</v>
      </c>
      <c r="E74" s="136">
        <v>5.36</v>
      </c>
      <c r="F74" s="137">
        <v>2.16</v>
      </c>
      <c r="G74" s="136" t="s">
        <v>212</v>
      </c>
      <c r="H74" s="136" t="s">
        <v>213</v>
      </c>
      <c r="I74" s="136">
        <v>432</v>
      </c>
      <c r="J74" s="136" t="s">
        <v>214</v>
      </c>
      <c r="K74" s="136" t="s">
        <v>215</v>
      </c>
      <c r="L74" s="137">
        <v>5178</v>
      </c>
      <c r="M74" s="137"/>
      <c r="N74" s="137" t="s">
        <v>83</v>
      </c>
      <c r="O74" s="137"/>
      <c r="P74" s="137"/>
      <c r="Q74" s="137"/>
      <c r="R74" s="137"/>
      <c r="S74" s="137"/>
      <c r="T74" s="137"/>
      <c r="U74" s="137"/>
      <c r="V74" s="137" t="s">
        <v>216</v>
      </c>
    </row>
    <row r="75" spans="1:22" ht="34.200000000000003" x14ac:dyDescent="0.25">
      <c r="A75" s="132">
        <v>24</v>
      </c>
      <c r="B75" s="133">
        <v>95</v>
      </c>
      <c r="C75" s="134" t="s">
        <v>217</v>
      </c>
      <c r="D75" s="135" t="s">
        <v>218</v>
      </c>
      <c r="E75" s="136">
        <v>11011</v>
      </c>
      <c r="F75" s="137" t="s">
        <v>219</v>
      </c>
      <c r="G75" s="136"/>
      <c r="H75" s="136">
        <v>220</v>
      </c>
      <c r="I75" s="136" t="s">
        <v>220</v>
      </c>
      <c r="J75" s="136"/>
      <c r="K75" s="136">
        <v>61</v>
      </c>
      <c r="L75" s="137" t="s">
        <v>221</v>
      </c>
      <c r="M75" s="137"/>
      <c r="N75" s="137" t="s">
        <v>120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193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25</v>
      </c>
      <c r="B77" s="133">
        <v>96</v>
      </c>
      <c r="C77" s="134" t="s">
        <v>222</v>
      </c>
      <c r="D77" s="135" t="s">
        <v>223</v>
      </c>
      <c r="E77" s="136">
        <v>511.67</v>
      </c>
      <c r="F77" s="137" t="s">
        <v>224</v>
      </c>
      <c r="G77" s="136">
        <v>1.03</v>
      </c>
      <c r="H77" s="136" t="s">
        <v>225</v>
      </c>
      <c r="I77" s="136" t="s">
        <v>226</v>
      </c>
      <c r="J77" s="136"/>
      <c r="K77" s="136" t="s">
        <v>227</v>
      </c>
      <c r="L77" s="137" t="s">
        <v>228</v>
      </c>
      <c r="M77" s="137"/>
      <c r="N77" s="137" t="s">
        <v>83</v>
      </c>
      <c r="O77" s="137"/>
      <c r="P77" s="137"/>
      <c r="Q77" s="137"/>
      <c r="R77" s="137"/>
      <c r="S77" s="137"/>
      <c r="T77" s="137"/>
      <c r="U77" s="137"/>
      <c r="V77" s="137">
        <v>1</v>
      </c>
    </row>
    <row r="78" spans="1:22" ht="18.45" customHeight="1" x14ac:dyDescent="0.25">
      <c r="A78" s="130" t="s">
        <v>229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91.2" x14ac:dyDescent="0.25">
      <c r="A79" s="138">
        <v>26</v>
      </c>
      <c r="B79" s="139">
        <v>97</v>
      </c>
      <c r="C79" s="140" t="s">
        <v>230</v>
      </c>
      <c r="D79" s="141" t="s">
        <v>231</v>
      </c>
      <c r="E79" s="142">
        <v>4800.0600000000004</v>
      </c>
      <c r="F79" s="143" t="s">
        <v>232</v>
      </c>
      <c r="G79" s="142" t="s">
        <v>233</v>
      </c>
      <c r="H79" s="142" t="s">
        <v>234</v>
      </c>
      <c r="I79" s="142" t="s">
        <v>235</v>
      </c>
      <c r="J79" s="142">
        <v>1</v>
      </c>
      <c r="K79" s="142" t="s">
        <v>236</v>
      </c>
      <c r="L79" s="143" t="s">
        <v>237</v>
      </c>
      <c r="M79" s="143"/>
      <c r="N79" s="143" t="s">
        <v>83</v>
      </c>
      <c r="O79" s="143"/>
      <c r="P79" s="143"/>
      <c r="Q79" s="143"/>
      <c r="R79" s="143"/>
      <c r="S79" s="143"/>
      <c r="T79" s="143"/>
      <c r="U79" s="143"/>
      <c r="V79" s="143" t="s">
        <v>238</v>
      </c>
    </row>
    <row r="80" spans="1:22" ht="19.350000000000001" customHeight="1" x14ac:dyDescent="0.25">
      <c r="A80" s="128" t="s">
        <v>239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193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2">
        <v>27</v>
      </c>
      <c r="B82" s="133">
        <v>98</v>
      </c>
      <c r="C82" s="134" t="s">
        <v>194</v>
      </c>
      <c r="D82" s="135" t="s">
        <v>240</v>
      </c>
      <c r="E82" s="136">
        <v>508.07</v>
      </c>
      <c r="F82" s="137" t="s">
        <v>196</v>
      </c>
      <c r="G82" s="136">
        <v>1.03</v>
      </c>
      <c r="H82" s="136" t="s">
        <v>241</v>
      </c>
      <c r="I82" s="136" t="s">
        <v>242</v>
      </c>
      <c r="J82" s="136"/>
      <c r="K82" s="136" t="s">
        <v>243</v>
      </c>
      <c r="L82" s="137" t="s">
        <v>244</v>
      </c>
      <c r="M82" s="137"/>
      <c r="N82" s="137" t="s">
        <v>83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57" x14ac:dyDescent="0.25">
      <c r="A83" s="132">
        <v>28</v>
      </c>
      <c r="B83" s="133">
        <v>99</v>
      </c>
      <c r="C83" s="134" t="s">
        <v>245</v>
      </c>
      <c r="D83" s="135" t="s">
        <v>246</v>
      </c>
      <c r="E83" s="136">
        <v>15810.14</v>
      </c>
      <c r="F83" s="137" t="s">
        <v>247</v>
      </c>
      <c r="G83" s="136">
        <v>195.41</v>
      </c>
      <c r="H83" s="136" t="s">
        <v>248</v>
      </c>
      <c r="I83" s="136" t="s">
        <v>249</v>
      </c>
      <c r="J83" s="136"/>
      <c r="K83" s="136" t="s">
        <v>250</v>
      </c>
      <c r="L83" s="137" t="s">
        <v>251</v>
      </c>
      <c r="M83" s="137"/>
      <c r="N83" s="137" t="s">
        <v>83</v>
      </c>
      <c r="O83" s="137"/>
      <c r="P83" s="137"/>
      <c r="Q83" s="137"/>
      <c r="R83" s="137"/>
      <c r="S83" s="137"/>
      <c r="T83" s="137"/>
      <c r="U83" s="137"/>
      <c r="V83" s="137">
        <v>2</v>
      </c>
    </row>
    <row r="84" spans="1:22" ht="34.200000000000003" x14ac:dyDescent="0.25">
      <c r="A84" s="132">
        <v>29</v>
      </c>
      <c r="B84" s="133">
        <v>100</v>
      </c>
      <c r="C84" s="134" t="s">
        <v>252</v>
      </c>
      <c r="D84" s="135" t="s">
        <v>253</v>
      </c>
      <c r="E84" s="136">
        <v>26.3</v>
      </c>
      <c r="F84" s="137" t="s">
        <v>254</v>
      </c>
      <c r="G84" s="136"/>
      <c r="H84" s="136">
        <v>26</v>
      </c>
      <c r="I84" s="136" t="s">
        <v>255</v>
      </c>
      <c r="J84" s="136"/>
      <c r="K84" s="136">
        <v>124</v>
      </c>
      <c r="L84" s="137" t="s">
        <v>256</v>
      </c>
      <c r="M84" s="137"/>
      <c r="N84" s="137" t="s">
        <v>120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257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57" x14ac:dyDescent="0.25">
      <c r="A86" s="132">
        <v>30</v>
      </c>
      <c r="B86" s="133">
        <v>101</v>
      </c>
      <c r="C86" s="134" t="s">
        <v>258</v>
      </c>
      <c r="D86" s="135" t="s">
        <v>259</v>
      </c>
      <c r="E86" s="136">
        <v>260</v>
      </c>
      <c r="F86" s="137" t="s">
        <v>260</v>
      </c>
      <c r="G86" s="136"/>
      <c r="H86" s="136">
        <v>510</v>
      </c>
      <c r="I86" s="136" t="s">
        <v>261</v>
      </c>
      <c r="J86" s="136"/>
      <c r="K86" s="136">
        <v>1576</v>
      </c>
      <c r="L86" s="137" t="s">
        <v>262</v>
      </c>
      <c r="M86" s="137"/>
      <c r="N86" s="137" t="s">
        <v>120</v>
      </c>
      <c r="O86" s="137"/>
      <c r="P86" s="137"/>
      <c r="Q86" s="137"/>
      <c r="R86" s="137"/>
      <c r="S86" s="137"/>
      <c r="T86" s="137"/>
      <c r="U86" s="137"/>
      <c r="V86" s="137"/>
    </row>
    <row r="87" spans="1:22" ht="34.200000000000003" x14ac:dyDescent="0.25">
      <c r="A87" s="132">
        <v>31</v>
      </c>
      <c r="B87" s="133">
        <v>102</v>
      </c>
      <c r="C87" s="134" t="s">
        <v>263</v>
      </c>
      <c r="D87" s="135" t="s">
        <v>264</v>
      </c>
      <c r="E87" s="136">
        <v>5.26</v>
      </c>
      <c r="F87" s="137" t="s">
        <v>265</v>
      </c>
      <c r="G87" s="136"/>
      <c r="H87" s="136">
        <v>11</v>
      </c>
      <c r="I87" s="136" t="s">
        <v>266</v>
      </c>
      <c r="J87" s="136"/>
      <c r="K87" s="136">
        <v>39</v>
      </c>
      <c r="L87" s="137" t="s">
        <v>267</v>
      </c>
      <c r="M87" s="137"/>
      <c r="N87" s="137" t="s">
        <v>120</v>
      </c>
      <c r="O87" s="137"/>
      <c r="P87" s="137"/>
      <c r="Q87" s="137"/>
      <c r="R87" s="137"/>
      <c r="S87" s="137"/>
      <c r="T87" s="137"/>
      <c r="U87" s="137"/>
      <c r="V87" s="137"/>
    </row>
    <row r="88" spans="1:22" ht="45.6" x14ac:dyDescent="0.25">
      <c r="A88" s="132">
        <v>32</v>
      </c>
      <c r="B88" s="133">
        <v>103</v>
      </c>
      <c r="C88" s="134" t="s">
        <v>268</v>
      </c>
      <c r="D88" s="135" t="s">
        <v>264</v>
      </c>
      <c r="E88" s="136">
        <v>38</v>
      </c>
      <c r="F88" s="137" t="s">
        <v>269</v>
      </c>
      <c r="G88" s="136"/>
      <c r="H88" s="136">
        <v>76</v>
      </c>
      <c r="I88" s="136" t="s">
        <v>270</v>
      </c>
      <c r="J88" s="136"/>
      <c r="K88" s="136">
        <v>129</v>
      </c>
      <c r="L88" s="137" t="s">
        <v>271</v>
      </c>
      <c r="M88" s="137"/>
      <c r="N88" s="137" t="s">
        <v>120</v>
      </c>
      <c r="O88" s="137"/>
      <c r="P88" s="137"/>
      <c r="Q88" s="137"/>
      <c r="R88" s="137"/>
      <c r="S88" s="137"/>
      <c r="T88" s="137"/>
      <c r="U88" s="137"/>
      <c r="V88" s="137"/>
    </row>
    <row r="89" spans="1:22" ht="136.80000000000001" x14ac:dyDescent="0.25">
      <c r="A89" s="132">
        <v>33</v>
      </c>
      <c r="B89" s="133">
        <v>104</v>
      </c>
      <c r="C89" s="134" t="s">
        <v>272</v>
      </c>
      <c r="D89" s="135" t="s">
        <v>273</v>
      </c>
      <c r="E89" s="136">
        <v>5680.25</v>
      </c>
      <c r="F89" s="137" t="s">
        <v>274</v>
      </c>
      <c r="G89" s="136" t="s">
        <v>275</v>
      </c>
      <c r="H89" s="136" t="s">
        <v>276</v>
      </c>
      <c r="I89" s="136" t="s">
        <v>277</v>
      </c>
      <c r="J89" s="136" t="s">
        <v>278</v>
      </c>
      <c r="K89" s="136" t="s">
        <v>279</v>
      </c>
      <c r="L89" s="137" t="s">
        <v>280</v>
      </c>
      <c r="M89" s="137"/>
      <c r="N89" s="137" t="s">
        <v>83</v>
      </c>
      <c r="O89" s="137"/>
      <c r="P89" s="137"/>
      <c r="Q89" s="137"/>
      <c r="R89" s="137"/>
      <c r="S89" s="137"/>
      <c r="T89" s="137"/>
      <c r="U89" s="137"/>
      <c r="V89" s="137" t="s">
        <v>281</v>
      </c>
    </row>
    <row r="90" spans="1:22" ht="18.45" customHeight="1" x14ac:dyDescent="0.25">
      <c r="A90" s="130" t="s">
        <v>282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57" x14ac:dyDescent="0.25">
      <c r="A91" s="138">
        <v>34</v>
      </c>
      <c r="B91" s="139">
        <v>105</v>
      </c>
      <c r="C91" s="140" t="s">
        <v>194</v>
      </c>
      <c r="D91" s="141" t="s">
        <v>283</v>
      </c>
      <c r="E91" s="142">
        <v>508.07</v>
      </c>
      <c r="F91" s="143" t="s">
        <v>196</v>
      </c>
      <c r="G91" s="142">
        <v>1.03</v>
      </c>
      <c r="H91" s="142" t="s">
        <v>284</v>
      </c>
      <c r="I91" s="142" t="s">
        <v>285</v>
      </c>
      <c r="J91" s="142"/>
      <c r="K91" s="142" t="s">
        <v>286</v>
      </c>
      <c r="L91" s="143" t="s">
        <v>287</v>
      </c>
      <c r="M91" s="143"/>
      <c r="N91" s="143" t="s">
        <v>83</v>
      </c>
      <c r="O91" s="143"/>
      <c r="P91" s="143"/>
      <c r="Q91" s="143"/>
      <c r="R91" s="143"/>
      <c r="S91" s="143"/>
      <c r="T91" s="143"/>
      <c r="U91" s="143"/>
      <c r="V91" s="143"/>
    </row>
    <row r="92" spans="1:22" ht="19.350000000000001" customHeight="1" x14ac:dyDescent="0.25">
      <c r="A92" s="128" t="s">
        <v>288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30" t="s">
        <v>193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57" x14ac:dyDescent="0.25">
      <c r="A94" s="132">
        <v>35</v>
      </c>
      <c r="B94" s="133">
        <v>106</v>
      </c>
      <c r="C94" s="134" t="s">
        <v>194</v>
      </c>
      <c r="D94" s="135" t="s">
        <v>289</v>
      </c>
      <c r="E94" s="136">
        <v>508.07</v>
      </c>
      <c r="F94" s="137" t="s">
        <v>196</v>
      </c>
      <c r="G94" s="136">
        <v>1.03</v>
      </c>
      <c r="H94" s="136" t="s">
        <v>290</v>
      </c>
      <c r="I94" s="136" t="s">
        <v>291</v>
      </c>
      <c r="J94" s="136"/>
      <c r="K94" s="136" t="s">
        <v>292</v>
      </c>
      <c r="L94" s="137" t="s">
        <v>293</v>
      </c>
      <c r="M94" s="137"/>
      <c r="N94" s="137" t="s">
        <v>83</v>
      </c>
      <c r="O94" s="137"/>
      <c r="P94" s="137"/>
      <c r="Q94" s="137"/>
      <c r="R94" s="137"/>
      <c r="S94" s="137"/>
      <c r="T94" s="137"/>
      <c r="U94" s="137"/>
      <c r="V94" s="137">
        <v>1</v>
      </c>
    </row>
    <row r="95" spans="1:22" ht="79.8" x14ac:dyDescent="0.25">
      <c r="A95" s="132">
        <v>36</v>
      </c>
      <c r="B95" s="133">
        <v>107</v>
      </c>
      <c r="C95" s="134" t="s">
        <v>294</v>
      </c>
      <c r="D95" s="135" t="s">
        <v>202</v>
      </c>
      <c r="E95" s="136">
        <v>2435.67</v>
      </c>
      <c r="F95" s="137" t="s">
        <v>295</v>
      </c>
      <c r="G95" s="136" t="s">
        <v>296</v>
      </c>
      <c r="H95" s="136" t="s">
        <v>297</v>
      </c>
      <c r="I95" s="136" t="s">
        <v>298</v>
      </c>
      <c r="J95" s="136">
        <v>1</v>
      </c>
      <c r="K95" s="136" t="s">
        <v>299</v>
      </c>
      <c r="L95" s="137" t="s">
        <v>300</v>
      </c>
      <c r="M95" s="137"/>
      <c r="N95" s="137" t="s">
        <v>83</v>
      </c>
      <c r="O95" s="137"/>
      <c r="P95" s="137"/>
      <c r="Q95" s="137"/>
      <c r="R95" s="137"/>
      <c r="S95" s="137"/>
      <c r="T95" s="137"/>
      <c r="U95" s="137"/>
      <c r="V95" s="137">
        <v>3</v>
      </c>
    </row>
    <row r="96" spans="1:22" ht="57" x14ac:dyDescent="0.25">
      <c r="A96" s="132">
        <v>37</v>
      </c>
      <c r="B96" s="133">
        <v>108</v>
      </c>
      <c r="C96" s="134" t="s">
        <v>301</v>
      </c>
      <c r="D96" s="135" t="s">
        <v>302</v>
      </c>
      <c r="E96" s="136">
        <v>23.1</v>
      </c>
      <c r="F96" s="137" t="s">
        <v>303</v>
      </c>
      <c r="G96" s="136"/>
      <c r="H96" s="136">
        <v>23</v>
      </c>
      <c r="I96" s="136" t="s">
        <v>304</v>
      </c>
      <c r="J96" s="136"/>
      <c r="K96" s="136">
        <v>125</v>
      </c>
      <c r="L96" s="137" t="s">
        <v>305</v>
      </c>
      <c r="M96" s="137"/>
      <c r="N96" s="137" t="s">
        <v>120</v>
      </c>
      <c r="O96" s="137"/>
      <c r="P96" s="137"/>
      <c r="Q96" s="137"/>
      <c r="R96" s="137"/>
      <c r="S96" s="137"/>
      <c r="T96" s="137"/>
      <c r="U96" s="137"/>
      <c r="V96" s="137"/>
    </row>
    <row r="97" spans="1:22" ht="57" x14ac:dyDescent="0.25">
      <c r="A97" s="132">
        <v>38</v>
      </c>
      <c r="B97" s="133">
        <v>110</v>
      </c>
      <c r="C97" s="134" t="s">
        <v>194</v>
      </c>
      <c r="D97" s="135" t="s">
        <v>306</v>
      </c>
      <c r="E97" s="136">
        <v>508.07</v>
      </c>
      <c r="F97" s="137" t="s">
        <v>196</v>
      </c>
      <c r="G97" s="136">
        <v>1.03</v>
      </c>
      <c r="H97" s="136" t="s">
        <v>307</v>
      </c>
      <c r="I97" s="136" t="s">
        <v>308</v>
      </c>
      <c r="J97" s="136"/>
      <c r="K97" s="136" t="s">
        <v>309</v>
      </c>
      <c r="L97" s="137" t="s">
        <v>310</v>
      </c>
      <c r="M97" s="137"/>
      <c r="N97" s="137" t="s">
        <v>83</v>
      </c>
      <c r="O97" s="137"/>
      <c r="P97" s="137"/>
      <c r="Q97" s="137"/>
      <c r="R97" s="137"/>
      <c r="S97" s="137"/>
      <c r="T97" s="137"/>
      <c r="U97" s="137"/>
      <c r="V97" s="137"/>
    </row>
    <row r="98" spans="1:22" ht="68.400000000000006" x14ac:dyDescent="0.25">
      <c r="A98" s="132">
        <v>39</v>
      </c>
      <c r="B98" s="133">
        <v>111</v>
      </c>
      <c r="C98" s="134" t="s">
        <v>210</v>
      </c>
      <c r="D98" s="135" t="s">
        <v>211</v>
      </c>
      <c r="E98" s="136">
        <v>5.36</v>
      </c>
      <c r="F98" s="137">
        <v>2.16</v>
      </c>
      <c r="G98" s="136" t="s">
        <v>212</v>
      </c>
      <c r="H98" s="136" t="s">
        <v>213</v>
      </c>
      <c r="I98" s="136">
        <v>432</v>
      </c>
      <c r="J98" s="136" t="s">
        <v>214</v>
      </c>
      <c r="K98" s="136" t="s">
        <v>215</v>
      </c>
      <c r="L98" s="137">
        <v>5178</v>
      </c>
      <c r="M98" s="137"/>
      <c r="N98" s="137" t="s">
        <v>83</v>
      </c>
      <c r="O98" s="137"/>
      <c r="P98" s="137"/>
      <c r="Q98" s="137"/>
      <c r="R98" s="137"/>
      <c r="S98" s="137"/>
      <c r="T98" s="137"/>
      <c r="U98" s="137"/>
      <c r="V98" s="137" t="s">
        <v>216</v>
      </c>
    </row>
    <row r="99" spans="1:22" ht="34.200000000000003" x14ac:dyDescent="0.25">
      <c r="A99" s="132">
        <v>40</v>
      </c>
      <c r="B99" s="133">
        <v>112</v>
      </c>
      <c r="C99" s="134" t="s">
        <v>217</v>
      </c>
      <c r="D99" s="135" t="s">
        <v>218</v>
      </c>
      <c r="E99" s="136">
        <v>11011</v>
      </c>
      <c r="F99" s="137" t="s">
        <v>219</v>
      </c>
      <c r="G99" s="136"/>
      <c r="H99" s="136">
        <v>220</v>
      </c>
      <c r="I99" s="136" t="s">
        <v>220</v>
      </c>
      <c r="J99" s="136"/>
      <c r="K99" s="136">
        <v>61</v>
      </c>
      <c r="L99" s="137" t="s">
        <v>221</v>
      </c>
      <c r="M99" s="137"/>
      <c r="N99" s="137" t="s">
        <v>120</v>
      </c>
      <c r="O99" s="137"/>
      <c r="P99" s="137"/>
      <c r="Q99" s="137"/>
      <c r="R99" s="137"/>
      <c r="S99" s="137"/>
      <c r="T99" s="137"/>
      <c r="U99" s="137"/>
      <c r="V99" s="137"/>
    </row>
    <row r="100" spans="1:22" ht="57" x14ac:dyDescent="0.25">
      <c r="A100" s="132">
        <v>41</v>
      </c>
      <c r="B100" s="133">
        <v>113</v>
      </c>
      <c r="C100" s="134" t="s">
        <v>194</v>
      </c>
      <c r="D100" s="135" t="s">
        <v>306</v>
      </c>
      <c r="E100" s="136">
        <v>508.07</v>
      </c>
      <c r="F100" s="137" t="s">
        <v>196</v>
      </c>
      <c r="G100" s="136">
        <v>1.03</v>
      </c>
      <c r="H100" s="136" t="s">
        <v>307</v>
      </c>
      <c r="I100" s="136" t="s">
        <v>308</v>
      </c>
      <c r="J100" s="136"/>
      <c r="K100" s="136" t="s">
        <v>309</v>
      </c>
      <c r="L100" s="137" t="s">
        <v>310</v>
      </c>
      <c r="M100" s="137"/>
      <c r="N100" s="137" t="s">
        <v>83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57" x14ac:dyDescent="0.25">
      <c r="A101" s="132">
        <v>42</v>
      </c>
      <c r="B101" s="133">
        <v>114</v>
      </c>
      <c r="C101" s="134" t="s">
        <v>245</v>
      </c>
      <c r="D101" s="135" t="s">
        <v>311</v>
      </c>
      <c r="E101" s="136">
        <v>15810.14</v>
      </c>
      <c r="F101" s="137" t="s">
        <v>247</v>
      </c>
      <c r="G101" s="136">
        <v>195.41</v>
      </c>
      <c r="H101" s="136" t="s">
        <v>312</v>
      </c>
      <c r="I101" s="136" t="s">
        <v>313</v>
      </c>
      <c r="J101" s="136"/>
      <c r="K101" s="136" t="s">
        <v>314</v>
      </c>
      <c r="L101" s="137" t="s">
        <v>315</v>
      </c>
      <c r="M101" s="137"/>
      <c r="N101" s="137" t="s">
        <v>83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34.200000000000003" x14ac:dyDescent="0.25">
      <c r="A102" s="132">
        <v>43</v>
      </c>
      <c r="B102" s="133">
        <v>115</v>
      </c>
      <c r="C102" s="134" t="s">
        <v>252</v>
      </c>
      <c r="D102" s="135" t="s">
        <v>316</v>
      </c>
      <c r="E102" s="136">
        <v>26.3</v>
      </c>
      <c r="F102" s="137" t="s">
        <v>254</v>
      </c>
      <c r="G102" s="136"/>
      <c r="H102" s="136">
        <v>5</v>
      </c>
      <c r="I102" s="136" t="s">
        <v>317</v>
      </c>
      <c r="J102" s="136"/>
      <c r="K102" s="136">
        <v>25</v>
      </c>
      <c r="L102" s="137" t="s">
        <v>318</v>
      </c>
      <c r="M102" s="137"/>
      <c r="N102" s="137" t="s">
        <v>120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57" x14ac:dyDescent="0.25">
      <c r="A103" s="132">
        <v>44</v>
      </c>
      <c r="B103" s="133">
        <v>116</v>
      </c>
      <c r="C103" s="134" t="s">
        <v>245</v>
      </c>
      <c r="D103" s="135" t="s">
        <v>319</v>
      </c>
      <c r="E103" s="136">
        <v>15810.14</v>
      </c>
      <c r="F103" s="137" t="s">
        <v>247</v>
      </c>
      <c r="G103" s="136">
        <v>195.41</v>
      </c>
      <c r="H103" s="136" t="s">
        <v>320</v>
      </c>
      <c r="I103" s="136" t="s">
        <v>321</v>
      </c>
      <c r="J103" s="136">
        <v>1</v>
      </c>
      <c r="K103" s="136" t="s">
        <v>322</v>
      </c>
      <c r="L103" s="137" t="s">
        <v>323</v>
      </c>
      <c r="M103" s="137"/>
      <c r="N103" s="137" t="s">
        <v>83</v>
      </c>
      <c r="O103" s="137"/>
      <c r="P103" s="137"/>
      <c r="Q103" s="137"/>
      <c r="R103" s="137"/>
      <c r="S103" s="137"/>
      <c r="T103" s="137"/>
      <c r="U103" s="137"/>
      <c r="V103" s="137">
        <v>4</v>
      </c>
    </row>
    <row r="104" spans="1:22" ht="34.200000000000003" x14ac:dyDescent="0.25">
      <c r="A104" s="132">
        <v>45</v>
      </c>
      <c r="B104" s="133">
        <v>117</v>
      </c>
      <c r="C104" s="134" t="s">
        <v>252</v>
      </c>
      <c r="D104" s="135" t="s">
        <v>253</v>
      </c>
      <c r="E104" s="136">
        <v>26.3</v>
      </c>
      <c r="F104" s="137" t="s">
        <v>254</v>
      </c>
      <c r="G104" s="136"/>
      <c r="H104" s="136">
        <v>26</v>
      </c>
      <c r="I104" s="136" t="s">
        <v>255</v>
      </c>
      <c r="J104" s="136"/>
      <c r="K104" s="136">
        <v>124</v>
      </c>
      <c r="L104" s="137" t="s">
        <v>256</v>
      </c>
      <c r="M104" s="137"/>
      <c r="N104" s="137" t="s">
        <v>120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57" x14ac:dyDescent="0.25">
      <c r="A105" s="132">
        <v>46</v>
      </c>
      <c r="B105" s="133">
        <v>118</v>
      </c>
      <c r="C105" s="134" t="s">
        <v>245</v>
      </c>
      <c r="D105" s="135" t="s">
        <v>311</v>
      </c>
      <c r="E105" s="136">
        <v>15810.14</v>
      </c>
      <c r="F105" s="137" t="s">
        <v>247</v>
      </c>
      <c r="G105" s="136">
        <v>195.41</v>
      </c>
      <c r="H105" s="136" t="s">
        <v>312</v>
      </c>
      <c r="I105" s="136" t="s">
        <v>313</v>
      </c>
      <c r="J105" s="136"/>
      <c r="K105" s="136" t="s">
        <v>314</v>
      </c>
      <c r="L105" s="137" t="s">
        <v>315</v>
      </c>
      <c r="M105" s="137"/>
      <c r="N105" s="137" t="s">
        <v>83</v>
      </c>
      <c r="O105" s="137"/>
      <c r="P105" s="137"/>
      <c r="Q105" s="137"/>
      <c r="R105" s="137"/>
      <c r="S105" s="137"/>
      <c r="T105" s="137"/>
      <c r="U105" s="137"/>
      <c r="V105" s="137">
        <v>1</v>
      </c>
    </row>
    <row r="106" spans="1:22" ht="34.200000000000003" x14ac:dyDescent="0.25">
      <c r="A106" s="138">
        <v>47</v>
      </c>
      <c r="B106" s="139">
        <v>119</v>
      </c>
      <c r="C106" s="140" t="s">
        <v>252</v>
      </c>
      <c r="D106" s="141" t="s">
        <v>316</v>
      </c>
      <c r="E106" s="142">
        <v>26.3</v>
      </c>
      <c r="F106" s="143" t="s">
        <v>254</v>
      </c>
      <c r="G106" s="142"/>
      <c r="H106" s="142">
        <v>5</v>
      </c>
      <c r="I106" s="142" t="s">
        <v>317</v>
      </c>
      <c r="J106" s="142"/>
      <c r="K106" s="142">
        <v>25</v>
      </c>
      <c r="L106" s="143" t="s">
        <v>318</v>
      </c>
      <c r="M106" s="143"/>
      <c r="N106" s="143" t="s">
        <v>120</v>
      </c>
      <c r="O106" s="143"/>
      <c r="P106" s="143"/>
      <c r="Q106" s="143"/>
      <c r="R106" s="143"/>
      <c r="S106" s="143"/>
      <c r="T106" s="143"/>
      <c r="U106" s="143"/>
      <c r="V106" s="143"/>
    </row>
    <row r="107" spans="1:22" ht="34.200000000000003" x14ac:dyDescent="0.25">
      <c r="A107" s="144" t="s">
        <v>324</v>
      </c>
      <c r="B107" s="145"/>
      <c r="C107" s="145"/>
      <c r="D107" s="145"/>
      <c r="E107" s="145"/>
      <c r="F107" s="145"/>
      <c r="G107" s="145"/>
      <c r="H107" s="146">
        <v>31282</v>
      </c>
      <c r="I107" s="146" t="s">
        <v>325</v>
      </c>
      <c r="J107" s="146" t="s">
        <v>326</v>
      </c>
      <c r="K107" s="146">
        <v>177566</v>
      </c>
      <c r="L107" s="146" t="s">
        <v>327</v>
      </c>
      <c r="M107" s="146"/>
      <c r="N107" s="146"/>
      <c r="O107" s="146"/>
      <c r="P107" s="146"/>
      <c r="Q107" s="146"/>
      <c r="R107" s="146"/>
      <c r="S107" s="146"/>
      <c r="T107" s="146"/>
      <c r="U107" s="146"/>
      <c r="V107" s="146" t="s">
        <v>328</v>
      </c>
    </row>
    <row r="108" spans="1:22" x14ac:dyDescent="0.25">
      <c r="A108" s="144" t="s">
        <v>329</v>
      </c>
      <c r="B108" s="145"/>
      <c r="C108" s="145"/>
      <c r="D108" s="145"/>
      <c r="E108" s="145"/>
      <c r="F108" s="145"/>
      <c r="G108" s="145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4" t="s">
        <v>330</v>
      </c>
      <c r="B109" s="145"/>
      <c r="C109" s="145"/>
      <c r="D109" s="145"/>
      <c r="E109" s="145"/>
      <c r="F109" s="145"/>
      <c r="G109" s="145"/>
      <c r="H109" s="146">
        <v>7449</v>
      </c>
      <c r="I109" s="146"/>
      <c r="J109" s="146"/>
      <c r="K109" s="146">
        <v>89405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331</v>
      </c>
      <c r="B110" s="145"/>
      <c r="C110" s="145"/>
      <c r="D110" s="145"/>
      <c r="E110" s="145"/>
      <c r="F110" s="145"/>
      <c r="G110" s="145"/>
      <c r="H110" s="146">
        <v>22221</v>
      </c>
      <c r="I110" s="146"/>
      <c r="J110" s="146"/>
      <c r="K110" s="146">
        <v>80700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332</v>
      </c>
      <c r="B111" s="145"/>
      <c r="C111" s="145"/>
      <c r="D111" s="145"/>
      <c r="E111" s="145"/>
      <c r="F111" s="145"/>
      <c r="G111" s="145"/>
      <c r="H111" s="146">
        <v>1675</v>
      </c>
      <c r="I111" s="146"/>
      <c r="J111" s="146"/>
      <c r="K111" s="146">
        <v>8220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7" t="s">
        <v>333</v>
      </c>
      <c r="B112" s="148"/>
      <c r="C112" s="148"/>
      <c r="D112" s="148"/>
      <c r="E112" s="148"/>
      <c r="F112" s="148"/>
      <c r="G112" s="148"/>
      <c r="H112" s="149">
        <v>6085</v>
      </c>
      <c r="I112" s="149"/>
      <c r="J112" s="149"/>
      <c r="K112" s="149">
        <v>62136</v>
      </c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x14ac:dyDescent="0.25">
      <c r="A113" s="147" t="s">
        <v>334</v>
      </c>
      <c r="B113" s="148"/>
      <c r="C113" s="148"/>
      <c r="D113" s="148"/>
      <c r="E113" s="148"/>
      <c r="F113" s="148"/>
      <c r="G113" s="148"/>
      <c r="H113" s="149">
        <v>4167</v>
      </c>
      <c r="I113" s="149"/>
      <c r="J113" s="149"/>
      <c r="K113" s="149">
        <v>40016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147" t="s">
        <v>335</v>
      </c>
      <c r="B114" s="148"/>
      <c r="C114" s="148"/>
      <c r="D114" s="148"/>
      <c r="E114" s="148"/>
      <c r="F114" s="148"/>
      <c r="G114" s="148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hidden="1" x14ac:dyDescent="0.25">
      <c r="A115" s="144" t="s">
        <v>336</v>
      </c>
      <c r="B115" s="145"/>
      <c r="C115" s="145"/>
      <c r="D115" s="145"/>
      <c r="E115" s="145"/>
      <c r="F115" s="145"/>
      <c r="G115" s="145"/>
      <c r="H115" s="146">
        <v>22729</v>
      </c>
      <c r="I115" s="146"/>
      <c r="J115" s="146"/>
      <c r="K115" s="146">
        <v>118192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hidden="1" x14ac:dyDescent="0.25">
      <c r="A116" s="144" t="s">
        <v>337</v>
      </c>
      <c r="B116" s="145"/>
      <c r="C116" s="145"/>
      <c r="D116" s="145"/>
      <c r="E116" s="145"/>
      <c r="F116" s="145"/>
      <c r="G116" s="145"/>
      <c r="H116" s="146">
        <v>11932</v>
      </c>
      <c r="I116" s="146"/>
      <c r="J116" s="146"/>
      <c r="K116" s="146">
        <v>112149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hidden="1" x14ac:dyDescent="0.25">
      <c r="A117" s="144" t="s">
        <v>338</v>
      </c>
      <c r="B117" s="145"/>
      <c r="C117" s="145"/>
      <c r="D117" s="145"/>
      <c r="E117" s="145"/>
      <c r="F117" s="145"/>
      <c r="G117" s="145"/>
      <c r="H117" s="146">
        <v>130</v>
      </c>
      <c r="I117" s="146"/>
      <c r="J117" s="146"/>
      <c r="K117" s="146">
        <v>1396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hidden="1" x14ac:dyDescent="0.25">
      <c r="A118" s="144" t="s">
        <v>339</v>
      </c>
      <c r="B118" s="145"/>
      <c r="C118" s="145"/>
      <c r="D118" s="145"/>
      <c r="E118" s="145"/>
      <c r="F118" s="145"/>
      <c r="G118" s="145"/>
      <c r="H118" s="146">
        <v>9</v>
      </c>
      <c r="I118" s="146"/>
      <c r="J118" s="146"/>
      <c r="K118" s="146">
        <v>82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hidden="1" x14ac:dyDescent="0.25">
      <c r="A119" s="144" t="s">
        <v>340</v>
      </c>
      <c r="B119" s="145"/>
      <c r="C119" s="145"/>
      <c r="D119" s="145"/>
      <c r="E119" s="145"/>
      <c r="F119" s="145"/>
      <c r="G119" s="145"/>
      <c r="H119" s="146">
        <v>16</v>
      </c>
      <c r="I119" s="146"/>
      <c r="J119" s="146"/>
      <c r="K119" s="146">
        <v>82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ht="30" hidden="1" customHeight="1" x14ac:dyDescent="0.25">
      <c r="A120" s="144" t="s">
        <v>341</v>
      </c>
      <c r="B120" s="145"/>
      <c r="C120" s="145"/>
      <c r="D120" s="145"/>
      <c r="E120" s="145"/>
      <c r="F120" s="145"/>
      <c r="G120" s="145"/>
      <c r="H120" s="146">
        <v>90</v>
      </c>
      <c r="I120" s="146"/>
      <c r="J120" s="146"/>
      <c r="K120" s="146">
        <v>689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hidden="1" x14ac:dyDescent="0.25">
      <c r="A121" s="144" t="s">
        <v>342</v>
      </c>
      <c r="B121" s="145"/>
      <c r="C121" s="145"/>
      <c r="D121" s="145"/>
      <c r="E121" s="145"/>
      <c r="F121" s="145"/>
      <c r="G121" s="145"/>
      <c r="H121" s="146">
        <v>268</v>
      </c>
      <c r="I121" s="146"/>
      <c r="J121" s="146"/>
      <c r="K121" s="146">
        <v>1217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ht="30" hidden="1" customHeight="1" x14ac:dyDescent="0.25">
      <c r="A122" s="144" t="s">
        <v>343</v>
      </c>
      <c r="B122" s="145"/>
      <c r="C122" s="145"/>
      <c r="D122" s="145"/>
      <c r="E122" s="145"/>
      <c r="F122" s="145"/>
      <c r="G122" s="145"/>
      <c r="H122" s="146">
        <v>739</v>
      </c>
      <c r="I122" s="146"/>
      <c r="J122" s="146"/>
      <c r="K122" s="146">
        <v>5365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t="30" hidden="1" customHeight="1" x14ac:dyDescent="0.25">
      <c r="A123" s="144" t="s">
        <v>344</v>
      </c>
      <c r="B123" s="145"/>
      <c r="C123" s="145"/>
      <c r="D123" s="145"/>
      <c r="E123" s="145"/>
      <c r="F123" s="145"/>
      <c r="G123" s="145"/>
      <c r="H123" s="146">
        <v>722</v>
      </c>
      <c r="I123" s="146"/>
      <c r="J123" s="146"/>
      <c r="K123" s="146">
        <v>6486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ht="30" hidden="1" customHeight="1" x14ac:dyDescent="0.25">
      <c r="A124" s="144" t="s">
        <v>345</v>
      </c>
      <c r="B124" s="145"/>
      <c r="C124" s="145"/>
      <c r="D124" s="145"/>
      <c r="E124" s="145"/>
      <c r="F124" s="145"/>
      <c r="G124" s="145"/>
      <c r="H124" s="146">
        <v>3870</v>
      </c>
      <c r="I124" s="146"/>
      <c r="J124" s="146"/>
      <c r="K124" s="146">
        <v>29870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idden="1" x14ac:dyDescent="0.25">
      <c r="A125" s="144" t="s">
        <v>346</v>
      </c>
      <c r="B125" s="145"/>
      <c r="C125" s="145"/>
      <c r="D125" s="145"/>
      <c r="E125" s="145"/>
      <c r="F125" s="145"/>
      <c r="G125" s="145"/>
      <c r="H125" s="146">
        <v>58</v>
      </c>
      <c r="I125" s="146"/>
      <c r="J125" s="146"/>
      <c r="K125" s="146">
        <v>250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hidden="1" x14ac:dyDescent="0.25">
      <c r="A126" s="144" t="s">
        <v>347</v>
      </c>
      <c r="B126" s="145"/>
      <c r="C126" s="145"/>
      <c r="D126" s="145"/>
      <c r="E126" s="145"/>
      <c r="F126" s="145"/>
      <c r="G126" s="145"/>
      <c r="H126" s="146">
        <v>809</v>
      </c>
      <c r="I126" s="146"/>
      <c r="J126" s="146"/>
      <c r="K126" s="146">
        <v>2720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hidden="1" x14ac:dyDescent="0.25">
      <c r="A127" s="144" t="s">
        <v>348</v>
      </c>
      <c r="B127" s="145"/>
      <c r="C127" s="145"/>
      <c r="D127" s="145"/>
      <c r="E127" s="145"/>
      <c r="F127" s="145"/>
      <c r="G127" s="145"/>
      <c r="H127" s="146">
        <v>162</v>
      </c>
      <c r="I127" s="146"/>
      <c r="J127" s="146"/>
      <c r="K127" s="146">
        <v>1220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4" t="s">
        <v>349</v>
      </c>
      <c r="B128" s="145"/>
      <c r="C128" s="145"/>
      <c r="D128" s="145"/>
      <c r="E128" s="145"/>
      <c r="F128" s="145"/>
      <c r="G128" s="145"/>
      <c r="H128" s="146">
        <v>41534</v>
      </c>
      <c r="I128" s="146"/>
      <c r="J128" s="146"/>
      <c r="K128" s="146">
        <v>279718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30" customHeight="1" x14ac:dyDescent="0.25">
      <c r="A129" s="144" t="s">
        <v>350</v>
      </c>
      <c r="B129" s="145"/>
      <c r="C129" s="145"/>
      <c r="D129" s="145"/>
      <c r="E129" s="145"/>
      <c r="F129" s="145"/>
      <c r="G129" s="145"/>
      <c r="H129" s="146">
        <v>4589.96</v>
      </c>
      <c r="I129" s="146"/>
      <c r="J129" s="146"/>
      <c r="K129" s="146">
        <v>18864.2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x14ac:dyDescent="0.25">
      <c r="A130" s="147" t="s">
        <v>351</v>
      </c>
      <c r="B130" s="148"/>
      <c r="C130" s="148"/>
      <c r="D130" s="148"/>
      <c r="E130" s="148"/>
      <c r="F130" s="148"/>
      <c r="G130" s="148"/>
      <c r="H130" s="149">
        <v>46123.96</v>
      </c>
      <c r="I130" s="149"/>
      <c r="J130" s="149"/>
      <c r="K130" s="149">
        <v>298582.2</v>
      </c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</row>
    <row r="131" spans="1:22" x14ac:dyDescent="0.25">
      <c r="A131" s="50"/>
      <c r="B131" s="39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50"/>
      <c r="B132" s="39"/>
      <c r="C132" s="73" t="s">
        <v>64</v>
      </c>
      <c r="D132" s="48"/>
      <c r="E132" s="48"/>
      <c r="F132" s="48"/>
      <c r="G132" s="48"/>
      <c r="H132" s="74">
        <f>IF(ISBLANK(Y30),"",ROUND(Z30/Y30,2)*100)</f>
        <v>82</v>
      </c>
      <c r="I132" s="48"/>
      <c r="J132" s="48"/>
      <c r="K132" s="74">
        <f>IF(ISBLANK(Y31),"",ROUND(Z31/Y31,2)*100)</f>
        <v>69</v>
      </c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</row>
    <row r="133" spans="1:22" x14ac:dyDescent="0.25">
      <c r="A133" s="50"/>
      <c r="B133" s="39"/>
      <c r="C133" s="73" t="s">
        <v>65</v>
      </c>
      <c r="D133" s="48"/>
      <c r="E133" s="48"/>
      <c r="F133" s="48"/>
      <c r="G133" s="48"/>
      <c r="H133" s="45">
        <f>IF(ISBLANK(Y30),"",ROUND(AA30/Y30,2)*100)</f>
        <v>56.000000000000007</v>
      </c>
      <c r="I133" s="48"/>
      <c r="J133" s="48"/>
      <c r="K133" s="45">
        <f>IF(ISBLANK(Y31),"",ROUND(AA31/Y31,2)*100)</f>
        <v>45</v>
      </c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</row>
    <row r="134" spans="1:22" x14ac:dyDescent="0.25">
      <c r="A134" s="28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75" t="s">
        <v>71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3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x14ac:dyDescent="0.25">
      <c r="B137" s="75" t="s">
        <v>72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x14ac:dyDescent="0.25">
      <c r="B138" s="46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</sheetData>
  <mergeCells count="76">
    <mergeCell ref="A129:G129"/>
    <mergeCell ref="A130:G130"/>
    <mergeCell ref="A123:G123"/>
    <mergeCell ref="A124:G124"/>
    <mergeCell ref="A125:G125"/>
    <mergeCell ref="A126:G126"/>
    <mergeCell ref="A127:G127"/>
    <mergeCell ref="A128:G128"/>
    <mergeCell ref="A117:G117"/>
    <mergeCell ref="A118:G118"/>
    <mergeCell ref="A119:G119"/>
    <mergeCell ref="A120:G120"/>
    <mergeCell ref="A121:G121"/>
    <mergeCell ref="A122:G122"/>
    <mergeCell ref="A111:G111"/>
    <mergeCell ref="A112:G112"/>
    <mergeCell ref="A113:G113"/>
    <mergeCell ref="A114:G114"/>
    <mergeCell ref="A115:G115"/>
    <mergeCell ref="A116:G116"/>
    <mergeCell ref="A92:V92"/>
    <mergeCell ref="A93:V93"/>
    <mergeCell ref="A107:G107"/>
    <mergeCell ref="A108:G108"/>
    <mergeCell ref="A109:G109"/>
    <mergeCell ref="A110:G110"/>
    <mergeCell ref="A76:V76"/>
    <mergeCell ref="A78:V78"/>
    <mergeCell ref="A80:V80"/>
    <mergeCell ref="A81:V81"/>
    <mergeCell ref="A85:V85"/>
    <mergeCell ref="A90:V90"/>
    <mergeCell ref="A54:V54"/>
    <mergeCell ref="A61:V61"/>
    <mergeCell ref="A64:V64"/>
    <mergeCell ref="A65:V65"/>
    <mergeCell ref="A70:V70"/>
    <mergeCell ref="A71:V71"/>
    <mergeCell ref="A40:V40"/>
    <mergeCell ref="A41:V41"/>
    <mergeCell ref="A43:V43"/>
    <mergeCell ref="A45:V45"/>
    <mergeCell ref="A46:V46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3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46123.96/1000</f>
        <v>46.123959999999997</v>
      </c>
      <c r="H11" s="85"/>
      <c r="I11" s="55" t="s">
        <v>6</v>
      </c>
      <c r="J11" s="86">
        <f>298582.2/1000</f>
        <v>298.5822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0.6710600000000001</v>
      </c>
      <c r="H14" s="85"/>
      <c r="I14" s="55" t="s">
        <v>8</v>
      </c>
      <c r="J14" s="86">
        <f>(P14+P15)/1000</f>
        <v>0.6710600000000001</v>
      </c>
      <c r="K14" s="87"/>
      <c r="L14" s="58">
        <v>10954</v>
      </c>
      <c r="M14" s="35" t="s">
        <v>8</v>
      </c>
      <c r="N14" s="57"/>
      <c r="O14" s="26">
        <v>666.08</v>
      </c>
      <c r="P14" s="27">
        <v>666.08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7449/1000</f>
        <v>7.4489999999999998</v>
      </c>
      <c r="H15" s="117"/>
      <c r="I15" s="55" t="s">
        <v>6</v>
      </c>
      <c r="J15" s="86">
        <f>89405/1000</f>
        <v>89.405000000000001</v>
      </c>
      <c r="K15" s="87"/>
      <c r="L15" s="59">
        <v>130358</v>
      </c>
      <c r="M15" s="35" t="s">
        <v>6</v>
      </c>
      <c r="N15" s="57"/>
      <c r="O15" s="26">
        <v>4.9800000000000004</v>
      </c>
      <c r="P15" s="27">
        <v>4.9800000000000004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177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2102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352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353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354</v>
      </c>
      <c r="C26" s="134" t="s">
        <v>355</v>
      </c>
      <c r="D26" s="154" t="s">
        <v>356</v>
      </c>
      <c r="E26" s="155">
        <v>6.16</v>
      </c>
      <c r="F26" s="136" t="s">
        <v>357</v>
      </c>
      <c r="G26" s="136">
        <v>56.48</v>
      </c>
      <c r="H26" s="156"/>
      <c r="I26" s="156"/>
      <c r="J26" s="136" t="s">
        <v>358</v>
      </c>
      <c r="K26" s="136">
        <v>677.85</v>
      </c>
      <c r="L26" s="157"/>
      <c r="M26" s="156">
        <f>IF(ISNUMBER(K26/G26),IF(NOT(K26/G26=0),K26/G26, " "), " ")</f>
        <v>12.001593484419265</v>
      </c>
      <c r="N26" s="154"/>
    </row>
    <row r="27" spans="1:23" s="29" customFormat="1" ht="22.8" x14ac:dyDescent="0.25">
      <c r="A27" s="152">
        <v>2</v>
      </c>
      <c r="B27" s="153" t="s">
        <v>359</v>
      </c>
      <c r="C27" s="134" t="s">
        <v>360</v>
      </c>
      <c r="D27" s="154" t="s">
        <v>356</v>
      </c>
      <c r="E27" s="155">
        <v>0.32</v>
      </c>
      <c r="F27" s="136" t="s">
        <v>361</v>
      </c>
      <c r="G27" s="136">
        <v>3.18</v>
      </c>
      <c r="H27" s="156"/>
      <c r="I27" s="156"/>
      <c r="J27" s="136" t="s">
        <v>362</v>
      </c>
      <c r="K27" s="136">
        <v>38.200000000000003</v>
      </c>
      <c r="L27" s="157"/>
      <c r="M27" s="156">
        <f>IF(ISNUMBER(K27/G27),IF(NOT(K27/G27=0),K27/G27, " "), " ")</f>
        <v>12.012578616352201</v>
      </c>
      <c r="N27" s="154"/>
    </row>
    <row r="28" spans="1:23" s="29" customFormat="1" ht="22.8" x14ac:dyDescent="0.25">
      <c r="A28" s="152">
        <v>3</v>
      </c>
      <c r="B28" s="153" t="s">
        <v>363</v>
      </c>
      <c r="C28" s="134" t="s">
        <v>364</v>
      </c>
      <c r="D28" s="154" t="s">
        <v>356</v>
      </c>
      <c r="E28" s="155">
        <v>16.75</v>
      </c>
      <c r="F28" s="136" t="s">
        <v>365</v>
      </c>
      <c r="G28" s="136">
        <v>173.02</v>
      </c>
      <c r="H28" s="156"/>
      <c r="I28" s="156"/>
      <c r="J28" s="136" t="s">
        <v>366</v>
      </c>
      <c r="K28" s="136">
        <v>2077.84</v>
      </c>
      <c r="L28" s="157"/>
      <c r="M28" s="156">
        <f>IF(ISNUMBER(K28/G28),IF(NOT(K28/G28=0),K28/G28, " "), " ")</f>
        <v>12.009247485839788</v>
      </c>
      <c r="N28" s="154"/>
    </row>
    <row r="29" spans="1:23" s="29" customFormat="1" ht="22.8" x14ac:dyDescent="0.25">
      <c r="A29" s="152">
        <v>4</v>
      </c>
      <c r="B29" s="153" t="s">
        <v>367</v>
      </c>
      <c r="C29" s="134" t="s">
        <v>368</v>
      </c>
      <c r="D29" s="154" t="s">
        <v>356</v>
      </c>
      <c r="E29" s="155">
        <v>81.96</v>
      </c>
      <c r="F29" s="136" t="s">
        <v>369</v>
      </c>
      <c r="G29" s="136">
        <v>883.53</v>
      </c>
      <c r="H29" s="156"/>
      <c r="I29" s="156"/>
      <c r="J29" s="136" t="s">
        <v>370</v>
      </c>
      <c r="K29" s="136">
        <v>10609.72</v>
      </c>
      <c r="L29" s="157"/>
      <c r="M29" s="156">
        <f>IF(ISNUMBER(K29/G29),IF(NOT(K29/G29=0),K29/G29, " "), " ")</f>
        <v>12.008330220818761</v>
      </c>
      <c r="N29" s="154"/>
    </row>
    <row r="30" spans="1:23" ht="22.8" x14ac:dyDescent="0.25">
      <c r="A30" s="152">
        <v>5</v>
      </c>
      <c r="B30" s="153" t="s">
        <v>371</v>
      </c>
      <c r="C30" s="134" t="s">
        <v>372</v>
      </c>
      <c r="D30" s="154" t="s">
        <v>356</v>
      </c>
      <c r="E30" s="155">
        <v>393.57</v>
      </c>
      <c r="F30" s="136" t="s">
        <v>373</v>
      </c>
      <c r="G30" s="136">
        <v>4348.9399999999996</v>
      </c>
      <c r="H30" s="156"/>
      <c r="I30" s="156"/>
      <c r="J30" s="136" t="s">
        <v>374</v>
      </c>
      <c r="K30" s="136">
        <v>52210.99</v>
      </c>
      <c r="L30" s="157"/>
      <c r="M30" s="156">
        <f>IF(ISNUMBER(K30/G30),IF(NOT(K30/G30=0),K30/G30, " "), " ")</f>
        <v>12.005451903222395</v>
      </c>
      <c r="N30" s="154"/>
    </row>
    <row r="31" spans="1:23" ht="22.8" x14ac:dyDescent="0.25">
      <c r="A31" s="152">
        <v>6</v>
      </c>
      <c r="B31" s="153" t="s">
        <v>375</v>
      </c>
      <c r="C31" s="134" t="s">
        <v>376</v>
      </c>
      <c r="D31" s="154" t="s">
        <v>356</v>
      </c>
      <c r="E31" s="155">
        <v>3.49</v>
      </c>
      <c r="F31" s="136" t="s">
        <v>377</v>
      </c>
      <c r="G31" s="136">
        <v>39.090000000000003</v>
      </c>
      <c r="H31" s="156"/>
      <c r="I31" s="156"/>
      <c r="J31" s="136" t="s">
        <v>378</v>
      </c>
      <c r="K31" s="136">
        <v>469.08</v>
      </c>
      <c r="L31" s="157"/>
      <c r="M31" s="156">
        <f>IF(ISNUMBER(K31/G31),IF(NOT(K31/G31=0),K31/G31, " "), " ")</f>
        <v>11.999999999999998</v>
      </c>
      <c r="N31" s="154"/>
    </row>
    <row r="32" spans="1:23" ht="22.8" x14ac:dyDescent="0.25">
      <c r="A32" s="152">
        <v>7</v>
      </c>
      <c r="B32" s="153" t="s">
        <v>379</v>
      </c>
      <c r="C32" s="134" t="s">
        <v>380</v>
      </c>
      <c r="D32" s="154" t="s">
        <v>356</v>
      </c>
      <c r="E32" s="155">
        <v>14.88</v>
      </c>
      <c r="F32" s="136" t="s">
        <v>381</v>
      </c>
      <c r="G32" s="136">
        <v>168.74</v>
      </c>
      <c r="H32" s="156"/>
      <c r="I32" s="156"/>
      <c r="J32" s="136" t="s">
        <v>382</v>
      </c>
      <c r="K32" s="136">
        <v>2026.06</v>
      </c>
      <c r="L32" s="157"/>
      <c r="M32" s="156">
        <f>IF(ISNUMBER(K32/G32),IF(NOT(K32/G32=0),K32/G32, " "), " ")</f>
        <v>12.006993006993007</v>
      </c>
      <c r="N32" s="154"/>
    </row>
    <row r="33" spans="1:14" ht="22.8" x14ac:dyDescent="0.25">
      <c r="A33" s="152">
        <v>8</v>
      </c>
      <c r="B33" s="153" t="s">
        <v>383</v>
      </c>
      <c r="C33" s="134" t="s">
        <v>384</v>
      </c>
      <c r="D33" s="154" t="s">
        <v>356</v>
      </c>
      <c r="E33" s="155">
        <v>142.44999999999999</v>
      </c>
      <c r="F33" s="136" t="s">
        <v>385</v>
      </c>
      <c r="G33" s="136">
        <v>1633.9</v>
      </c>
      <c r="H33" s="156"/>
      <c r="I33" s="156"/>
      <c r="J33" s="136" t="s">
        <v>386</v>
      </c>
      <c r="K33" s="136">
        <v>19603.98</v>
      </c>
      <c r="L33" s="157"/>
      <c r="M33" s="156">
        <f>IF(ISNUMBER(K33/G33),IF(NOT(K33/G33=0),K33/G33, " "), " ")</f>
        <v>11.998274068180427</v>
      </c>
      <c r="N33" s="154"/>
    </row>
    <row r="34" spans="1:14" ht="22.8" x14ac:dyDescent="0.25">
      <c r="A34" s="152">
        <v>9</v>
      </c>
      <c r="B34" s="153" t="s">
        <v>387</v>
      </c>
      <c r="C34" s="134" t="s">
        <v>388</v>
      </c>
      <c r="D34" s="154" t="s">
        <v>356</v>
      </c>
      <c r="E34" s="155">
        <v>2.35</v>
      </c>
      <c r="F34" s="136" t="s">
        <v>389</v>
      </c>
      <c r="G34" s="136">
        <v>27.28</v>
      </c>
      <c r="H34" s="156"/>
      <c r="I34" s="156"/>
      <c r="J34" s="136" t="s">
        <v>390</v>
      </c>
      <c r="K34" s="136">
        <v>327.52</v>
      </c>
      <c r="L34" s="157"/>
      <c r="M34" s="156">
        <f>IF(ISNUMBER(K34/G34),IF(NOT(K34/G34=0),K34/G34, " "), " ")</f>
        <v>12.005865102639294</v>
      </c>
      <c r="N34" s="154"/>
    </row>
    <row r="35" spans="1:14" ht="22.8" x14ac:dyDescent="0.25">
      <c r="A35" s="152">
        <v>10</v>
      </c>
      <c r="B35" s="153" t="s">
        <v>391</v>
      </c>
      <c r="C35" s="134" t="s">
        <v>392</v>
      </c>
      <c r="D35" s="154" t="s">
        <v>356</v>
      </c>
      <c r="E35" s="155">
        <v>2.08</v>
      </c>
      <c r="F35" s="136" t="s">
        <v>393</v>
      </c>
      <c r="G35" s="136">
        <v>24.42</v>
      </c>
      <c r="H35" s="156"/>
      <c r="I35" s="156"/>
      <c r="J35" s="136" t="s">
        <v>394</v>
      </c>
      <c r="K35" s="136">
        <v>292.93</v>
      </c>
      <c r="L35" s="157"/>
      <c r="M35" s="156">
        <f>IF(ISNUMBER(K35/G35),IF(NOT(K35/G35=0),K35/G35, " "), " ")</f>
        <v>11.995495495495495</v>
      </c>
      <c r="N35" s="154"/>
    </row>
    <row r="36" spans="1:14" ht="22.8" x14ac:dyDescent="0.25">
      <c r="A36" s="152">
        <v>11</v>
      </c>
      <c r="B36" s="153" t="s">
        <v>395</v>
      </c>
      <c r="C36" s="134" t="s">
        <v>396</v>
      </c>
      <c r="D36" s="154" t="s">
        <v>356</v>
      </c>
      <c r="E36" s="155">
        <v>1.54</v>
      </c>
      <c r="F36" s="136" t="s">
        <v>397</v>
      </c>
      <c r="G36" s="136">
        <v>19</v>
      </c>
      <c r="H36" s="156"/>
      <c r="I36" s="156"/>
      <c r="J36" s="136" t="s">
        <v>398</v>
      </c>
      <c r="K36" s="136">
        <v>228.12</v>
      </c>
      <c r="L36" s="157"/>
      <c r="M36" s="156">
        <f>IF(ISNUMBER(K36/G36),IF(NOT(K36/G36=0),K36/G36, " "), " ")</f>
        <v>12.006315789473684</v>
      </c>
      <c r="N36" s="154"/>
    </row>
    <row r="37" spans="1:14" ht="22.8" x14ac:dyDescent="0.25">
      <c r="A37" s="152">
        <v>12</v>
      </c>
      <c r="B37" s="153" t="s">
        <v>399</v>
      </c>
      <c r="C37" s="134" t="s">
        <v>400</v>
      </c>
      <c r="D37" s="154" t="s">
        <v>356</v>
      </c>
      <c r="E37" s="155">
        <v>0.53</v>
      </c>
      <c r="F37" s="136" t="s">
        <v>401</v>
      </c>
      <c r="G37" s="136">
        <v>6.94</v>
      </c>
      <c r="H37" s="156"/>
      <c r="I37" s="156"/>
      <c r="J37" s="136" t="s">
        <v>402</v>
      </c>
      <c r="K37" s="136">
        <v>83.22</v>
      </c>
      <c r="L37" s="157"/>
      <c r="M37" s="156">
        <f>IF(ISNUMBER(K37/G37),IF(NOT(K37/G37=0),K37/G37, " "), " ")</f>
        <v>11.991354466858789</v>
      </c>
      <c r="N37" s="154"/>
    </row>
    <row r="38" spans="1:14" ht="22.8" x14ac:dyDescent="0.25">
      <c r="A38" s="152">
        <v>13</v>
      </c>
      <c r="B38" s="153">
        <v>2</v>
      </c>
      <c r="C38" s="134" t="s">
        <v>403</v>
      </c>
      <c r="D38" s="154" t="s">
        <v>356</v>
      </c>
      <c r="E38" s="155">
        <v>4.9800000000000004</v>
      </c>
      <c r="F38" s="136" t="s">
        <v>404</v>
      </c>
      <c r="G38" s="136"/>
      <c r="H38" s="156"/>
      <c r="I38" s="156"/>
      <c r="J38" s="136" t="s">
        <v>404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405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20129</v>
      </c>
      <c r="C40" s="134" t="s">
        <v>406</v>
      </c>
      <c r="D40" s="154" t="s">
        <v>407</v>
      </c>
      <c r="E40" s="155">
        <v>0.24</v>
      </c>
      <c r="F40" s="136" t="s">
        <v>408</v>
      </c>
      <c r="G40" s="136">
        <v>22.26</v>
      </c>
      <c r="H40" s="156"/>
      <c r="I40" s="156"/>
      <c r="J40" s="136" t="s">
        <v>409</v>
      </c>
      <c r="K40" s="136">
        <v>120</v>
      </c>
      <c r="L40" s="157"/>
      <c r="M40" s="156">
        <f>IF(ISNUMBER(K40/G40),IF(NOT(K40/G40=0),K40/G40, " "), " ")</f>
        <v>5.3908355795148246</v>
      </c>
      <c r="N40" s="154" t="s">
        <v>410</v>
      </c>
    </row>
    <row r="41" spans="1:14" ht="34.200000000000003" x14ac:dyDescent="0.25">
      <c r="A41" s="152">
        <v>15</v>
      </c>
      <c r="B41" s="153">
        <v>21141</v>
      </c>
      <c r="C41" s="134" t="s">
        <v>411</v>
      </c>
      <c r="D41" s="154" t="s">
        <v>407</v>
      </c>
      <c r="E41" s="155">
        <v>0.04</v>
      </c>
      <c r="F41" s="136" t="s">
        <v>412</v>
      </c>
      <c r="G41" s="136">
        <v>5.36</v>
      </c>
      <c r="H41" s="156"/>
      <c r="I41" s="156"/>
      <c r="J41" s="136" t="s">
        <v>413</v>
      </c>
      <c r="K41" s="136">
        <v>29.08</v>
      </c>
      <c r="L41" s="157"/>
      <c r="M41" s="156">
        <f>IF(ISNUMBER(K41/G41),IF(NOT(K41/G41=0),K41/G41, " "), " ")</f>
        <v>5.4253731343283578</v>
      </c>
      <c r="N41" s="154" t="s">
        <v>410</v>
      </c>
    </row>
    <row r="42" spans="1:14" ht="22.8" x14ac:dyDescent="0.25">
      <c r="A42" s="152">
        <v>16</v>
      </c>
      <c r="B42" s="153">
        <v>30101</v>
      </c>
      <c r="C42" s="134" t="s">
        <v>414</v>
      </c>
      <c r="D42" s="154" t="s">
        <v>407</v>
      </c>
      <c r="E42" s="155">
        <v>4</v>
      </c>
      <c r="F42" s="136" t="s">
        <v>415</v>
      </c>
      <c r="G42" s="136">
        <v>446.2</v>
      </c>
      <c r="H42" s="156"/>
      <c r="I42" s="156"/>
      <c r="J42" s="136" t="s">
        <v>416</v>
      </c>
      <c r="K42" s="136">
        <v>1868</v>
      </c>
      <c r="L42" s="157"/>
      <c r="M42" s="156">
        <f>IF(ISNUMBER(K42/G42),IF(NOT(K42/G42=0),K42/G42, " "), " ")</f>
        <v>4.1864634692962799</v>
      </c>
      <c r="N42" s="154" t="s">
        <v>410</v>
      </c>
    </row>
    <row r="43" spans="1:14" ht="22.8" x14ac:dyDescent="0.25">
      <c r="A43" s="152">
        <v>17</v>
      </c>
      <c r="B43" s="153">
        <v>30303</v>
      </c>
      <c r="C43" s="134" t="s">
        <v>417</v>
      </c>
      <c r="D43" s="154" t="s">
        <v>407</v>
      </c>
      <c r="E43" s="155">
        <v>0.15</v>
      </c>
      <c r="F43" s="136" t="s">
        <v>418</v>
      </c>
      <c r="G43" s="136">
        <v>0.15</v>
      </c>
      <c r="H43" s="156"/>
      <c r="I43" s="156"/>
      <c r="J43" s="136" t="s">
        <v>419</v>
      </c>
      <c r="K43" s="136">
        <v>0.75</v>
      </c>
      <c r="L43" s="157"/>
      <c r="M43" s="156">
        <f>IF(ISNUMBER(K43/G43),IF(NOT(K43/G43=0),K43/G43, " "), " ")</f>
        <v>5</v>
      </c>
      <c r="N43" s="154" t="s">
        <v>410</v>
      </c>
    </row>
    <row r="44" spans="1:14" ht="22.8" x14ac:dyDescent="0.25">
      <c r="A44" s="152">
        <v>18</v>
      </c>
      <c r="B44" s="153">
        <v>30401</v>
      </c>
      <c r="C44" s="134" t="s">
        <v>420</v>
      </c>
      <c r="D44" s="154" t="s">
        <v>407</v>
      </c>
      <c r="E44" s="155">
        <v>5.29</v>
      </c>
      <c r="F44" s="136" t="s">
        <v>421</v>
      </c>
      <c r="G44" s="136">
        <v>12.22</v>
      </c>
      <c r="H44" s="156"/>
      <c r="I44" s="156"/>
      <c r="J44" s="136" t="s">
        <v>422</v>
      </c>
      <c r="K44" s="136">
        <v>37.03</v>
      </c>
      <c r="L44" s="157"/>
      <c r="M44" s="156">
        <f>IF(ISNUMBER(K44/G44),IF(NOT(K44/G44=0),K44/G44, " "), " ")</f>
        <v>3.0302782324058919</v>
      </c>
      <c r="N44" s="154" t="s">
        <v>410</v>
      </c>
    </row>
    <row r="45" spans="1:14" ht="22.8" x14ac:dyDescent="0.25">
      <c r="A45" s="152">
        <v>19</v>
      </c>
      <c r="B45" s="153">
        <v>30954</v>
      </c>
      <c r="C45" s="134" t="s">
        <v>423</v>
      </c>
      <c r="D45" s="154" t="s">
        <v>407</v>
      </c>
      <c r="E45" s="155">
        <v>0.69</v>
      </c>
      <c r="F45" s="136" t="s">
        <v>424</v>
      </c>
      <c r="G45" s="136">
        <v>23.27</v>
      </c>
      <c r="H45" s="156"/>
      <c r="I45" s="156"/>
      <c r="J45" s="136" t="s">
        <v>425</v>
      </c>
      <c r="K45" s="136">
        <v>112.47</v>
      </c>
      <c r="L45" s="157"/>
      <c r="M45" s="156">
        <f>IF(ISNUMBER(K45/G45),IF(NOT(K45/G45=0),K45/G45, " "), " ")</f>
        <v>4.8332617103566822</v>
      </c>
      <c r="N45" s="154" t="s">
        <v>426</v>
      </c>
    </row>
    <row r="46" spans="1:14" ht="22.8" x14ac:dyDescent="0.25">
      <c r="A46" s="152">
        <v>20</v>
      </c>
      <c r="B46" s="153">
        <v>31910</v>
      </c>
      <c r="C46" s="134" t="s">
        <v>427</v>
      </c>
      <c r="D46" s="154" t="s">
        <v>407</v>
      </c>
      <c r="E46" s="155">
        <v>4.74</v>
      </c>
      <c r="F46" s="136" t="s">
        <v>428</v>
      </c>
      <c r="G46" s="136">
        <v>173.72</v>
      </c>
      <c r="H46" s="156"/>
      <c r="I46" s="156"/>
      <c r="J46" s="136" t="s">
        <v>429</v>
      </c>
      <c r="K46" s="136">
        <v>587.76</v>
      </c>
      <c r="L46" s="157"/>
      <c r="M46" s="156">
        <f>IF(ISNUMBER(K46/G46),IF(NOT(K46/G46=0),K46/G46, " "), " ")</f>
        <v>3.3833755468570113</v>
      </c>
      <c r="N46" s="154" t="s">
        <v>410</v>
      </c>
    </row>
    <row r="47" spans="1:14" ht="22.8" x14ac:dyDescent="0.25">
      <c r="A47" s="152">
        <v>21</v>
      </c>
      <c r="B47" s="153">
        <v>40502</v>
      </c>
      <c r="C47" s="134" t="s">
        <v>430</v>
      </c>
      <c r="D47" s="154" t="s">
        <v>407</v>
      </c>
      <c r="E47" s="155">
        <v>0.49</v>
      </c>
      <c r="F47" s="136" t="s">
        <v>431</v>
      </c>
      <c r="G47" s="136">
        <v>3.85</v>
      </c>
      <c r="H47" s="156"/>
      <c r="I47" s="156"/>
      <c r="J47" s="136" t="s">
        <v>432</v>
      </c>
      <c r="K47" s="136">
        <v>22.05</v>
      </c>
      <c r="L47" s="157"/>
      <c r="M47" s="156">
        <f>IF(ISNUMBER(K47/G47),IF(NOT(K47/G47=0),K47/G47, " "), " ")</f>
        <v>5.7272727272727275</v>
      </c>
      <c r="N47" s="154" t="s">
        <v>410</v>
      </c>
    </row>
    <row r="48" spans="1:14" ht="22.8" x14ac:dyDescent="0.25">
      <c r="A48" s="152">
        <v>22</v>
      </c>
      <c r="B48" s="153">
        <v>40504</v>
      </c>
      <c r="C48" s="134" t="s">
        <v>433</v>
      </c>
      <c r="D48" s="154" t="s">
        <v>407</v>
      </c>
      <c r="E48" s="155">
        <v>0.16</v>
      </c>
      <c r="F48" s="136" t="s">
        <v>434</v>
      </c>
      <c r="G48" s="136">
        <v>0.2</v>
      </c>
      <c r="H48" s="156"/>
      <c r="I48" s="156"/>
      <c r="J48" s="136" t="s">
        <v>435</v>
      </c>
      <c r="K48" s="136">
        <v>0.48</v>
      </c>
      <c r="L48" s="157"/>
      <c r="M48" s="156">
        <f>IF(ISNUMBER(K48/G48),IF(NOT(K48/G48=0),K48/G48, " "), " ")</f>
        <v>2.4</v>
      </c>
      <c r="N48" s="154" t="s">
        <v>410</v>
      </c>
    </row>
    <row r="49" spans="1:14" ht="45.6" x14ac:dyDescent="0.25">
      <c r="A49" s="152">
        <v>23</v>
      </c>
      <c r="B49" s="153">
        <v>50101</v>
      </c>
      <c r="C49" s="134" t="s">
        <v>436</v>
      </c>
      <c r="D49" s="154" t="s">
        <v>407</v>
      </c>
      <c r="E49" s="155">
        <v>0.01</v>
      </c>
      <c r="F49" s="136" t="s">
        <v>437</v>
      </c>
      <c r="G49" s="136">
        <v>0.63</v>
      </c>
      <c r="H49" s="156"/>
      <c r="I49" s="156"/>
      <c r="J49" s="136" t="s">
        <v>438</v>
      </c>
      <c r="K49" s="136">
        <v>4.05</v>
      </c>
      <c r="L49" s="157"/>
      <c r="M49" s="156">
        <f>IF(ISNUMBER(K49/G49),IF(NOT(K49/G49=0),K49/G49, " "), " ")</f>
        <v>6.4285714285714279</v>
      </c>
      <c r="N49" s="154" t="s">
        <v>410</v>
      </c>
    </row>
    <row r="50" spans="1:14" ht="22.8" x14ac:dyDescent="0.25">
      <c r="A50" s="152">
        <v>24</v>
      </c>
      <c r="B50" s="153">
        <v>121011</v>
      </c>
      <c r="C50" s="134" t="s">
        <v>439</v>
      </c>
      <c r="D50" s="154" t="s">
        <v>407</v>
      </c>
      <c r="E50" s="155">
        <v>1.1599999999999999</v>
      </c>
      <c r="F50" s="136" t="s">
        <v>440</v>
      </c>
      <c r="G50" s="136">
        <v>37.4</v>
      </c>
      <c r="H50" s="156"/>
      <c r="I50" s="156"/>
      <c r="J50" s="136" t="s">
        <v>441</v>
      </c>
      <c r="K50" s="136">
        <v>124.12</v>
      </c>
      <c r="L50" s="157"/>
      <c r="M50" s="156">
        <f>IF(ISNUMBER(K50/G50),IF(NOT(K50/G50=0),K50/G50, " "), " ")</f>
        <v>3.3187165775401071</v>
      </c>
      <c r="N50" s="154" t="s">
        <v>410</v>
      </c>
    </row>
    <row r="51" spans="1:14" ht="22.8" x14ac:dyDescent="0.25">
      <c r="A51" s="152">
        <v>25</v>
      </c>
      <c r="B51" s="153">
        <v>150401</v>
      </c>
      <c r="C51" s="134" t="s">
        <v>442</v>
      </c>
      <c r="D51" s="154" t="s">
        <v>407</v>
      </c>
      <c r="E51" s="155">
        <v>13.27</v>
      </c>
      <c r="F51" s="136" t="s">
        <v>443</v>
      </c>
      <c r="G51" s="136">
        <v>44.46</v>
      </c>
      <c r="H51" s="156"/>
      <c r="I51" s="156"/>
      <c r="J51" s="136" t="s">
        <v>444</v>
      </c>
      <c r="K51" s="136">
        <v>132.69999999999999</v>
      </c>
      <c r="L51" s="157"/>
      <c r="M51" s="156">
        <f>IF(ISNUMBER(K51/G51),IF(NOT(K51/G51=0),K51/G51, " "), " ")</f>
        <v>2.9847053531264054</v>
      </c>
      <c r="N51" s="154" t="s">
        <v>410</v>
      </c>
    </row>
    <row r="52" spans="1:14" ht="22.8" x14ac:dyDescent="0.25">
      <c r="A52" s="152">
        <v>26</v>
      </c>
      <c r="B52" s="153">
        <v>253100</v>
      </c>
      <c r="C52" s="134" t="s">
        <v>445</v>
      </c>
      <c r="D52" s="154" t="s">
        <v>407</v>
      </c>
      <c r="E52" s="155">
        <v>0.05</v>
      </c>
      <c r="F52" s="136" t="s">
        <v>446</v>
      </c>
      <c r="G52" s="136">
        <v>0.11</v>
      </c>
      <c r="H52" s="156"/>
      <c r="I52" s="156"/>
      <c r="J52" s="136" t="s">
        <v>447</v>
      </c>
      <c r="K52" s="136">
        <v>0.45</v>
      </c>
      <c r="L52" s="157"/>
      <c r="M52" s="156">
        <f>IF(ISNUMBER(K52/G52),IF(NOT(K52/G52=0),K52/G52, " "), " ")</f>
        <v>4.0909090909090908</v>
      </c>
      <c r="N52" s="154" t="s">
        <v>448</v>
      </c>
    </row>
    <row r="53" spans="1:14" ht="34.200000000000003" x14ac:dyDescent="0.25">
      <c r="A53" s="152">
        <v>27</v>
      </c>
      <c r="B53" s="153">
        <v>330804</v>
      </c>
      <c r="C53" s="134" t="s">
        <v>449</v>
      </c>
      <c r="D53" s="154" t="s">
        <v>407</v>
      </c>
      <c r="E53" s="155">
        <v>0.01</v>
      </c>
      <c r="F53" s="136" t="s">
        <v>450</v>
      </c>
      <c r="G53" s="136">
        <v>0.01</v>
      </c>
      <c r="H53" s="156"/>
      <c r="I53" s="156"/>
      <c r="J53" s="136" t="s">
        <v>451</v>
      </c>
      <c r="K53" s="136">
        <v>0.04</v>
      </c>
      <c r="L53" s="157"/>
      <c r="M53" s="156">
        <f>IF(ISNUMBER(K53/G53),IF(NOT(K53/G53=0),K53/G53, " "), " ")</f>
        <v>4</v>
      </c>
      <c r="N53" s="154" t="s">
        <v>452</v>
      </c>
    </row>
    <row r="54" spans="1:14" ht="22.8" x14ac:dyDescent="0.25">
      <c r="A54" s="152">
        <v>28</v>
      </c>
      <c r="B54" s="153">
        <v>400001</v>
      </c>
      <c r="C54" s="134" t="s">
        <v>453</v>
      </c>
      <c r="D54" s="154" t="s">
        <v>407</v>
      </c>
      <c r="E54" s="155">
        <v>8.5299999999999994</v>
      </c>
      <c r="F54" s="136" t="s">
        <v>454</v>
      </c>
      <c r="G54" s="136">
        <v>880.3</v>
      </c>
      <c r="H54" s="156"/>
      <c r="I54" s="156"/>
      <c r="J54" s="136" t="s">
        <v>455</v>
      </c>
      <c r="K54" s="136">
        <v>5007.1099999999997</v>
      </c>
      <c r="L54" s="157"/>
      <c r="M54" s="156">
        <f>IF(ISNUMBER(K54/G54),IF(NOT(K54/G54=0),K54/G54, " "), " ")</f>
        <v>5.6879586504600708</v>
      </c>
      <c r="N54" s="154" t="s">
        <v>410</v>
      </c>
    </row>
    <row r="55" spans="1:14" ht="22.8" x14ac:dyDescent="0.25">
      <c r="A55" s="152">
        <v>29</v>
      </c>
      <c r="B55" s="153" t="s">
        <v>456</v>
      </c>
      <c r="C55" s="134" t="s">
        <v>457</v>
      </c>
      <c r="D55" s="154" t="s">
        <v>458</v>
      </c>
      <c r="E55" s="155">
        <v>2.87</v>
      </c>
      <c r="F55" s="136" t="s">
        <v>459</v>
      </c>
      <c r="G55" s="136">
        <v>9.48</v>
      </c>
      <c r="H55" s="156"/>
      <c r="I55" s="156"/>
      <c r="J55" s="136" t="s">
        <v>460</v>
      </c>
      <c r="K55" s="136">
        <v>82.14</v>
      </c>
      <c r="L55" s="157"/>
      <c r="M55" s="156">
        <f>IF(ISNUMBER(K55/G55),IF(NOT(K55/G55=0),K55/G55, " "), " ")</f>
        <v>8.6645569620253156</v>
      </c>
      <c r="N55" s="154"/>
    </row>
    <row r="56" spans="1:14" ht="34.200000000000003" x14ac:dyDescent="0.25">
      <c r="A56" s="152">
        <v>30</v>
      </c>
      <c r="B56" s="153" t="s">
        <v>461</v>
      </c>
      <c r="C56" s="134" t="s">
        <v>462</v>
      </c>
      <c r="D56" s="154" t="s">
        <v>458</v>
      </c>
      <c r="E56" s="155">
        <v>2.87</v>
      </c>
      <c r="F56" s="136" t="s">
        <v>463</v>
      </c>
      <c r="G56" s="136">
        <v>16.329999999999998</v>
      </c>
      <c r="H56" s="156"/>
      <c r="I56" s="156"/>
      <c r="J56" s="136" t="s">
        <v>464</v>
      </c>
      <c r="K56" s="136">
        <v>81.709999999999994</v>
      </c>
      <c r="L56" s="157"/>
      <c r="M56" s="156">
        <f>IF(ISNUMBER(K56/G56),IF(NOT(K56/G56=0),K56/G56, " "), " ")</f>
        <v>5.0036742192284143</v>
      </c>
      <c r="N56" s="154"/>
    </row>
    <row r="57" spans="1:14" ht="19.350000000000001" customHeight="1" x14ac:dyDescent="0.25">
      <c r="A57" s="128" t="s">
        <v>465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34.200000000000003" x14ac:dyDescent="0.25">
      <c r="A58" s="152">
        <v>31</v>
      </c>
      <c r="B58" s="153" t="s">
        <v>466</v>
      </c>
      <c r="C58" s="134" t="s">
        <v>467</v>
      </c>
      <c r="D58" s="154" t="s">
        <v>458</v>
      </c>
      <c r="E58" s="155">
        <v>6.9999999999999999E-4</v>
      </c>
      <c r="F58" s="136" t="s">
        <v>468</v>
      </c>
      <c r="G58" s="136">
        <v>6.12</v>
      </c>
      <c r="H58" s="156">
        <v>40665.26</v>
      </c>
      <c r="I58" s="156">
        <v>28.47</v>
      </c>
      <c r="J58" s="136" t="s">
        <v>469</v>
      </c>
      <c r="K58" s="136">
        <v>29.27</v>
      </c>
      <c r="L58" s="157"/>
      <c r="M58" s="156">
        <f>IF(ISNUMBER(K58/G58),IF(NOT(K58/G58=0),K58/G58, " "), " ")</f>
        <v>4.7826797385620914</v>
      </c>
      <c r="N58" s="154" t="s">
        <v>470</v>
      </c>
    </row>
    <row r="59" spans="1:14" ht="22.8" x14ac:dyDescent="0.25">
      <c r="A59" s="152">
        <v>32</v>
      </c>
      <c r="B59" s="153" t="s">
        <v>471</v>
      </c>
      <c r="C59" s="134" t="s">
        <v>472</v>
      </c>
      <c r="D59" s="154" t="s">
        <v>473</v>
      </c>
      <c r="E59" s="155">
        <v>3.9399999999999998E-2</v>
      </c>
      <c r="F59" s="136" t="s">
        <v>474</v>
      </c>
      <c r="G59" s="136">
        <v>0.24</v>
      </c>
      <c r="H59" s="156">
        <v>42.66</v>
      </c>
      <c r="I59" s="156">
        <v>1.68</v>
      </c>
      <c r="J59" s="136" t="s">
        <v>475</v>
      </c>
      <c r="K59" s="136">
        <v>1.93</v>
      </c>
      <c r="L59" s="157"/>
      <c r="M59" s="156">
        <f>IF(ISNUMBER(K59/G59),IF(NOT(K59/G59=0),K59/G59, " "), " ")</f>
        <v>8.0416666666666661</v>
      </c>
      <c r="N59" s="154" t="s">
        <v>476</v>
      </c>
    </row>
    <row r="60" spans="1:14" ht="34.200000000000003" x14ac:dyDescent="0.25">
      <c r="A60" s="152">
        <v>33</v>
      </c>
      <c r="B60" s="153" t="s">
        <v>477</v>
      </c>
      <c r="C60" s="134" t="s">
        <v>478</v>
      </c>
      <c r="D60" s="154" t="s">
        <v>458</v>
      </c>
      <c r="E60" s="155">
        <v>0.49159999999999998</v>
      </c>
      <c r="F60" s="136" t="s">
        <v>479</v>
      </c>
      <c r="G60" s="136">
        <v>2015.56</v>
      </c>
      <c r="H60" s="156">
        <v>13960</v>
      </c>
      <c r="I60" s="156">
        <v>6862.74</v>
      </c>
      <c r="J60" s="136" t="s">
        <v>480</v>
      </c>
      <c r="K60" s="136">
        <v>7171.71</v>
      </c>
      <c r="L60" s="157"/>
      <c r="M60" s="156">
        <f>IF(ISNUMBER(K60/G60),IF(NOT(K60/G60=0),K60/G60, " "), " ")</f>
        <v>3.5581724185834211</v>
      </c>
      <c r="N60" s="154" t="s">
        <v>481</v>
      </c>
    </row>
    <row r="61" spans="1:14" ht="34.200000000000003" x14ac:dyDescent="0.25">
      <c r="A61" s="152">
        <v>34</v>
      </c>
      <c r="B61" s="153" t="s">
        <v>482</v>
      </c>
      <c r="C61" s="134" t="s">
        <v>483</v>
      </c>
      <c r="D61" s="154" t="s">
        <v>458</v>
      </c>
      <c r="E61" s="155">
        <v>6.3E-3</v>
      </c>
      <c r="F61" s="136" t="s">
        <v>484</v>
      </c>
      <c r="G61" s="136">
        <v>24</v>
      </c>
      <c r="H61" s="156">
        <v>14303</v>
      </c>
      <c r="I61" s="156">
        <v>90.11</v>
      </c>
      <c r="J61" s="136" t="s">
        <v>485</v>
      </c>
      <c r="K61" s="136">
        <v>94.11</v>
      </c>
      <c r="L61" s="157"/>
      <c r="M61" s="156">
        <f>IF(ISNUMBER(K61/G61),IF(NOT(K61/G61=0),K61/G61, " "), " ")</f>
        <v>3.9212500000000001</v>
      </c>
      <c r="N61" s="154" t="s">
        <v>486</v>
      </c>
    </row>
    <row r="62" spans="1:14" ht="34.200000000000003" x14ac:dyDescent="0.25">
      <c r="A62" s="152">
        <v>35</v>
      </c>
      <c r="B62" s="153" t="s">
        <v>487</v>
      </c>
      <c r="C62" s="134" t="s">
        <v>488</v>
      </c>
      <c r="D62" s="154" t="s">
        <v>489</v>
      </c>
      <c r="E62" s="155">
        <v>16.324999999999999</v>
      </c>
      <c r="F62" s="136" t="s">
        <v>490</v>
      </c>
      <c r="G62" s="136">
        <v>138.93</v>
      </c>
      <c r="H62" s="156">
        <v>53</v>
      </c>
      <c r="I62" s="156">
        <v>865.23</v>
      </c>
      <c r="J62" s="136" t="s">
        <v>491</v>
      </c>
      <c r="K62" s="136">
        <v>888.24</v>
      </c>
      <c r="L62" s="157"/>
      <c r="M62" s="156">
        <f>IF(ISNUMBER(K62/G62),IF(NOT(K62/G62=0),K62/G62, " "), " ")</f>
        <v>6.3934355430792484</v>
      </c>
      <c r="N62" s="154" t="s">
        <v>492</v>
      </c>
    </row>
    <row r="63" spans="1:14" ht="34.200000000000003" x14ac:dyDescent="0.25">
      <c r="A63" s="152">
        <v>36</v>
      </c>
      <c r="B63" s="153" t="s">
        <v>493</v>
      </c>
      <c r="C63" s="134" t="s">
        <v>494</v>
      </c>
      <c r="D63" s="154" t="s">
        <v>458</v>
      </c>
      <c r="E63" s="155">
        <v>0.12989999999999999</v>
      </c>
      <c r="F63" s="136" t="s">
        <v>495</v>
      </c>
      <c r="G63" s="136">
        <v>1323.68</v>
      </c>
      <c r="H63" s="156">
        <v>69600</v>
      </c>
      <c r="I63" s="156">
        <v>9041.0400000000009</v>
      </c>
      <c r="J63" s="136" t="s">
        <v>496</v>
      </c>
      <c r="K63" s="136">
        <v>9261.1299999999992</v>
      </c>
      <c r="L63" s="157"/>
      <c r="M63" s="156">
        <f>IF(ISNUMBER(K63/G63),IF(NOT(K63/G63=0),K63/G63, " "), " ")</f>
        <v>6.9965021757524468</v>
      </c>
      <c r="N63" s="154" t="s">
        <v>497</v>
      </c>
    </row>
    <row r="64" spans="1:14" ht="34.200000000000003" x14ac:dyDescent="0.25">
      <c r="A64" s="152">
        <v>37</v>
      </c>
      <c r="B64" s="153" t="s">
        <v>498</v>
      </c>
      <c r="C64" s="134" t="s">
        <v>499</v>
      </c>
      <c r="D64" s="154" t="s">
        <v>500</v>
      </c>
      <c r="E64" s="155">
        <v>1.1499999999999999</v>
      </c>
      <c r="F64" s="136" t="s">
        <v>501</v>
      </c>
      <c r="G64" s="136">
        <v>23.23</v>
      </c>
      <c r="H64" s="156">
        <v>90</v>
      </c>
      <c r="I64" s="156">
        <v>103.5</v>
      </c>
      <c r="J64" s="136" t="s">
        <v>502</v>
      </c>
      <c r="K64" s="136">
        <v>108.48</v>
      </c>
      <c r="L64" s="157"/>
      <c r="M64" s="156">
        <f>IF(ISNUMBER(K64/G64),IF(NOT(K64/G64=0),K64/G64, " "), " ")</f>
        <v>4.6698235040895391</v>
      </c>
      <c r="N64" s="154" t="s">
        <v>503</v>
      </c>
    </row>
    <row r="65" spans="1:14" ht="34.200000000000003" x14ac:dyDescent="0.25">
      <c r="A65" s="152">
        <v>38</v>
      </c>
      <c r="B65" s="153" t="s">
        <v>504</v>
      </c>
      <c r="C65" s="134" t="s">
        <v>505</v>
      </c>
      <c r="D65" s="154" t="s">
        <v>458</v>
      </c>
      <c r="E65" s="155">
        <v>2.0000000000000001E-4</v>
      </c>
      <c r="F65" s="136" t="s">
        <v>506</v>
      </c>
      <c r="G65" s="136">
        <v>0.11</v>
      </c>
      <c r="H65" s="156">
        <v>3108</v>
      </c>
      <c r="I65" s="156">
        <v>0.62</v>
      </c>
      <c r="J65" s="136" t="s">
        <v>507</v>
      </c>
      <c r="K65" s="136">
        <v>0.69</v>
      </c>
      <c r="L65" s="157"/>
      <c r="M65" s="156">
        <f>IF(ISNUMBER(K65/G65),IF(NOT(K65/G65=0),K65/G65, " "), " ")</f>
        <v>6.2727272727272725</v>
      </c>
      <c r="N65" s="154" t="s">
        <v>508</v>
      </c>
    </row>
    <row r="66" spans="1:14" ht="22.8" x14ac:dyDescent="0.25">
      <c r="A66" s="152">
        <v>39</v>
      </c>
      <c r="B66" s="153" t="s">
        <v>509</v>
      </c>
      <c r="C66" s="134" t="s">
        <v>510</v>
      </c>
      <c r="D66" s="154" t="s">
        <v>458</v>
      </c>
      <c r="E66" s="155">
        <v>1E-4</v>
      </c>
      <c r="F66" s="136" t="s">
        <v>511</v>
      </c>
      <c r="G66" s="136">
        <v>1.07</v>
      </c>
      <c r="H66" s="156">
        <v>59337.87</v>
      </c>
      <c r="I66" s="156">
        <v>5.93</v>
      </c>
      <c r="J66" s="136" t="s">
        <v>512</v>
      </c>
      <c r="K66" s="136">
        <v>6.08</v>
      </c>
      <c r="L66" s="157"/>
      <c r="M66" s="156">
        <f>IF(ISNUMBER(K66/G66),IF(NOT(K66/G66=0),K66/G66, " "), " ")</f>
        <v>5.6822429906542054</v>
      </c>
      <c r="N66" s="154" t="s">
        <v>513</v>
      </c>
    </row>
    <row r="67" spans="1:14" ht="22.8" x14ac:dyDescent="0.25">
      <c r="A67" s="152">
        <v>40</v>
      </c>
      <c r="B67" s="153" t="s">
        <v>514</v>
      </c>
      <c r="C67" s="134" t="s">
        <v>515</v>
      </c>
      <c r="D67" s="154" t="s">
        <v>458</v>
      </c>
      <c r="E67" s="155">
        <v>5.0000000000000001E-4</v>
      </c>
      <c r="F67" s="136" t="s">
        <v>516</v>
      </c>
      <c r="G67" s="136">
        <v>0.57999999999999996</v>
      </c>
      <c r="H67" s="156">
        <v>15254.24</v>
      </c>
      <c r="I67" s="156">
        <v>7.63</v>
      </c>
      <c r="J67" s="136" t="s">
        <v>517</v>
      </c>
      <c r="K67" s="136">
        <v>7.93</v>
      </c>
      <c r="L67" s="157"/>
      <c r="M67" s="156">
        <f>IF(ISNUMBER(K67/G67),IF(NOT(K67/G67=0),K67/G67, " "), " ")</f>
        <v>13.672413793103448</v>
      </c>
      <c r="N67" s="154" t="s">
        <v>518</v>
      </c>
    </row>
    <row r="68" spans="1:14" ht="34.200000000000003" x14ac:dyDescent="0.25">
      <c r="A68" s="152">
        <v>41</v>
      </c>
      <c r="B68" s="153" t="s">
        <v>519</v>
      </c>
      <c r="C68" s="134" t="s">
        <v>520</v>
      </c>
      <c r="D68" s="154" t="s">
        <v>473</v>
      </c>
      <c r="E68" s="155">
        <v>3.0099999999999998E-2</v>
      </c>
      <c r="F68" s="136" t="s">
        <v>521</v>
      </c>
      <c r="G68" s="136">
        <v>3.04</v>
      </c>
      <c r="H68" s="156">
        <v>451</v>
      </c>
      <c r="I68" s="156">
        <v>13.57</v>
      </c>
      <c r="J68" s="136" t="s">
        <v>522</v>
      </c>
      <c r="K68" s="136">
        <v>14.15</v>
      </c>
      <c r="L68" s="157"/>
      <c r="M68" s="156">
        <f>IF(ISNUMBER(K68/G68),IF(NOT(K68/G68=0),K68/G68, " "), " ")</f>
        <v>4.6546052631578947</v>
      </c>
      <c r="N68" s="154" t="s">
        <v>523</v>
      </c>
    </row>
    <row r="69" spans="1:14" ht="34.200000000000003" x14ac:dyDescent="0.25">
      <c r="A69" s="152">
        <v>42</v>
      </c>
      <c r="B69" s="153" t="s">
        <v>524</v>
      </c>
      <c r="C69" s="134" t="s">
        <v>525</v>
      </c>
      <c r="D69" s="154" t="s">
        <v>489</v>
      </c>
      <c r="E69" s="155">
        <v>5.0000000000000001E-4</v>
      </c>
      <c r="F69" s="136" t="s">
        <v>526</v>
      </c>
      <c r="G69" s="136">
        <v>0.02</v>
      </c>
      <c r="H69" s="156">
        <v>219.37</v>
      </c>
      <c r="I69" s="156">
        <v>0.11</v>
      </c>
      <c r="J69" s="136" t="s">
        <v>527</v>
      </c>
      <c r="K69" s="136">
        <v>0.11</v>
      </c>
      <c r="L69" s="157"/>
      <c r="M69" s="156">
        <f>IF(ISNUMBER(K69/G69),IF(NOT(K69/G69=0),K69/G69, " "), " ")</f>
        <v>5.5</v>
      </c>
      <c r="N69" s="154" t="s">
        <v>528</v>
      </c>
    </row>
    <row r="70" spans="1:14" ht="45.6" x14ac:dyDescent="0.25">
      <c r="A70" s="152">
        <v>43</v>
      </c>
      <c r="B70" s="153" t="s">
        <v>529</v>
      </c>
      <c r="C70" s="134" t="s">
        <v>530</v>
      </c>
      <c r="D70" s="154" t="s">
        <v>489</v>
      </c>
      <c r="E70" s="155">
        <v>1.04</v>
      </c>
      <c r="F70" s="136" t="s">
        <v>531</v>
      </c>
      <c r="G70" s="136">
        <v>23.72</v>
      </c>
      <c r="H70" s="156">
        <v>121.01</v>
      </c>
      <c r="I70" s="156">
        <v>125.84</v>
      </c>
      <c r="J70" s="136" t="s">
        <v>532</v>
      </c>
      <c r="K70" s="136">
        <v>128.71</v>
      </c>
      <c r="L70" s="157"/>
      <c r="M70" s="156">
        <f>IF(ISNUMBER(K70/G70),IF(NOT(K70/G70=0),K70/G70, " "), " ")</f>
        <v>5.4262225969645872</v>
      </c>
      <c r="N70" s="154" t="s">
        <v>533</v>
      </c>
    </row>
    <row r="71" spans="1:14" ht="22.8" x14ac:dyDescent="0.25">
      <c r="A71" s="152">
        <v>44</v>
      </c>
      <c r="B71" s="153" t="s">
        <v>534</v>
      </c>
      <c r="C71" s="134" t="s">
        <v>535</v>
      </c>
      <c r="D71" s="154" t="s">
        <v>489</v>
      </c>
      <c r="E71" s="155">
        <v>2.117</v>
      </c>
      <c r="F71" s="136" t="s">
        <v>536</v>
      </c>
      <c r="G71" s="136">
        <v>14.8</v>
      </c>
      <c r="H71" s="156">
        <v>33.9</v>
      </c>
      <c r="I71" s="156">
        <v>71.77</v>
      </c>
      <c r="J71" s="136" t="s">
        <v>537</v>
      </c>
      <c r="K71" s="136">
        <v>73.900000000000006</v>
      </c>
      <c r="L71" s="157"/>
      <c r="M71" s="156">
        <f>IF(ISNUMBER(K71/G71),IF(NOT(K71/G71=0),K71/G71, " "), " ")</f>
        <v>4.993243243243243</v>
      </c>
      <c r="N71" s="154" t="s">
        <v>538</v>
      </c>
    </row>
    <row r="72" spans="1:14" ht="34.200000000000003" x14ac:dyDescent="0.25">
      <c r="A72" s="152">
        <v>45</v>
      </c>
      <c r="B72" s="153" t="s">
        <v>539</v>
      </c>
      <c r="C72" s="134" t="s">
        <v>540</v>
      </c>
      <c r="D72" s="154" t="s">
        <v>458</v>
      </c>
      <c r="E72" s="155">
        <v>1E-4</v>
      </c>
      <c r="F72" s="136" t="s">
        <v>541</v>
      </c>
      <c r="G72" s="136">
        <v>1.73</v>
      </c>
      <c r="H72" s="156">
        <v>57608</v>
      </c>
      <c r="I72" s="156">
        <v>5.76</v>
      </c>
      <c r="J72" s="136" t="s">
        <v>542</v>
      </c>
      <c r="K72" s="136">
        <v>5.91</v>
      </c>
      <c r="L72" s="157"/>
      <c r="M72" s="156">
        <f>IF(ISNUMBER(K72/G72),IF(NOT(K72/G72=0),K72/G72, " "), " ")</f>
        <v>3.4161849710982661</v>
      </c>
      <c r="N72" s="154" t="s">
        <v>543</v>
      </c>
    </row>
    <row r="73" spans="1:14" ht="22.8" x14ac:dyDescent="0.25">
      <c r="A73" s="152">
        <v>46</v>
      </c>
      <c r="B73" s="153" t="s">
        <v>544</v>
      </c>
      <c r="C73" s="134" t="s">
        <v>545</v>
      </c>
      <c r="D73" s="154" t="s">
        <v>500</v>
      </c>
      <c r="E73" s="155">
        <v>1.744</v>
      </c>
      <c r="F73" s="136" t="s">
        <v>546</v>
      </c>
      <c r="G73" s="136">
        <v>12.87</v>
      </c>
      <c r="H73" s="156">
        <v>27.65</v>
      </c>
      <c r="I73" s="156">
        <v>48.22</v>
      </c>
      <c r="J73" s="136" t="s">
        <v>547</v>
      </c>
      <c r="K73" s="136">
        <v>49.51</v>
      </c>
      <c r="L73" s="157"/>
      <c r="M73" s="156">
        <f>IF(ISNUMBER(K73/G73),IF(NOT(K73/G73=0),K73/G73, " "), " ")</f>
        <v>3.8469308469308472</v>
      </c>
      <c r="N73" s="154" t="s">
        <v>548</v>
      </c>
    </row>
    <row r="74" spans="1:14" ht="22.8" x14ac:dyDescent="0.25">
      <c r="A74" s="152">
        <v>47</v>
      </c>
      <c r="B74" s="153" t="s">
        <v>549</v>
      </c>
      <c r="C74" s="134" t="s">
        <v>550</v>
      </c>
      <c r="D74" s="154" t="s">
        <v>489</v>
      </c>
      <c r="E74" s="155">
        <v>2E-3</v>
      </c>
      <c r="F74" s="136" t="s">
        <v>551</v>
      </c>
      <c r="G74" s="136">
        <v>0.01</v>
      </c>
      <c r="H74" s="156">
        <v>37.97</v>
      </c>
      <c r="I74" s="156">
        <v>0.08</v>
      </c>
      <c r="J74" s="136" t="s">
        <v>552</v>
      </c>
      <c r="K74" s="136">
        <v>0.08</v>
      </c>
      <c r="L74" s="157"/>
      <c r="M74" s="156">
        <f>IF(ISNUMBER(K74/G74),IF(NOT(K74/G74=0),K74/G74, " "), " ")</f>
        <v>8</v>
      </c>
      <c r="N74" s="154" t="s">
        <v>553</v>
      </c>
    </row>
    <row r="75" spans="1:14" ht="22.8" x14ac:dyDescent="0.25">
      <c r="A75" s="152">
        <v>48</v>
      </c>
      <c r="B75" s="153" t="s">
        <v>554</v>
      </c>
      <c r="C75" s="134" t="s">
        <v>555</v>
      </c>
      <c r="D75" s="154" t="s">
        <v>489</v>
      </c>
      <c r="E75" s="155">
        <v>0.73499999999999999</v>
      </c>
      <c r="F75" s="136" t="s">
        <v>556</v>
      </c>
      <c r="G75" s="136">
        <v>17.420000000000002</v>
      </c>
      <c r="H75" s="156">
        <v>69.599999999999994</v>
      </c>
      <c r="I75" s="156">
        <v>51.16</v>
      </c>
      <c r="J75" s="136" t="s">
        <v>557</v>
      </c>
      <c r="K75" s="136">
        <v>52.38</v>
      </c>
      <c r="L75" s="157"/>
      <c r="M75" s="156">
        <f>IF(ISNUMBER(K75/G75),IF(NOT(K75/G75=0),K75/G75, " "), " ")</f>
        <v>3.006888633754305</v>
      </c>
      <c r="N75" s="154" t="s">
        <v>558</v>
      </c>
    </row>
    <row r="76" spans="1:14" ht="34.200000000000003" x14ac:dyDescent="0.25">
      <c r="A76" s="152">
        <v>49</v>
      </c>
      <c r="B76" s="153" t="s">
        <v>559</v>
      </c>
      <c r="C76" s="134" t="s">
        <v>560</v>
      </c>
      <c r="D76" s="154" t="s">
        <v>458</v>
      </c>
      <c r="E76" s="155">
        <v>4.4000000000000003E-3</v>
      </c>
      <c r="F76" s="136" t="s">
        <v>561</v>
      </c>
      <c r="G76" s="136">
        <v>40.44</v>
      </c>
      <c r="H76" s="156">
        <v>39771</v>
      </c>
      <c r="I76" s="156">
        <v>175</v>
      </c>
      <c r="J76" s="136" t="s">
        <v>562</v>
      </c>
      <c r="K76" s="136">
        <v>179.83</v>
      </c>
      <c r="L76" s="157"/>
      <c r="M76" s="156">
        <f>IF(ISNUMBER(K76/G76),IF(NOT(K76/G76=0),K76/G76, " "), " ")</f>
        <v>4.4468348170128591</v>
      </c>
      <c r="N76" s="154" t="s">
        <v>563</v>
      </c>
    </row>
    <row r="77" spans="1:14" ht="34.200000000000003" x14ac:dyDescent="0.25">
      <c r="A77" s="152">
        <v>50</v>
      </c>
      <c r="B77" s="153" t="s">
        <v>564</v>
      </c>
      <c r="C77" s="134" t="s">
        <v>565</v>
      </c>
      <c r="D77" s="154" t="s">
        <v>458</v>
      </c>
      <c r="E77" s="155">
        <v>0.30640000000000001</v>
      </c>
      <c r="F77" s="136" t="s">
        <v>566</v>
      </c>
      <c r="G77" s="136">
        <v>3609.4</v>
      </c>
      <c r="H77" s="156">
        <v>36017</v>
      </c>
      <c r="I77" s="156">
        <v>11035.61</v>
      </c>
      <c r="J77" s="136" t="s">
        <v>567</v>
      </c>
      <c r="K77" s="136">
        <v>11339.02</v>
      </c>
      <c r="L77" s="157"/>
      <c r="M77" s="156">
        <f>IF(ISNUMBER(K77/G77),IF(NOT(K77/G77=0),K77/G77, " "), " ")</f>
        <v>3.1415249071867901</v>
      </c>
      <c r="N77" s="154" t="s">
        <v>568</v>
      </c>
    </row>
    <row r="78" spans="1:14" ht="34.200000000000003" x14ac:dyDescent="0.25">
      <c r="A78" s="152">
        <v>51</v>
      </c>
      <c r="B78" s="153" t="s">
        <v>569</v>
      </c>
      <c r="C78" s="134" t="s">
        <v>570</v>
      </c>
      <c r="D78" s="154" t="s">
        <v>571</v>
      </c>
      <c r="E78" s="155">
        <v>0.21529999999999999</v>
      </c>
      <c r="F78" s="136" t="s">
        <v>572</v>
      </c>
      <c r="G78" s="136">
        <v>217.32</v>
      </c>
      <c r="H78" s="156">
        <v>3079</v>
      </c>
      <c r="I78" s="156">
        <v>662.91</v>
      </c>
      <c r="J78" s="136" t="s">
        <v>573</v>
      </c>
      <c r="K78" s="136">
        <v>678.56</v>
      </c>
      <c r="L78" s="157"/>
      <c r="M78" s="156">
        <f>IF(ISNUMBER(K78/G78),IF(NOT(K78/G78=0),K78/G78, " "), " ")</f>
        <v>3.1224001472482974</v>
      </c>
      <c r="N78" s="154" t="s">
        <v>574</v>
      </c>
    </row>
    <row r="79" spans="1:14" ht="22.8" x14ac:dyDescent="0.25">
      <c r="A79" s="152">
        <v>52</v>
      </c>
      <c r="B79" s="153" t="s">
        <v>575</v>
      </c>
      <c r="C79" s="134" t="s">
        <v>576</v>
      </c>
      <c r="D79" s="154" t="s">
        <v>489</v>
      </c>
      <c r="E79" s="155">
        <v>10.426</v>
      </c>
      <c r="F79" s="136" t="s">
        <v>577</v>
      </c>
      <c r="G79" s="136">
        <v>102.18</v>
      </c>
      <c r="H79" s="156">
        <v>30.51</v>
      </c>
      <c r="I79" s="156">
        <v>318.10000000000002</v>
      </c>
      <c r="J79" s="136" t="s">
        <v>578</v>
      </c>
      <c r="K79" s="136">
        <v>364.7</v>
      </c>
      <c r="L79" s="157"/>
      <c r="M79" s="156">
        <f>IF(ISNUMBER(K79/G79),IF(NOT(K79/G79=0),K79/G79, " "), " ")</f>
        <v>3.5691916226267368</v>
      </c>
      <c r="N79" s="154" t="s">
        <v>579</v>
      </c>
    </row>
    <row r="80" spans="1:14" ht="34.200000000000003" x14ac:dyDescent="0.25">
      <c r="A80" s="152">
        <v>53</v>
      </c>
      <c r="B80" s="153" t="s">
        <v>580</v>
      </c>
      <c r="C80" s="134" t="s">
        <v>581</v>
      </c>
      <c r="D80" s="154" t="s">
        <v>458</v>
      </c>
      <c r="E80" s="155">
        <v>2.7000000000000001E-3</v>
      </c>
      <c r="F80" s="136" t="s">
        <v>582</v>
      </c>
      <c r="G80" s="136">
        <v>56.45</v>
      </c>
      <c r="H80" s="156">
        <v>59777.7</v>
      </c>
      <c r="I80" s="156">
        <v>161.38999999999999</v>
      </c>
      <c r="J80" s="136" t="s">
        <v>583</v>
      </c>
      <c r="K80" s="136">
        <v>165.44</v>
      </c>
      <c r="L80" s="157"/>
      <c r="M80" s="156">
        <f>IF(ISNUMBER(K80/G80),IF(NOT(K80/G80=0),K80/G80, " "), " ")</f>
        <v>2.9307351638618244</v>
      </c>
      <c r="N80" s="154" t="s">
        <v>584</v>
      </c>
    </row>
    <row r="81" spans="1:14" ht="34.200000000000003" x14ac:dyDescent="0.25">
      <c r="A81" s="152">
        <v>54</v>
      </c>
      <c r="B81" s="153" t="s">
        <v>585</v>
      </c>
      <c r="C81" s="134" t="s">
        <v>586</v>
      </c>
      <c r="D81" s="154" t="s">
        <v>473</v>
      </c>
      <c r="E81" s="155">
        <v>1.6000000000000001E-3</v>
      </c>
      <c r="F81" s="136" t="s">
        <v>587</v>
      </c>
      <c r="G81" s="136">
        <v>1.24</v>
      </c>
      <c r="H81" s="156">
        <v>4875.54</v>
      </c>
      <c r="I81" s="156">
        <v>7.8</v>
      </c>
      <c r="J81" s="136" t="s">
        <v>588</v>
      </c>
      <c r="K81" s="136">
        <v>8.1300000000000008</v>
      </c>
      <c r="L81" s="157"/>
      <c r="M81" s="156">
        <f>IF(ISNUMBER(K81/G81),IF(NOT(K81/G81=0),K81/G81, " "), " ")</f>
        <v>6.5564516129032269</v>
      </c>
      <c r="N81" s="154" t="s">
        <v>589</v>
      </c>
    </row>
    <row r="82" spans="1:14" ht="57" x14ac:dyDescent="0.25">
      <c r="A82" s="152">
        <v>55</v>
      </c>
      <c r="B82" s="153" t="s">
        <v>590</v>
      </c>
      <c r="C82" s="134" t="s">
        <v>591</v>
      </c>
      <c r="D82" s="154" t="s">
        <v>592</v>
      </c>
      <c r="E82" s="155">
        <v>1.07</v>
      </c>
      <c r="F82" s="136" t="s">
        <v>593</v>
      </c>
      <c r="G82" s="136">
        <v>13.16</v>
      </c>
      <c r="H82" s="156">
        <v>50.12</v>
      </c>
      <c r="I82" s="156">
        <v>53.63</v>
      </c>
      <c r="J82" s="136" t="s">
        <v>594</v>
      </c>
      <c r="K82" s="136">
        <v>55.18</v>
      </c>
      <c r="L82" s="157"/>
      <c r="M82" s="156">
        <f>IF(ISNUMBER(K82/G82),IF(NOT(K82/G82=0),K82/G82, " "), " ")</f>
        <v>4.193009118541033</v>
      </c>
      <c r="N82" s="154" t="s">
        <v>595</v>
      </c>
    </row>
    <row r="83" spans="1:14" ht="57" x14ac:dyDescent="0.25">
      <c r="A83" s="152">
        <v>56</v>
      </c>
      <c r="B83" s="153" t="s">
        <v>596</v>
      </c>
      <c r="C83" s="134" t="s">
        <v>597</v>
      </c>
      <c r="D83" s="154" t="s">
        <v>592</v>
      </c>
      <c r="E83" s="155">
        <v>1.07</v>
      </c>
      <c r="F83" s="136" t="s">
        <v>598</v>
      </c>
      <c r="G83" s="136">
        <v>65.81</v>
      </c>
      <c r="H83" s="156">
        <v>251.78</v>
      </c>
      <c r="I83" s="156">
        <v>269.39999999999998</v>
      </c>
      <c r="J83" s="136" t="s">
        <v>599</v>
      </c>
      <c r="K83" s="136">
        <v>277.2</v>
      </c>
      <c r="L83" s="157"/>
      <c r="M83" s="156">
        <f>IF(ISNUMBER(K83/G83),IF(NOT(K83/G83=0),K83/G83, " "), " ")</f>
        <v>4.2121258167451749</v>
      </c>
      <c r="N83" s="154" t="s">
        <v>600</v>
      </c>
    </row>
    <row r="84" spans="1:14" ht="34.200000000000003" x14ac:dyDescent="0.25">
      <c r="A84" s="152">
        <v>57</v>
      </c>
      <c r="B84" s="153" t="s">
        <v>601</v>
      </c>
      <c r="C84" s="134" t="s">
        <v>602</v>
      </c>
      <c r="D84" s="154" t="s">
        <v>458</v>
      </c>
      <c r="E84" s="155">
        <v>8.6E-3</v>
      </c>
      <c r="F84" s="136" t="s">
        <v>603</v>
      </c>
      <c r="G84" s="136">
        <v>124.62</v>
      </c>
      <c r="H84" s="156">
        <v>49632</v>
      </c>
      <c r="I84" s="156">
        <v>426.83</v>
      </c>
      <c r="J84" s="136" t="s">
        <v>604</v>
      </c>
      <c r="K84" s="136">
        <v>437.43</v>
      </c>
      <c r="L84" s="157"/>
      <c r="M84" s="156">
        <f>IF(ISNUMBER(K84/G84),IF(NOT(K84/G84=0),K84/G84, " "), " ")</f>
        <v>3.5101107366393838</v>
      </c>
      <c r="N84" s="154" t="s">
        <v>605</v>
      </c>
    </row>
    <row r="85" spans="1:14" ht="22.8" x14ac:dyDescent="0.25">
      <c r="A85" s="152">
        <v>58</v>
      </c>
      <c r="B85" s="153" t="s">
        <v>606</v>
      </c>
      <c r="C85" s="134" t="s">
        <v>607</v>
      </c>
      <c r="D85" s="154" t="s">
        <v>592</v>
      </c>
      <c r="E85" s="155">
        <v>6.12</v>
      </c>
      <c r="F85" s="136" t="s">
        <v>608</v>
      </c>
      <c r="G85" s="136">
        <v>12.24</v>
      </c>
      <c r="H85" s="156">
        <v>4.24</v>
      </c>
      <c r="I85" s="156">
        <v>25.95</v>
      </c>
      <c r="J85" s="136" t="s">
        <v>609</v>
      </c>
      <c r="K85" s="136">
        <v>27.05</v>
      </c>
      <c r="L85" s="157"/>
      <c r="M85" s="156">
        <f>IF(ISNUMBER(K85/G85),IF(NOT(K85/G85=0),K85/G85, " "), " ")</f>
        <v>2.2099673202614381</v>
      </c>
      <c r="N85" s="154" t="s">
        <v>610</v>
      </c>
    </row>
    <row r="86" spans="1:14" ht="34.200000000000003" x14ac:dyDescent="0.25">
      <c r="A86" s="152">
        <v>59</v>
      </c>
      <c r="B86" s="153" t="s">
        <v>611</v>
      </c>
      <c r="C86" s="134" t="s">
        <v>612</v>
      </c>
      <c r="D86" s="154" t="s">
        <v>473</v>
      </c>
      <c r="E86" s="155">
        <v>0.17219999999999999</v>
      </c>
      <c r="F86" s="136" t="s">
        <v>613</v>
      </c>
      <c r="G86" s="136">
        <v>107.97</v>
      </c>
      <c r="H86" s="156">
        <v>2283</v>
      </c>
      <c r="I86" s="156">
        <v>393.13</v>
      </c>
      <c r="J86" s="136" t="s">
        <v>614</v>
      </c>
      <c r="K86" s="136">
        <v>470.58</v>
      </c>
      <c r="L86" s="157"/>
      <c r="M86" s="156">
        <f>IF(ISNUMBER(K86/G86),IF(NOT(K86/G86=0),K86/G86, " "), " ")</f>
        <v>4.35843289802723</v>
      </c>
      <c r="N86" s="154" t="s">
        <v>615</v>
      </c>
    </row>
    <row r="87" spans="1:14" ht="34.200000000000003" x14ac:dyDescent="0.25">
      <c r="A87" s="152">
        <v>60</v>
      </c>
      <c r="B87" s="153" t="s">
        <v>616</v>
      </c>
      <c r="C87" s="134" t="s">
        <v>617</v>
      </c>
      <c r="D87" s="154" t="s">
        <v>473</v>
      </c>
      <c r="E87" s="155">
        <v>4.5553999999999997</v>
      </c>
      <c r="F87" s="136" t="s">
        <v>618</v>
      </c>
      <c r="G87" s="136">
        <v>3184.23</v>
      </c>
      <c r="H87" s="156">
        <v>2723</v>
      </c>
      <c r="I87" s="156">
        <v>12404.35</v>
      </c>
      <c r="J87" s="136" t="s">
        <v>619</v>
      </c>
      <c r="K87" s="136">
        <v>14493.24</v>
      </c>
      <c r="L87" s="157"/>
      <c r="M87" s="156">
        <f>IF(ISNUMBER(K87/G87),IF(NOT(K87/G87=0),K87/G87, " "), " ")</f>
        <v>4.5515681970209441</v>
      </c>
      <c r="N87" s="154" t="s">
        <v>620</v>
      </c>
    </row>
    <row r="88" spans="1:14" ht="34.200000000000003" x14ac:dyDescent="0.25">
      <c r="A88" s="152">
        <v>61</v>
      </c>
      <c r="B88" s="153" t="s">
        <v>621</v>
      </c>
      <c r="C88" s="134" t="s">
        <v>622</v>
      </c>
      <c r="D88" s="154" t="s">
        <v>473</v>
      </c>
      <c r="E88" s="155">
        <v>4.0008999999999997</v>
      </c>
      <c r="F88" s="136" t="s">
        <v>623</v>
      </c>
      <c r="G88" s="136">
        <v>2568.5700000000002</v>
      </c>
      <c r="H88" s="156">
        <v>2192</v>
      </c>
      <c r="I88" s="156">
        <v>8769.9699999999993</v>
      </c>
      <c r="J88" s="136" t="s">
        <v>624</v>
      </c>
      <c r="K88" s="136">
        <v>10562.1</v>
      </c>
      <c r="L88" s="157"/>
      <c r="M88" s="156">
        <f>IF(ISNUMBER(K88/G88),IF(NOT(K88/G88=0),K88/G88, " "), " ")</f>
        <v>4.1120545673273456</v>
      </c>
      <c r="N88" s="154" t="s">
        <v>625</v>
      </c>
    </row>
    <row r="89" spans="1:14" ht="22.8" x14ac:dyDescent="0.25">
      <c r="A89" s="152">
        <v>62</v>
      </c>
      <c r="B89" s="153" t="s">
        <v>626</v>
      </c>
      <c r="C89" s="134" t="s">
        <v>627</v>
      </c>
      <c r="D89" s="154" t="s">
        <v>473</v>
      </c>
      <c r="E89" s="155">
        <v>2.0999999999999999E-3</v>
      </c>
      <c r="F89" s="136" t="s">
        <v>628</v>
      </c>
      <c r="G89" s="136">
        <v>1.68</v>
      </c>
      <c r="H89" s="156">
        <v>1949.16</v>
      </c>
      <c r="I89" s="156">
        <v>4.09</v>
      </c>
      <c r="J89" s="136" t="s">
        <v>629</v>
      </c>
      <c r="K89" s="136">
        <v>5.0199999999999996</v>
      </c>
      <c r="L89" s="157"/>
      <c r="M89" s="156">
        <f>IF(ISNUMBER(K89/G89),IF(NOT(K89/G89=0),K89/G89, " "), " ")</f>
        <v>2.9880952380952381</v>
      </c>
      <c r="N89" s="154" t="s">
        <v>630</v>
      </c>
    </row>
    <row r="90" spans="1:14" ht="34.200000000000003" x14ac:dyDescent="0.25">
      <c r="A90" s="152">
        <v>63</v>
      </c>
      <c r="B90" s="153" t="s">
        <v>631</v>
      </c>
      <c r="C90" s="134" t="s">
        <v>632</v>
      </c>
      <c r="D90" s="154" t="s">
        <v>458</v>
      </c>
      <c r="E90" s="155">
        <v>2.9999999999999997E-4</v>
      </c>
      <c r="F90" s="136" t="s">
        <v>633</v>
      </c>
      <c r="G90" s="136">
        <v>0.44</v>
      </c>
      <c r="H90" s="156">
        <v>4433.79</v>
      </c>
      <c r="I90" s="156">
        <v>1.33</v>
      </c>
      <c r="J90" s="136" t="s">
        <v>634</v>
      </c>
      <c r="K90" s="136">
        <v>1.45</v>
      </c>
      <c r="L90" s="157"/>
      <c r="M90" s="156">
        <f>IF(ISNUMBER(K90/G90),IF(NOT(K90/G90=0),K90/G90, " "), " ")</f>
        <v>3.2954545454545454</v>
      </c>
      <c r="N90" s="154" t="s">
        <v>528</v>
      </c>
    </row>
    <row r="91" spans="1:14" ht="34.200000000000003" x14ac:dyDescent="0.25">
      <c r="A91" s="152">
        <v>64</v>
      </c>
      <c r="B91" s="153" t="s">
        <v>635</v>
      </c>
      <c r="C91" s="134" t="s">
        <v>636</v>
      </c>
      <c r="D91" s="154" t="s">
        <v>473</v>
      </c>
      <c r="E91" s="155">
        <v>4.6920000000000002</v>
      </c>
      <c r="F91" s="136" t="s">
        <v>637</v>
      </c>
      <c r="G91" s="136">
        <v>14.59</v>
      </c>
      <c r="H91" s="156">
        <v>24.12</v>
      </c>
      <c r="I91" s="156">
        <v>113.17</v>
      </c>
      <c r="J91" s="136" t="s">
        <v>638</v>
      </c>
      <c r="K91" s="136">
        <v>113.17</v>
      </c>
      <c r="L91" s="157"/>
      <c r="M91" s="156">
        <f>IF(ISNUMBER(K91/G91),IF(NOT(K91/G91=0),K91/G91, " "), " ")</f>
        <v>7.7566826593557234</v>
      </c>
      <c r="N91" s="154" t="s">
        <v>639</v>
      </c>
    </row>
    <row r="92" spans="1:14" ht="34.200000000000003" x14ac:dyDescent="0.25">
      <c r="A92" s="152">
        <v>65</v>
      </c>
      <c r="B92" s="153" t="s">
        <v>640</v>
      </c>
      <c r="C92" s="134" t="s">
        <v>641</v>
      </c>
      <c r="D92" s="154" t="s">
        <v>642</v>
      </c>
      <c r="E92" s="155">
        <v>2</v>
      </c>
      <c r="F92" s="136" t="s">
        <v>643</v>
      </c>
      <c r="G92" s="136">
        <v>76</v>
      </c>
      <c r="H92" s="156"/>
      <c r="I92" s="156"/>
      <c r="J92" s="136" t="s">
        <v>644</v>
      </c>
      <c r="K92" s="136">
        <v>129.13999999999999</v>
      </c>
      <c r="L92" s="157"/>
      <c r="M92" s="156">
        <f>IF(ISNUMBER(K92/G92),IF(NOT(K92/G92=0),K92/G92, " "), " ")</f>
        <v>1.6992105263157893</v>
      </c>
      <c r="N92" s="154" t="s">
        <v>645</v>
      </c>
    </row>
    <row r="93" spans="1:14" ht="45.6" x14ac:dyDescent="0.25">
      <c r="A93" s="152">
        <v>66</v>
      </c>
      <c r="B93" s="153" t="s">
        <v>646</v>
      </c>
      <c r="C93" s="134" t="s">
        <v>647</v>
      </c>
      <c r="D93" s="154" t="s">
        <v>642</v>
      </c>
      <c r="E93" s="155">
        <v>2</v>
      </c>
      <c r="F93" s="136" t="s">
        <v>648</v>
      </c>
      <c r="G93" s="136">
        <v>10.52</v>
      </c>
      <c r="H93" s="156"/>
      <c r="I93" s="156"/>
      <c r="J93" s="136" t="s">
        <v>649</v>
      </c>
      <c r="K93" s="136">
        <v>38.6</v>
      </c>
      <c r="L93" s="157"/>
      <c r="M93" s="156">
        <f>IF(ISNUMBER(K93/G93),IF(NOT(K93/G93=0),K93/G93, " "), " ")</f>
        <v>3.6692015209125479</v>
      </c>
      <c r="N93" s="154" t="s">
        <v>650</v>
      </c>
    </row>
    <row r="94" spans="1:14" ht="45.6" x14ac:dyDescent="0.25">
      <c r="A94" s="152">
        <v>67</v>
      </c>
      <c r="B94" s="153" t="s">
        <v>651</v>
      </c>
      <c r="C94" s="134" t="s">
        <v>652</v>
      </c>
      <c r="D94" s="154" t="s">
        <v>489</v>
      </c>
      <c r="E94" s="155">
        <v>2.4</v>
      </c>
      <c r="F94" s="136" t="s">
        <v>653</v>
      </c>
      <c r="G94" s="136">
        <v>63.12</v>
      </c>
      <c r="H94" s="156"/>
      <c r="I94" s="156"/>
      <c r="J94" s="136" t="s">
        <v>654</v>
      </c>
      <c r="K94" s="136">
        <v>297.02</v>
      </c>
      <c r="L94" s="157"/>
      <c r="M94" s="156">
        <f>IF(ISNUMBER(K94/G94),IF(NOT(K94/G94=0),K94/G94, " "), " ")</f>
        <v>4.7056400506970846</v>
      </c>
      <c r="N94" s="154" t="s">
        <v>533</v>
      </c>
    </row>
    <row r="95" spans="1:14" ht="34.200000000000003" x14ac:dyDescent="0.25">
      <c r="A95" s="152">
        <v>68</v>
      </c>
      <c r="B95" s="153" t="s">
        <v>655</v>
      </c>
      <c r="C95" s="134" t="s">
        <v>656</v>
      </c>
      <c r="D95" s="154" t="s">
        <v>458</v>
      </c>
      <c r="E95" s="155">
        <v>0.04</v>
      </c>
      <c r="F95" s="136" t="s">
        <v>657</v>
      </c>
      <c r="G95" s="136">
        <v>440.44</v>
      </c>
      <c r="H95" s="156"/>
      <c r="I95" s="156"/>
      <c r="J95" s="136" t="s">
        <v>658</v>
      </c>
      <c r="K95" s="136">
        <v>121.84</v>
      </c>
      <c r="L95" s="157"/>
      <c r="M95" s="156">
        <f>IF(ISNUMBER(K95/G95),IF(NOT(K95/G95=0),K95/G95, " "), " ")</f>
        <v>0.27663245845064027</v>
      </c>
      <c r="N95" s="154" t="s">
        <v>659</v>
      </c>
    </row>
    <row r="96" spans="1:14" ht="22.8" x14ac:dyDescent="0.25">
      <c r="A96" s="152">
        <v>69</v>
      </c>
      <c r="B96" s="153" t="s">
        <v>660</v>
      </c>
      <c r="C96" s="134" t="s">
        <v>661</v>
      </c>
      <c r="D96" s="154" t="s">
        <v>500</v>
      </c>
      <c r="E96" s="155">
        <v>405</v>
      </c>
      <c r="F96" s="136" t="s">
        <v>662</v>
      </c>
      <c r="G96" s="136">
        <v>7371</v>
      </c>
      <c r="H96" s="156"/>
      <c r="I96" s="156"/>
      <c r="J96" s="136" t="s">
        <v>663</v>
      </c>
      <c r="K96" s="136">
        <v>21339.45</v>
      </c>
      <c r="L96" s="157"/>
      <c r="M96" s="156">
        <f>IF(ISNUMBER(K96/G96),IF(NOT(K96/G96=0),K96/G96, " "), " ")</f>
        <v>2.895054945054945</v>
      </c>
      <c r="N96" s="154" t="s">
        <v>664</v>
      </c>
    </row>
    <row r="97" spans="1:14" ht="34.200000000000003" x14ac:dyDescent="0.25">
      <c r="A97" s="152">
        <v>70</v>
      </c>
      <c r="B97" s="153" t="s">
        <v>665</v>
      </c>
      <c r="C97" s="134" t="s">
        <v>666</v>
      </c>
      <c r="D97" s="154" t="s">
        <v>500</v>
      </c>
      <c r="E97" s="155">
        <v>1.96</v>
      </c>
      <c r="F97" s="136" t="s">
        <v>667</v>
      </c>
      <c r="G97" s="136">
        <v>509.6</v>
      </c>
      <c r="H97" s="156"/>
      <c r="I97" s="156"/>
      <c r="J97" s="136" t="s">
        <v>668</v>
      </c>
      <c r="K97" s="136">
        <v>1575.78</v>
      </c>
      <c r="L97" s="157"/>
      <c r="M97" s="156">
        <f>IF(ISNUMBER(K97/G97),IF(NOT(K97/G97=0),K97/G97, " "), " ")</f>
        <v>3.0921899529042385</v>
      </c>
      <c r="N97" s="154" t="s">
        <v>669</v>
      </c>
    </row>
    <row r="98" spans="1:14" ht="34.200000000000003" x14ac:dyDescent="0.25">
      <c r="A98" s="152">
        <v>71</v>
      </c>
      <c r="B98" s="153" t="s">
        <v>670</v>
      </c>
      <c r="C98" s="134" t="s">
        <v>671</v>
      </c>
      <c r="D98" s="154" t="s">
        <v>642</v>
      </c>
      <c r="E98" s="155">
        <v>1</v>
      </c>
      <c r="F98" s="136" t="s">
        <v>672</v>
      </c>
      <c r="G98" s="136">
        <v>23.1</v>
      </c>
      <c r="H98" s="156"/>
      <c r="I98" s="156"/>
      <c r="J98" s="136" t="s">
        <v>673</v>
      </c>
      <c r="K98" s="136">
        <v>125.2</v>
      </c>
      <c r="L98" s="157"/>
      <c r="M98" s="156">
        <f>IF(ISNUMBER(K98/G98),IF(NOT(K98/G98=0),K98/G98, " "), " ")</f>
        <v>5.4199134199134198</v>
      </c>
      <c r="N98" s="154" t="s">
        <v>528</v>
      </c>
    </row>
    <row r="99" spans="1:14" ht="19.350000000000001" customHeight="1" x14ac:dyDescent="0.25">
      <c r="A99" s="150" t="s">
        <v>674</v>
      </c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</row>
    <row r="100" spans="1:14" ht="19.350000000000001" customHeight="1" x14ac:dyDescent="0.25">
      <c r="A100" s="128" t="s">
        <v>465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</row>
    <row r="101" spans="1:14" ht="22.8" x14ac:dyDescent="0.25">
      <c r="A101" s="152">
        <v>72</v>
      </c>
      <c r="B101" s="153" t="s">
        <v>675</v>
      </c>
      <c r="C101" s="134" t="s">
        <v>676</v>
      </c>
      <c r="D101" s="154" t="s">
        <v>500</v>
      </c>
      <c r="E101" s="155">
        <v>404.9</v>
      </c>
      <c r="F101" s="136" t="s">
        <v>404</v>
      </c>
      <c r="G101" s="136"/>
      <c r="H101" s="156"/>
      <c r="I101" s="156"/>
      <c r="J101" s="136" t="s">
        <v>404</v>
      </c>
      <c r="K101" s="136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73</v>
      </c>
      <c r="B102" s="153" t="s">
        <v>677</v>
      </c>
      <c r="C102" s="134" t="s">
        <v>678</v>
      </c>
      <c r="D102" s="154" t="s">
        <v>500</v>
      </c>
      <c r="E102" s="155">
        <v>1.96</v>
      </c>
      <c r="F102" s="136" t="s">
        <v>404</v>
      </c>
      <c r="G102" s="136"/>
      <c r="H102" s="156"/>
      <c r="I102" s="156"/>
      <c r="J102" s="136" t="s">
        <v>404</v>
      </c>
      <c r="K102" s="136"/>
      <c r="L102" s="157"/>
      <c r="M102" s="156" t="str">
        <f>IF(ISNUMBER(K102/G102),IF(NOT(K102/G102=0),K102/G102, " "), " ")</f>
        <v xml:space="preserve"> </v>
      </c>
      <c r="N102" s="154"/>
    </row>
    <row r="103" spans="1:14" ht="22.8" x14ac:dyDescent="0.25">
      <c r="A103" s="158">
        <v>74</v>
      </c>
      <c r="B103" s="159" t="s">
        <v>679</v>
      </c>
      <c r="C103" s="140" t="s">
        <v>680</v>
      </c>
      <c r="D103" s="160" t="s">
        <v>458</v>
      </c>
      <c r="E103" s="161">
        <v>14.5059</v>
      </c>
      <c r="F103" s="142" t="s">
        <v>404</v>
      </c>
      <c r="G103" s="142"/>
      <c r="H103" s="162"/>
      <c r="I103" s="162"/>
      <c r="J103" s="142" t="s">
        <v>404</v>
      </c>
      <c r="K103" s="142"/>
      <c r="L103" s="163"/>
      <c r="M103" s="162" t="str">
        <f>IF(ISNUMBER(K103/G103),IF(NOT(K103/G103=0),K103/G103, " "), " ")</f>
        <v xml:space="preserve"> </v>
      </c>
      <c r="N103" s="160"/>
    </row>
    <row r="104" spans="1:14" x14ac:dyDescent="0.25">
      <c r="A104" s="144" t="s">
        <v>324</v>
      </c>
      <c r="B104" s="145"/>
      <c r="C104" s="145"/>
      <c r="D104" s="145"/>
      <c r="E104" s="145"/>
      <c r="F104" s="145"/>
      <c r="G104" s="164">
        <v>31282</v>
      </c>
      <c r="H104" s="165"/>
      <c r="I104" s="165"/>
      <c r="J104" s="165"/>
      <c r="K104" s="164">
        <v>177566</v>
      </c>
      <c r="L104" s="166"/>
      <c r="M104" s="164">
        <f ca="1">IF(ISNUMBER(INDIRECT("K" &amp; ROW())/INDIRECT("G" &amp; ROW())),INDIRECT("K" &amp; ROW())/INDIRECT("G" &amp; ROW()), " ")</f>
        <v>5.6762994693433928</v>
      </c>
      <c r="N104" s="146" t="s">
        <v>681</v>
      </c>
    </row>
    <row r="105" spans="1:14" x14ac:dyDescent="0.25">
      <c r="A105" s="144" t="s">
        <v>329</v>
      </c>
      <c r="B105" s="145"/>
      <c r="C105" s="145"/>
      <c r="D105" s="145"/>
      <c r="E105" s="145"/>
      <c r="F105" s="145"/>
      <c r="G105" s="164"/>
      <c r="H105" s="165"/>
      <c r="I105" s="165"/>
      <c r="J105" s="165"/>
      <c r="K105" s="164"/>
      <c r="L105" s="166"/>
      <c r="M105" s="164" t="str">
        <f ca="1">IF(ISNUMBER(INDIRECT("K" &amp; ROW())/INDIRECT("G" &amp; ROW())),INDIRECT("K" &amp; ROW())/INDIRECT("G" &amp; ROW()), " ")</f>
        <v xml:space="preserve"> </v>
      </c>
      <c r="N105" s="146" t="s">
        <v>681</v>
      </c>
    </row>
    <row r="106" spans="1:14" x14ac:dyDescent="0.25">
      <c r="A106" s="144" t="s">
        <v>330</v>
      </c>
      <c r="B106" s="145"/>
      <c r="C106" s="145"/>
      <c r="D106" s="145"/>
      <c r="E106" s="145"/>
      <c r="F106" s="145"/>
      <c r="G106" s="164">
        <v>7449</v>
      </c>
      <c r="H106" s="165"/>
      <c r="I106" s="165"/>
      <c r="J106" s="165"/>
      <c r="K106" s="164">
        <v>89405</v>
      </c>
      <c r="L106" s="166"/>
      <c r="M106" s="164">
        <f ca="1">IF(ISNUMBER(INDIRECT("K" &amp; ROW())/INDIRECT("G" &amp; ROW())),INDIRECT("K" &amp; ROW())/INDIRECT("G" &amp; ROW()), " ")</f>
        <v>12.002282185528259</v>
      </c>
      <c r="N106" s="146" t="s">
        <v>681</v>
      </c>
    </row>
    <row r="107" spans="1:14" x14ac:dyDescent="0.25">
      <c r="A107" s="144" t="s">
        <v>331</v>
      </c>
      <c r="B107" s="145"/>
      <c r="C107" s="145"/>
      <c r="D107" s="145"/>
      <c r="E107" s="145"/>
      <c r="F107" s="145"/>
      <c r="G107" s="164">
        <v>22221</v>
      </c>
      <c r="H107" s="165"/>
      <c r="I107" s="165"/>
      <c r="J107" s="165"/>
      <c r="K107" s="164">
        <v>80700</v>
      </c>
      <c r="L107" s="166"/>
      <c r="M107" s="164">
        <f ca="1">IF(ISNUMBER(INDIRECT("K" &amp; ROW())/INDIRECT("G" &amp; ROW())),INDIRECT("K" &amp; ROW())/INDIRECT("G" &amp; ROW()), " ")</f>
        <v>3.6316997434858918</v>
      </c>
      <c r="N107" s="146" t="s">
        <v>681</v>
      </c>
    </row>
    <row r="108" spans="1:14" x14ac:dyDescent="0.25">
      <c r="A108" s="144" t="s">
        <v>332</v>
      </c>
      <c r="B108" s="145"/>
      <c r="C108" s="145"/>
      <c r="D108" s="145"/>
      <c r="E108" s="145"/>
      <c r="F108" s="145"/>
      <c r="G108" s="164">
        <v>1675</v>
      </c>
      <c r="H108" s="165"/>
      <c r="I108" s="165"/>
      <c r="J108" s="165"/>
      <c r="K108" s="164">
        <v>8220</v>
      </c>
      <c r="L108" s="166"/>
      <c r="M108" s="164">
        <f ca="1">IF(ISNUMBER(INDIRECT("K" &amp; ROW())/INDIRECT("G" &amp; ROW())),INDIRECT("K" &amp; ROW())/INDIRECT("G" &amp; ROW()), " ")</f>
        <v>4.9074626865671638</v>
      </c>
      <c r="N108" s="146" t="s">
        <v>681</v>
      </c>
    </row>
    <row r="109" spans="1:14" x14ac:dyDescent="0.25">
      <c r="A109" s="147" t="s">
        <v>333</v>
      </c>
      <c r="B109" s="148"/>
      <c r="C109" s="148"/>
      <c r="D109" s="148"/>
      <c r="E109" s="148"/>
      <c r="F109" s="148"/>
      <c r="G109" s="167">
        <v>6085</v>
      </c>
      <c r="H109" s="168"/>
      <c r="I109" s="168"/>
      <c r="J109" s="168"/>
      <c r="K109" s="167">
        <v>62136</v>
      </c>
      <c r="L109" s="169"/>
      <c r="M109" s="167">
        <f ca="1">IF(ISNUMBER(INDIRECT("K" &amp; ROW())/INDIRECT("G" &amp; ROW())),INDIRECT("K" &amp; ROW())/INDIRECT("G" &amp; ROW()), " ")</f>
        <v>10.211339359079703</v>
      </c>
      <c r="N109" s="149" t="s">
        <v>681</v>
      </c>
    </row>
    <row r="110" spans="1:14" x14ac:dyDescent="0.25">
      <c r="A110" s="147" t="s">
        <v>334</v>
      </c>
      <c r="B110" s="148"/>
      <c r="C110" s="148"/>
      <c r="D110" s="148"/>
      <c r="E110" s="148"/>
      <c r="F110" s="148"/>
      <c r="G110" s="167">
        <v>4167</v>
      </c>
      <c r="H110" s="168"/>
      <c r="I110" s="168"/>
      <c r="J110" s="168"/>
      <c r="K110" s="167">
        <v>40016</v>
      </c>
      <c r="L110" s="169"/>
      <c r="M110" s="167">
        <f ca="1">IF(ISNUMBER(INDIRECT("K" &amp; ROW())/INDIRECT("G" &amp; ROW())),INDIRECT("K" &amp; ROW())/INDIRECT("G" &amp; ROW()), " ")</f>
        <v>9.6030717542596591</v>
      </c>
      <c r="N110" s="149" t="s">
        <v>681</v>
      </c>
    </row>
    <row r="111" spans="1:14" x14ac:dyDescent="0.25">
      <c r="A111" s="147" t="s">
        <v>335</v>
      </c>
      <c r="B111" s="148"/>
      <c r="C111" s="148"/>
      <c r="D111" s="148"/>
      <c r="E111" s="148"/>
      <c r="F111" s="148"/>
      <c r="G111" s="167"/>
      <c r="H111" s="168"/>
      <c r="I111" s="168"/>
      <c r="J111" s="168"/>
      <c r="K111" s="167"/>
      <c r="L111" s="169"/>
      <c r="M111" s="167" t="str">
        <f ca="1">IF(ISNUMBER(INDIRECT("K" &amp; ROW())/INDIRECT("G" &amp; ROW())),INDIRECT("K" &amp; ROW())/INDIRECT("G" &amp; ROW()), " ")</f>
        <v xml:space="preserve"> </v>
      </c>
      <c r="N111" s="149" t="s">
        <v>681</v>
      </c>
    </row>
    <row r="112" spans="1:14" x14ac:dyDescent="0.25">
      <c r="A112" s="144" t="s">
        <v>336</v>
      </c>
      <c r="B112" s="145"/>
      <c r="C112" s="145"/>
      <c r="D112" s="145"/>
      <c r="E112" s="145"/>
      <c r="F112" s="145"/>
      <c r="G112" s="164">
        <v>22729</v>
      </c>
      <c r="H112" s="165"/>
      <c r="I112" s="165"/>
      <c r="J112" s="165"/>
      <c r="K112" s="164">
        <v>118192</v>
      </c>
      <c r="L112" s="166"/>
      <c r="M112" s="164">
        <f ca="1">IF(ISNUMBER(INDIRECT("K" &amp; ROW())/INDIRECT("G" &amp; ROW())),INDIRECT("K" &amp; ROW())/INDIRECT("G" &amp; ROW()), " ")</f>
        <v>5.2000527959875047</v>
      </c>
      <c r="N112" s="146" t="s">
        <v>681</v>
      </c>
    </row>
    <row r="113" spans="1:14" x14ac:dyDescent="0.25">
      <c r="A113" s="144" t="s">
        <v>337</v>
      </c>
      <c r="B113" s="145"/>
      <c r="C113" s="145"/>
      <c r="D113" s="145"/>
      <c r="E113" s="145"/>
      <c r="F113" s="145"/>
      <c r="G113" s="164">
        <v>11932</v>
      </c>
      <c r="H113" s="165"/>
      <c r="I113" s="165"/>
      <c r="J113" s="165"/>
      <c r="K113" s="164">
        <v>112149</v>
      </c>
      <c r="L113" s="166"/>
      <c r="M113" s="164">
        <f ca="1">IF(ISNUMBER(INDIRECT("K" &amp; ROW())/INDIRECT("G" &amp; ROW())),INDIRECT("K" &amp; ROW())/INDIRECT("G" &amp; ROW()), " ")</f>
        <v>9.3990110626885688</v>
      </c>
      <c r="N113" s="146" t="s">
        <v>681</v>
      </c>
    </row>
    <row r="114" spans="1:14" x14ac:dyDescent="0.25">
      <c r="A114" s="144" t="s">
        <v>338</v>
      </c>
      <c r="B114" s="145"/>
      <c r="C114" s="145"/>
      <c r="D114" s="145"/>
      <c r="E114" s="145"/>
      <c r="F114" s="145"/>
      <c r="G114" s="164">
        <v>130</v>
      </c>
      <c r="H114" s="165"/>
      <c r="I114" s="165"/>
      <c r="J114" s="165"/>
      <c r="K114" s="164">
        <v>1396</v>
      </c>
      <c r="L114" s="166"/>
      <c r="M114" s="164">
        <f ca="1">IF(ISNUMBER(INDIRECT("K" &amp; ROW())/INDIRECT("G" &amp; ROW())),INDIRECT("K" &amp; ROW())/INDIRECT("G" &amp; ROW()), " ")</f>
        <v>10.738461538461538</v>
      </c>
      <c r="N114" s="146" t="s">
        <v>681</v>
      </c>
    </row>
    <row r="115" spans="1:14" x14ac:dyDescent="0.25">
      <c r="A115" s="144" t="s">
        <v>339</v>
      </c>
      <c r="B115" s="145"/>
      <c r="C115" s="145"/>
      <c r="D115" s="145"/>
      <c r="E115" s="145"/>
      <c r="F115" s="145"/>
      <c r="G115" s="164">
        <v>9</v>
      </c>
      <c r="H115" s="165"/>
      <c r="I115" s="165"/>
      <c r="J115" s="165"/>
      <c r="K115" s="164">
        <v>82</v>
      </c>
      <c r="L115" s="166"/>
      <c r="M115" s="164">
        <f ca="1">IF(ISNUMBER(INDIRECT("K" &amp; ROW())/INDIRECT("G" &amp; ROW())),INDIRECT("K" &amp; ROW())/INDIRECT("G" &amp; ROW()), " ")</f>
        <v>9.1111111111111107</v>
      </c>
      <c r="N115" s="146" t="s">
        <v>681</v>
      </c>
    </row>
    <row r="116" spans="1:14" x14ac:dyDescent="0.25">
      <c r="A116" s="144" t="s">
        <v>340</v>
      </c>
      <c r="B116" s="145"/>
      <c r="C116" s="145"/>
      <c r="D116" s="145"/>
      <c r="E116" s="145"/>
      <c r="F116" s="145"/>
      <c r="G116" s="164">
        <v>16</v>
      </c>
      <c r="H116" s="165"/>
      <c r="I116" s="165"/>
      <c r="J116" s="165"/>
      <c r="K116" s="164">
        <v>82</v>
      </c>
      <c r="L116" s="166"/>
      <c r="M116" s="164">
        <f ca="1">IF(ISNUMBER(INDIRECT("K" &amp; ROW())/INDIRECT("G" &amp; ROW())),INDIRECT("K" &amp; ROW())/INDIRECT("G" &amp; ROW()), " ")</f>
        <v>5.125</v>
      </c>
      <c r="N116" s="146" t="s">
        <v>681</v>
      </c>
    </row>
    <row r="117" spans="1:14" ht="30" customHeight="1" x14ac:dyDescent="0.25">
      <c r="A117" s="144" t="s">
        <v>341</v>
      </c>
      <c r="B117" s="145"/>
      <c r="C117" s="145"/>
      <c r="D117" s="145"/>
      <c r="E117" s="145"/>
      <c r="F117" s="145"/>
      <c r="G117" s="164">
        <v>90</v>
      </c>
      <c r="H117" s="165"/>
      <c r="I117" s="165"/>
      <c r="J117" s="165"/>
      <c r="K117" s="164">
        <v>689</v>
      </c>
      <c r="L117" s="166"/>
      <c r="M117" s="164">
        <f ca="1">IF(ISNUMBER(INDIRECT("K" &amp; ROW())/INDIRECT("G" &amp; ROW())),INDIRECT("K" &amp; ROW())/INDIRECT("G" &amp; ROW()), " ")</f>
        <v>7.6555555555555559</v>
      </c>
      <c r="N117" s="146" t="s">
        <v>681</v>
      </c>
    </row>
    <row r="118" spans="1:14" x14ac:dyDescent="0.25">
      <c r="A118" s="144" t="s">
        <v>342</v>
      </c>
      <c r="B118" s="145"/>
      <c r="C118" s="145"/>
      <c r="D118" s="145"/>
      <c r="E118" s="145"/>
      <c r="F118" s="145"/>
      <c r="G118" s="164">
        <v>268</v>
      </c>
      <c r="H118" s="165"/>
      <c r="I118" s="165"/>
      <c r="J118" s="165"/>
      <c r="K118" s="164">
        <v>1217</v>
      </c>
      <c r="L118" s="166"/>
      <c r="M118" s="164">
        <f ca="1">IF(ISNUMBER(INDIRECT("K" &amp; ROW())/INDIRECT("G" &amp; ROW())),INDIRECT("K" &amp; ROW())/INDIRECT("G" &amp; ROW()), " ")</f>
        <v>4.5410447761194028</v>
      </c>
      <c r="N118" s="146" t="s">
        <v>681</v>
      </c>
    </row>
    <row r="119" spans="1:14" ht="30" customHeight="1" x14ac:dyDescent="0.25">
      <c r="A119" s="144" t="s">
        <v>343</v>
      </c>
      <c r="B119" s="145"/>
      <c r="C119" s="145"/>
      <c r="D119" s="145"/>
      <c r="E119" s="145"/>
      <c r="F119" s="145"/>
      <c r="G119" s="164">
        <v>739</v>
      </c>
      <c r="H119" s="165"/>
      <c r="I119" s="165"/>
      <c r="J119" s="165"/>
      <c r="K119" s="164">
        <v>5365</v>
      </c>
      <c r="L119" s="166"/>
      <c r="M119" s="164">
        <f ca="1">IF(ISNUMBER(INDIRECT("K" &amp; ROW())/INDIRECT("G" &amp; ROW())),INDIRECT("K" &amp; ROW())/INDIRECT("G" &amp; ROW()), " ")</f>
        <v>7.2598105548037886</v>
      </c>
      <c r="N119" s="146" t="s">
        <v>681</v>
      </c>
    </row>
    <row r="120" spans="1:14" ht="30" customHeight="1" x14ac:dyDescent="0.25">
      <c r="A120" s="144" t="s">
        <v>344</v>
      </c>
      <c r="B120" s="145"/>
      <c r="C120" s="145"/>
      <c r="D120" s="145"/>
      <c r="E120" s="145"/>
      <c r="F120" s="145"/>
      <c r="G120" s="164">
        <v>722</v>
      </c>
      <c r="H120" s="165"/>
      <c r="I120" s="165"/>
      <c r="J120" s="165"/>
      <c r="K120" s="164">
        <v>6486</v>
      </c>
      <c r="L120" s="166"/>
      <c r="M120" s="164">
        <f ca="1">IF(ISNUMBER(INDIRECT("K" &amp; ROW())/INDIRECT("G" &amp; ROW())),INDIRECT("K" &amp; ROW())/INDIRECT("G" &amp; ROW()), " ")</f>
        <v>8.9833795013850413</v>
      </c>
      <c r="N120" s="146" t="s">
        <v>681</v>
      </c>
    </row>
    <row r="121" spans="1:14" ht="30" customHeight="1" x14ac:dyDescent="0.25">
      <c r="A121" s="144" t="s">
        <v>345</v>
      </c>
      <c r="B121" s="145"/>
      <c r="C121" s="145"/>
      <c r="D121" s="145"/>
      <c r="E121" s="145"/>
      <c r="F121" s="145"/>
      <c r="G121" s="164">
        <v>3870</v>
      </c>
      <c r="H121" s="165"/>
      <c r="I121" s="165"/>
      <c r="J121" s="165"/>
      <c r="K121" s="164">
        <v>29870</v>
      </c>
      <c r="L121" s="166"/>
      <c r="M121" s="164">
        <f ca="1">IF(ISNUMBER(INDIRECT("K" &amp; ROW())/INDIRECT("G" &amp; ROW())),INDIRECT("K" &amp; ROW())/INDIRECT("G" &amp; ROW()), " ")</f>
        <v>7.7183462532299743</v>
      </c>
      <c r="N121" s="146" t="s">
        <v>681</v>
      </c>
    </row>
    <row r="122" spans="1:14" x14ac:dyDescent="0.25">
      <c r="A122" s="144" t="s">
        <v>346</v>
      </c>
      <c r="B122" s="145"/>
      <c r="C122" s="145"/>
      <c r="D122" s="145"/>
      <c r="E122" s="145"/>
      <c r="F122" s="145"/>
      <c r="G122" s="164">
        <v>58</v>
      </c>
      <c r="H122" s="165"/>
      <c r="I122" s="165"/>
      <c r="J122" s="165"/>
      <c r="K122" s="164">
        <v>250</v>
      </c>
      <c r="L122" s="166"/>
      <c r="M122" s="164">
        <f ca="1">IF(ISNUMBER(INDIRECT("K" &amp; ROW())/INDIRECT("G" &amp; ROW())),INDIRECT("K" &amp; ROW())/INDIRECT("G" &amp; ROW()), " ")</f>
        <v>4.3103448275862073</v>
      </c>
      <c r="N122" s="146" t="s">
        <v>681</v>
      </c>
    </row>
    <row r="123" spans="1:14" x14ac:dyDescent="0.25">
      <c r="A123" s="144" t="s">
        <v>347</v>
      </c>
      <c r="B123" s="145"/>
      <c r="C123" s="145"/>
      <c r="D123" s="145"/>
      <c r="E123" s="145"/>
      <c r="F123" s="145"/>
      <c r="G123" s="164">
        <v>809</v>
      </c>
      <c r="H123" s="165"/>
      <c r="I123" s="165"/>
      <c r="J123" s="165"/>
      <c r="K123" s="164">
        <v>2720</v>
      </c>
      <c r="L123" s="166"/>
      <c r="M123" s="164">
        <f ca="1">IF(ISNUMBER(INDIRECT("K" &amp; ROW())/INDIRECT("G" &amp; ROW())),INDIRECT("K" &amp; ROW())/INDIRECT("G" &amp; ROW()), " ")</f>
        <v>3.3621755253399259</v>
      </c>
      <c r="N123" s="146" t="s">
        <v>681</v>
      </c>
    </row>
    <row r="124" spans="1:14" x14ac:dyDescent="0.25">
      <c r="A124" s="144" t="s">
        <v>348</v>
      </c>
      <c r="B124" s="145"/>
      <c r="C124" s="145"/>
      <c r="D124" s="145"/>
      <c r="E124" s="145"/>
      <c r="F124" s="145"/>
      <c r="G124" s="164">
        <v>162</v>
      </c>
      <c r="H124" s="165"/>
      <c r="I124" s="165"/>
      <c r="J124" s="165"/>
      <c r="K124" s="164">
        <v>1220</v>
      </c>
      <c r="L124" s="166"/>
      <c r="M124" s="164">
        <f ca="1">IF(ISNUMBER(INDIRECT("K" &amp; ROW())/INDIRECT("G" &amp; ROW())),INDIRECT("K" &amp; ROW())/INDIRECT("G" &amp; ROW()), " ")</f>
        <v>7.5308641975308639</v>
      </c>
      <c r="N124" s="146" t="s">
        <v>681</v>
      </c>
    </row>
    <row r="125" spans="1:14" x14ac:dyDescent="0.25">
      <c r="A125" s="144" t="s">
        <v>349</v>
      </c>
      <c r="B125" s="145"/>
      <c r="C125" s="145"/>
      <c r="D125" s="145"/>
      <c r="E125" s="145"/>
      <c r="F125" s="145"/>
      <c r="G125" s="164">
        <v>41534</v>
      </c>
      <c r="H125" s="165"/>
      <c r="I125" s="165"/>
      <c r="J125" s="165"/>
      <c r="K125" s="164">
        <v>279718</v>
      </c>
      <c r="L125" s="166"/>
      <c r="M125" s="164">
        <f ca="1">IF(ISNUMBER(INDIRECT("K" &amp; ROW())/INDIRECT("G" &amp; ROW())),INDIRECT("K" &amp; ROW())/INDIRECT("G" &amp; ROW()), " ")</f>
        <v>6.734675205855444</v>
      </c>
      <c r="N125" s="146" t="s">
        <v>681</v>
      </c>
    </row>
    <row r="126" spans="1:14" ht="30" customHeight="1" x14ac:dyDescent="0.25">
      <c r="A126" s="144" t="s">
        <v>350</v>
      </c>
      <c r="B126" s="145"/>
      <c r="C126" s="145"/>
      <c r="D126" s="145"/>
      <c r="E126" s="145"/>
      <c r="F126" s="145"/>
      <c r="G126" s="164">
        <v>4589.96</v>
      </c>
      <c r="H126" s="165"/>
      <c r="I126" s="165"/>
      <c r="J126" s="165"/>
      <c r="K126" s="164">
        <v>18864.2</v>
      </c>
      <c r="L126" s="166"/>
      <c r="M126" s="164">
        <f ca="1">IF(ISNUMBER(INDIRECT("K" &amp; ROW())/INDIRECT("G" &amp; ROW())),INDIRECT("K" &amp; ROW())/INDIRECT("G" &amp; ROW()), " ")</f>
        <v>4.1098833105299395</v>
      </c>
      <c r="N126" s="146" t="s">
        <v>681</v>
      </c>
    </row>
    <row r="127" spans="1:14" x14ac:dyDescent="0.25">
      <c r="A127" s="147" t="s">
        <v>351</v>
      </c>
      <c r="B127" s="148"/>
      <c r="C127" s="148"/>
      <c r="D127" s="148"/>
      <c r="E127" s="148"/>
      <c r="F127" s="148"/>
      <c r="G127" s="167">
        <v>46123.96</v>
      </c>
      <c r="H127" s="168"/>
      <c r="I127" s="168"/>
      <c r="J127" s="168"/>
      <c r="K127" s="167">
        <v>298582.2</v>
      </c>
      <c r="L127" s="169"/>
      <c r="M127" s="167">
        <f ca="1">IF(ISNUMBER(INDIRECT("K" &amp; ROW())/INDIRECT("G" &amp; ROW())),INDIRECT("K" &amp; ROW())/INDIRECT("G" &amp; ROW()), " ")</f>
        <v>6.473472789413572</v>
      </c>
      <c r="N127" s="149" t="s">
        <v>681</v>
      </c>
    </row>
    <row r="128" spans="1:14" x14ac:dyDescent="0.25">
      <c r="A128" s="48"/>
      <c r="G128" s="67"/>
      <c r="H128" s="68"/>
      <c r="I128" s="68"/>
      <c r="J128" s="68"/>
      <c r="K128" s="67"/>
      <c r="L128" s="69"/>
      <c r="M128" s="67"/>
      <c r="N128" s="48"/>
    </row>
    <row r="129" spans="1:14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70"/>
      <c r="M129" s="29"/>
      <c r="N129" s="29"/>
    </row>
    <row r="130" spans="1:14" x14ac:dyDescent="0.25">
      <c r="A130" s="75" t="s">
        <v>71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70"/>
      <c r="M130" s="29"/>
      <c r="N130" s="29"/>
    </row>
    <row r="131" spans="1:14" x14ac:dyDescent="0.25">
      <c r="A131" s="3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70"/>
      <c r="M131" s="29"/>
      <c r="N131" s="29"/>
    </row>
    <row r="132" spans="1:14" x14ac:dyDescent="0.25">
      <c r="A132" s="75" t="s">
        <v>72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70"/>
      <c r="M132" s="29"/>
      <c r="N132" s="29"/>
    </row>
  </sheetData>
  <mergeCells count="57">
    <mergeCell ref="A122:F122"/>
    <mergeCell ref="A123:F123"/>
    <mergeCell ref="A124:F124"/>
    <mergeCell ref="A125:F125"/>
    <mergeCell ref="A126:F126"/>
    <mergeCell ref="A127:F127"/>
    <mergeCell ref="A116:F116"/>
    <mergeCell ref="A117:F117"/>
    <mergeCell ref="A118:F118"/>
    <mergeCell ref="A119:F119"/>
    <mergeCell ref="A120:F120"/>
    <mergeCell ref="A121:F121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24:N24"/>
    <mergeCell ref="A25:N25"/>
    <mergeCell ref="A39:N39"/>
    <mergeCell ref="A57:N57"/>
    <mergeCell ref="A99:N99"/>
    <mergeCell ref="A100:N10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