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3" i="16"/>
  <c r="M34" i="16"/>
  <c r="M35" i="16"/>
  <c r="M36" i="16"/>
  <c r="M37" i="16"/>
  <c r="M38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90" i="16"/>
  <c r="M91" i="16"/>
  <c r="M92" i="16"/>
  <c r="M93" i="16"/>
  <c r="M94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31" i="8"/>
  <c r="K130" i="8"/>
  <c r="H131" i="8"/>
  <c r="H130" i="8"/>
  <c r="J14" i="16"/>
  <c r="G14" i="16"/>
  <c r="K30" i="8"/>
  <c r="H30" i="8"/>
  <c r="A18" i="16"/>
  <c r="M95" i="16"/>
  <c r="M99" i="16"/>
  <c r="M103" i="16"/>
  <c r="M107" i="16"/>
  <c r="M111" i="16"/>
  <c r="M115" i="16"/>
  <c r="M97" i="16"/>
  <c r="M105" i="16"/>
  <c r="M113" i="16"/>
  <c r="M102" i="16"/>
  <c r="M110" i="16"/>
  <c r="M96" i="16"/>
  <c r="M100" i="16"/>
  <c r="M104" i="16"/>
  <c r="M108" i="16"/>
  <c r="M112" i="16"/>
  <c r="M101" i="16"/>
  <c r="M109" i="16"/>
  <c r="M98" i="16"/>
  <c r="M106" i="16"/>
  <c r="M114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0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0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0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0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0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0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0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3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3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95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9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9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9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95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1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2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<sst xmlns="http://schemas.openxmlformats.org/spreadsheetml/2006/main" count="908" uniqueCount="615">
  <si>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</si>
  <si>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</si>
  <si>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</si>
  <si>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</si>
  <si>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</si>
  <si>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</si>
  <si>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</si>
  <si>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</si>
  <si>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</si>
  <si>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</si>
  <si>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</si>
  <si>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</si>
  <si>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</si>
  <si>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</si>
  <si>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</si>
  <si>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</si>
  <si>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</si>
  <si>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</si>
  <si>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</si>
  <si>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</si>
  <si>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</si>
  <si>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</si>
  <si>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</si>
  <si>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</si>
  <si>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</si>
  <si>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</si>
  <si>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</si>
  <si>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</si>
  <si>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</si>
  <si>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</si>
  <si>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</si>
  <si>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</si>
  <si>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</si>
  <si>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</si>
  <si>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</si>
  <si>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</si>
  <si>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</si>
  <si>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</si>
  <si>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</si>
  <si>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</si>
  <si>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</si>
  <si>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</si>
  <si>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</si>
  <si>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</si>
  <si>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</si>
  <si>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</si>
  <si>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</si>
  <si>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</si>
  <si>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</si>
  <si>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</si>
  <si>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</si>
  <si>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</si>
  <si>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</si>
  <si>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</si>
  <si>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</si>
  <si>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</si>
  <si>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</si>
  <si>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</si>
  <si>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</si>
  <si>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</si>
  <si>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</si>
  <si>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</si>
  <si>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</si>
  <si>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</si>
  <si>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</si>
  <si>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</si>
  <si>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15.03.2016</t>
  </si>
  <si>
    <t>01.10.2015</t>
  </si>
  <si>
    <t>31.10.2015</t>
  </si>
  <si>
    <t>О ПРИЕМКЕ ВЫПОЛНЕННЫХ РАБОТ за Октябрь 2015</t>
  </si>
  <si>
    <t>на Надежды 3</t>
  </si>
  <si>
    <t>Сдал:  _________________ //</t>
  </si>
  <si>
    <t>Принял:  _________________ //</t>
  </si>
  <si>
    <t>Раздел 9. СЕНТЯБРЬ</t>
  </si>
  <si>
    <t>Ремонт кровли</t>
  </si>
  <si>
    <t>С600-2029-1
Погрузочные работы при автомобильных перевозках: мусор строительный
т
НР 85%=100%*0.85 от ФОТ
СП 48%=60%*0.8 от ФОТ</t>
  </si>
  <si>
    <t>0,0874
85
48</t>
  </si>
  <si>
    <t>Р</t>
  </si>
  <si>
    <t>С601-9002
Перевозка грузов автомобилями-самосвалами (работающими вне карьеров): расстояние 2 км, класс груза I
т
НР 0%=0%*0.85 от ФОТ
СП 0%=0%*0.8 от ФОТ</t>
  </si>
  <si>
    <t>0,0874
0
0</t>
  </si>
  <si>
    <t>ремонт кровли кв.28,29,30</t>
  </si>
  <si>
    <t>ТЕРр58-7-7
Смена существующих рулонных кровель на покрытия из наплавляемых материалов: в один слой
100 м2 покрытия
НР 71%=83%*0.85 от ФОТ
СП 52%=65%*0.8 от ФОТ</t>
  </si>
  <si>
    <t>0,054
71
52</t>
  </si>
  <si>
    <t>533,01
_____
2719,35</t>
  </si>
  <si>
    <t>30,09
_____
2,1</t>
  </si>
  <si>
    <t>177
24
19</t>
  </si>
  <si>
    <t>29
_____
146</t>
  </si>
  <si>
    <t>987
246
180</t>
  </si>
  <si>
    <t>345
_____
635</t>
  </si>
  <si>
    <t>7
_____
1</t>
  </si>
  <si>
    <t>Раздел 10. ОКТЯБРЬ</t>
  </si>
  <si>
    <t>ТЕРр58-7-1
Ремонт отдельными местами рулонного покрытия с промазкой: битумными составами с заменой 1 слоя
100 м2 покрытия
1 639,53 = 2 510,08 - 115 x 7,57
НР 71%=83%*0.85 от ФОТ
СП 52%=65%*0.8 от ФОТ</t>
  </si>
  <si>
    <t>0,39
71
52</t>
  </si>
  <si>
    <t>246,97
_____
1353</t>
  </si>
  <si>
    <t>39,56
_____
2,1</t>
  </si>
  <si>
    <t>639
81
63</t>
  </si>
  <si>
    <t>96
_____
528</t>
  </si>
  <si>
    <t>15
_____
1</t>
  </si>
  <si>
    <t>3098
828
606</t>
  </si>
  <si>
    <t>1156
_____
1878</t>
  </si>
  <si>
    <t>64
_____
10</t>
  </si>
  <si>
    <t>ТСЦ-101-3336
Бикрост ХПП-3,0
м2</t>
  </si>
  <si>
    <t>45
71
52</t>
  </si>
  <si>
    <t xml:space="preserve">
_____
18,2</t>
  </si>
  <si>
    <t xml:space="preserve">
_____
819</t>
  </si>
  <si>
    <t xml:space="preserve">
_____
2371</t>
  </si>
  <si>
    <t>М</t>
  </si>
  <si>
    <t>ТЕРр69-9-1
Очистка помещений от строительного мусора
100 т мусора
НР 66%=78%*0.85 от ФОТ
СП 40%=50%*0.8 от ФОТ</t>
  </si>
  <si>
    <t>0,001326
66
40</t>
  </si>
  <si>
    <t>3
2
2</t>
  </si>
  <si>
    <t>31
20
12</t>
  </si>
  <si>
    <t>0,1326
85
48</t>
  </si>
  <si>
    <t>0,1326
0
0</t>
  </si>
  <si>
    <t>ремонт кровли</t>
  </si>
  <si>
    <t>ТЕРр58-7-1
Ремонт отдельными местами рулонного покрытия с промазкой: битумными составами с заменой 1 слоя
100 м2 покрытия
3 732,53 = 2 510,08 + 115 x (18,20 - 7,57)
НР 71%=83%*0.85 от ФОТ
СП 52%=65%*0.8 от ФОТ</t>
  </si>
  <si>
    <t>0,45
71
52</t>
  </si>
  <si>
    <t>246,97
_____
3446</t>
  </si>
  <si>
    <t>1680
93
73</t>
  </si>
  <si>
    <t>111
_____
1551</t>
  </si>
  <si>
    <t>18
_____
1</t>
  </si>
  <si>
    <t>6301
955
699</t>
  </si>
  <si>
    <t>1334
_____
4893</t>
  </si>
  <si>
    <t>74
_____
11</t>
  </si>
  <si>
    <t>0,98
71
52</t>
  </si>
  <si>
    <t>1607
203
159</t>
  </si>
  <si>
    <t>242
_____
1326</t>
  </si>
  <si>
    <t>39
_____
2</t>
  </si>
  <si>
    <t>7784
2081
1524</t>
  </si>
  <si>
    <t>2906
_____
4718</t>
  </si>
  <si>
    <t>160
_____
25</t>
  </si>
  <si>
    <t>0,00153
66
40</t>
  </si>
  <si>
    <t>36
24
14</t>
  </si>
  <si>
    <t>0,153
85
48</t>
  </si>
  <si>
    <t>0,153
0
0</t>
  </si>
  <si>
    <t>Раздел 11. НОЯБРЬ</t>
  </si>
  <si>
    <t>кв.8</t>
  </si>
  <si>
    <t>ТЕРр65-23-2
Слив и наполнение водой системы отопления: с осмотром системы
1000 м3 объема здания
НР 63%=74%*0.85 от ФОТ
СП 40%=50%*0.8 от ФОТ</t>
  </si>
  <si>
    <t>0,5
63
40</t>
  </si>
  <si>
    <t>7
5
4</t>
  </si>
  <si>
    <t>82
52
33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</si>
  <si>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</si>
  <si>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0,04
88
48</t>
  </si>
  <si>
    <t>2225,28
_____
105,38</t>
  </si>
  <si>
    <t>96
92
53</t>
  </si>
  <si>
    <t>89
_____
4</t>
  </si>
  <si>
    <t>1096
940
513</t>
  </si>
  <si>
    <t>1068
_____
11</t>
  </si>
  <si>
    <t>кв.43</t>
  </si>
  <si>
    <t>ТЕРр58-16-3
Ремонт цементной стяжки площадью заделки: до 1,0 м2
100 мест
НР 71%=83%*0.85 от ФОТ
СП 52%=65%*0.8 от ФОТ</t>
  </si>
  <si>
    <t>0,01
71
52</t>
  </si>
  <si>
    <t>1454,88
_____
1507,45</t>
  </si>
  <si>
    <t>93,43
_____
16,79</t>
  </si>
  <si>
    <t>31
12
10</t>
  </si>
  <si>
    <t>15
_____
15</t>
  </si>
  <si>
    <t>249
126
92</t>
  </si>
  <si>
    <t>175
_____
68</t>
  </si>
  <si>
    <t>6
_____
2</t>
  </si>
  <si>
    <t>Раздел 12. ДЕКАБРЬ</t>
  </si>
  <si>
    <t>подвал</t>
  </si>
  <si>
    <t>1,8
63
40</t>
  </si>
  <si>
    <t>25
19
13</t>
  </si>
  <si>
    <t>296
186
118</t>
  </si>
  <si>
    <t>ТЕРр65-5-9
Смена задвижек диаметром: 100 мм
100 шт.
НР 88%=103%*0.85 от ФОТ
СП 48%=60%*0.8 от ФОТ</t>
  </si>
  <si>
    <t>0,01
88
48</t>
  </si>
  <si>
    <t>4840,34
_____
37524,8</t>
  </si>
  <si>
    <t>428
49
29</t>
  </si>
  <si>
    <t>48
_____
376</t>
  </si>
  <si>
    <t>2590
511
279</t>
  </si>
  <si>
    <t>581
_____
1984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</si>
  <si>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</si>
  <si>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0,012
88
48</t>
  </si>
  <si>
    <t>1000,16
_____
1380,62</t>
  </si>
  <si>
    <t>54,89
_____
1,4</t>
  </si>
  <si>
    <t>29
12
7</t>
  </si>
  <si>
    <t>12
_____
16</t>
  </si>
  <si>
    <t>218
127
69</t>
  </si>
  <si>
    <t>144
_____
70</t>
  </si>
  <si>
    <t>ТСЦ-302-1135
Вентили проходные муфтовые: 15KЧ18Р для воды, давлением 1,6 МПа (16 кгс/см2), диаметром 20 мм
шт.</t>
  </si>
  <si>
    <t>1
88
48</t>
  </si>
  <si>
    <t xml:space="preserve">
_____
23,1</t>
  </si>
  <si>
    <t xml:space="preserve">
_____
23</t>
  </si>
  <si>
    <t xml:space="preserve">
_____
125</t>
  </si>
  <si>
    <t>ТСЦ-302-1134
Вентили проходные муфтовые: 15KЧ18Р для воды, давлением 1,6 МПа (16 кгс/см2), диаметром 15 мм
шт.</t>
  </si>
  <si>
    <t xml:space="preserve">
_____
16,4</t>
  </si>
  <si>
    <t xml:space="preserve">
_____
16</t>
  </si>
  <si>
    <t xml:space="preserve">
_____
111</t>
  </si>
  <si>
    <t>Бойлер</t>
  </si>
  <si>
    <t>0,006
88
48</t>
  </si>
  <si>
    <t>15
6
4</t>
  </si>
  <si>
    <t>6
_____
9</t>
  </si>
  <si>
    <t>109
63
35</t>
  </si>
  <si>
    <t>72
_____
35</t>
  </si>
  <si>
    <t>ТСЦ-302-1237
Сгоны стальные с муфтой и контргайкой, диаметром: 20 мм
шт.</t>
  </si>
  <si>
    <t>2
88
48</t>
  </si>
  <si>
    <t xml:space="preserve">
_____
18,6</t>
  </si>
  <si>
    <t xml:space="preserve">
_____
37</t>
  </si>
  <si>
    <t xml:space="preserve">
_____
89</t>
  </si>
  <si>
    <t>ТЕРр65-9-3
Смена внутренних трубопроводов из стальных труб диаметром: до 25 мм
100 м трубопровода
НР 88%=103%*0.85 от ФОТ
СП 48%=60%*0.8 от ФОТ</t>
  </si>
  <si>
    <t>0,003
88
48</t>
  </si>
  <si>
    <t>1153,13
_____
6481,52</t>
  </si>
  <si>
    <t>68,62
_____
2,94</t>
  </si>
  <si>
    <t>23
3
2</t>
  </si>
  <si>
    <t>3
_____
20</t>
  </si>
  <si>
    <t>106
37
20</t>
  </si>
  <si>
    <t>42
_____
63</t>
  </si>
  <si>
    <t xml:space="preserve">
_____
19</t>
  </si>
  <si>
    <t xml:space="preserve">
_____
44</t>
  </si>
  <si>
    <t>ТЕРр65-5-2
Смена вентилей и клапанов обратных муфтовых диаметром: до 32 мм
100 шт.
НР 88%=103%*0.85 от ФОТ
СП 48%=60%*0.8 от ФОТ</t>
  </si>
  <si>
    <t>1181,41
_____
133,58</t>
  </si>
  <si>
    <t>13
12
7</t>
  </si>
  <si>
    <t>12
_____
1</t>
  </si>
  <si>
    <t>148
125
68</t>
  </si>
  <si>
    <t>142
_____
5</t>
  </si>
  <si>
    <t>ТСЦ-302-1136
Вентили проходные муфтовые: 15KЧ18Р для воды, давлением 1,6 МПа (16 кгс/см2), диаметром 25 мм
шт.</t>
  </si>
  <si>
    <t xml:space="preserve">
_____
38,7</t>
  </si>
  <si>
    <t xml:space="preserve">
_____
39</t>
  </si>
  <si>
    <t xml:space="preserve">
_____
190</t>
  </si>
  <si>
    <t>ТЕРр65-15-1
Смена отдельных участков трубопроводов с заготовкой труб в построечных условиях диаметром: до 20 мм
100 м трубопровода
1 119,57 = 2 435,67 - 107 x 12,30
НР 88%=103%*0.85 от ФОТ
СП 48%=60%*0.8 от ФОТ</t>
  </si>
  <si>
    <t>0,017
88
48</t>
  </si>
  <si>
    <t>1000,16
_____
64,52</t>
  </si>
  <si>
    <t>19
18
10</t>
  </si>
  <si>
    <t>17
_____
1</t>
  </si>
  <si>
    <t>215
180
98</t>
  </si>
  <si>
    <t>204
_____
6</t>
  </si>
  <si>
    <t>ТСЦ-103-0014
Трубы стальные сварные водогазопроводные с резьбой черные обыкновенные (неоцинкованные), диаметр условного прохода: 20 мм, толщина стенки 2,8 мм
м</t>
  </si>
  <si>
    <t>1,5
88
48</t>
  </si>
  <si>
    <t xml:space="preserve">
_____
12,3</t>
  </si>
  <si>
    <t xml:space="preserve">
_____
18</t>
  </si>
  <si>
    <t xml:space="preserve">
_____
77</t>
  </si>
  <si>
    <t>ТСЦ-103-0013
Трубы стальные сварные водогазопроводные с резьбой черные обыкновенные (неоцинкованные), диаметр условного прохода: 15 мм, толщина стенки 2,8 мм
м</t>
  </si>
  <si>
    <t>0,2
88
48</t>
  </si>
  <si>
    <t xml:space="preserve">
_____
9,44</t>
  </si>
  <si>
    <t xml:space="preserve">
_____
2</t>
  </si>
  <si>
    <t xml:space="preserve">
_____
8</t>
  </si>
  <si>
    <t>ТЕРр65-15-2
Смена отдельных участков трубопроводов с заготовкой труб в построечных условиях диаметром: до 32 мм
100 м трубопровода
3 035,50 = 3 591,90 + 107 x (17,60 - 22,80)
НР 88%=103%*0.85 от ФОТ
СП 48%=60%*0.8 от ФОТ</t>
  </si>
  <si>
    <t>0,002
88
48</t>
  </si>
  <si>
    <t>1019,2
_____
1947,72</t>
  </si>
  <si>
    <t>68,58
_____
2,8</t>
  </si>
  <si>
    <t>6
2
1</t>
  </si>
  <si>
    <t>2
_____
4</t>
  </si>
  <si>
    <t>42
21
12</t>
  </si>
  <si>
    <t>24
_____
17</t>
  </si>
  <si>
    <t xml:space="preserve">
_____
46</t>
  </si>
  <si>
    <t xml:space="preserve">
_____
250</t>
  </si>
  <si>
    <t xml:space="preserve">
_____
33</t>
  </si>
  <si>
    <t xml:space="preserve">
_____
222</t>
  </si>
  <si>
    <t>кв.17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</si>
  <si>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</si>
  <si>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0,125
63
40</t>
  </si>
  <si>
    <t>6
4
2</t>
  </si>
  <si>
    <t>ТЕРр65-16-1
Смена сгонов у трубопроводов диаметром: до 20 мм
100 сгонов
2 150,24 = 2 250,24 + 100 x (17,60 - 18,60)
НР 88%=103%*0.85 от ФОТ
СП 48%=60%*0.8 от ФОТ</t>
  </si>
  <si>
    <t>345,26
_____
1804,31</t>
  </si>
  <si>
    <t>0,67
_____
0,28</t>
  </si>
  <si>
    <t>22
3
2</t>
  </si>
  <si>
    <t>3
_____
19</t>
  </si>
  <si>
    <t>80
36
20</t>
  </si>
  <si>
    <t>41
_____
39</t>
  </si>
  <si>
    <t>кв.79</t>
  </si>
  <si>
    <t>0,018
88
48</t>
  </si>
  <si>
    <t>44
19
11</t>
  </si>
  <si>
    <t>18
_____
25</t>
  </si>
  <si>
    <t>327
190
104</t>
  </si>
  <si>
    <t>216
_____
106</t>
  </si>
  <si>
    <t>ТСЦ-302-3234
Контргайка
шт.</t>
  </si>
  <si>
    <t xml:space="preserve">
_____
2,41</t>
  </si>
  <si>
    <t xml:space="preserve">
_____
5</t>
  </si>
  <si>
    <t>Подвал</t>
  </si>
  <si>
    <t>ТЕРр52-11-3
Водоотлив из подвала: электрическими (механическими) насосами
100 м3 воды
НР 79%=93%*0.85 от ФОТ
СП 60%=75%*0.8 от ФОТ</t>
  </si>
  <si>
    <t>0,2
79
60</t>
  </si>
  <si>
    <t>9,41
_____
5,36</t>
  </si>
  <si>
    <t>16
14
11</t>
  </si>
  <si>
    <t>2
_____
1</t>
  </si>
  <si>
    <t>184
141
107</t>
  </si>
  <si>
    <t>18
_____
13</t>
  </si>
  <si>
    <t>ТЕР18-06-007-05
Установка фильтров диаметром: 65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 фильтров
НР 98%=128%*(0.9*0.85) от ФОТ
СП 56%=83%*(0.85*0.8) от ФОТ</t>
  </si>
  <si>
    <t>0,1
98
56</t>
  </si>
  <si>
    <t>163,36
_____
11,73</t>
  </si>
  <si>
    <t>139,05
_____
2,25</t>
  </si>
  <si>
    <t>31
18
11</t>
  </si>
  <si>
    <t>16
_____
1</t>
  </si>
  <si>
    <t>281
195
111</t>
  </si>
  <si>
    <t>196
_____
6</t>
  </si>
  <si>
    <t>79
_____
3</t>
  </si>
  <si>
    <t>ТЕР18-06-007-05
Демонтаж  фильтров диаметром: 65 мм
(МДС36 п.3.3.1.Демонтаж (разборка) внутренних санитарно-технических устройств (водопровода, газопровода, канализации, водостоков, отопления, вентиляции) ОЗП=0,4; ЭМ=0,4 к расх.; ЗПМ=0,4; МАТ=0 к расх.; ТЗ=0,4; ТЗМ=0,4)
10 фильтров
НР 98%=128%*(0.9*0.85) от ФОТ
СП 56%=83%*(0.85*0.8) от ФОТ</t>
  </si>
  <si>
    <t>44,5
_____
0,72</t>
  </si>
  <si>
    <t>10
7
4</t>
  </si>
  <si>
    <t>93
68
39</t>
  </si>
  <si>
    <t>25
_____
1</t>
  </si>
  <si>
    <t>кв.45</t>
  </si>
  <si>
    <t>ТЕРр53-21-21
Ремонт и восстановление уплотнения стыков прокладками ПРП в 1 ряд в стенах, оконных, дверных и балконных блоках: насухо
100 м восстановленной герметизации стыков
НР 73%=86%*0.85 от ФОТ
СП 56%=70%*0.8 от ФОТ</t>
  </si>
  <si>
    <t>0,36
73
56</t>
  </si>
  <si>
    <t>92,55
_____
1059,87</t>
  </si>
  <si>
    <t>420
28
23</t>
  </si>
  <si>
    <t>33
_____
382</t>
  </si>
  <si>
    <t>1621
292
224</t>
  </si>
  <si>
    <t>400
_____
1191</t>
  </si>
  <si>
    <t>ТЕР07-01-037-01
Заполнение вертикальных швов стеновых панелей: цементным раствором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шва
НР 99%=130%*(0.9*0.85) от ФОТ
СП 58%=85%*(0.85*0.8) от ФОТ</t>
  </si>
  <si>
    <t>0,36
99
58</t>
  </si>
  <si>
    <t>309,07
_____
526,68</t>
  </si>
  <si>
    <t>477
130
80</t>
  </si>
  <si>
    <t>111
_____
190</t>
  </si>
  <si>
    <t>2759
1323
775</t>
  </si>
  <si>
    <t>1336
_____
826</t>
  </si>
  <si>
    <t>ТЕР07-01-037-03
Герметизация мастикой швов: горизонтальных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шва
НР 99%=130%*(0.9*0.85) от ФОТ
СП 58%=85%*(0.85*0.8) от ФОТ</t>
  </si>
  <si>
    <t>0,18
99
58</t>
  </si>
  <si>
    <t>209,73
_____
638,25</t>
  </si>
  <si>
    <t>212
44
27</t>
  </si>
  <si>
    <t>38
_____
115</t>
  </si>
  <si>
    <t>1387
448
263</t>
  </si>
  <si>
    <t>453
_____
734</t>
  </si>
  <si>
    <t>ТЕР07-01-037-04
Герметизация мастикой швов: вертикальных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шва
НР 99%=130%*(0.9*0.85) от ФОТ
СП 58%=85%*(0.85*0.8) от ФОТ</t>
  </si>
  <si>
    <t>256,52
_____
723,35</t>
  </si>
  <si>
    <t>247
54
33</t>
  </si>
  <si>
    <t>46
_____
130</t>
  </si>
  <si>
    <t>1625
548
321</t>
  </si>
  <si>
    <t>554
_____
832</t>
  </si>
  <si>
    <t>Итого прямые затраты по акту</t>
  </si>
  <si>
    <t>1081
_____
6329</t>
  </si>
  <si>
    <t>423
_____
5</t>
  </si>
  <si>
    <t>12983
_____
23723</t>
  </si>
  <si>
    <t>1606
_____
66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</si>
  <si>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</si>
  <si>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</si>
  <si>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</si>
  <si>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</si>
  <si>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</si>
  <si>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</si>
  <si>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</si>
  <si>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Погрузо-разгрузочные работы при автоперевозках</t>
  </si>
  <si>
    <t xml:space="preserve">    Перевозка грузов автотранспортом</t>
  </si>
  <si>
    <t xml:space="preserve">    Крыши, кровли (ремонтно-строительные)</t>
  </si>
  <si>
    <t xml:space="preserve">    Прочие ремонтно-строительные работы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</si>
  <si>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</si>
  <si>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</si>
  <si>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Фундаменты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</si>
  <si>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</si>
  <si>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Стены (ремонтно-строительные)</t>
  </si>
  <si>
    <t xml:space="preserve">    Бетонные и железобетонные сборные конструкции в промышленном строительстве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</si>
  <si>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</si>
  <si>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</si>
  <si>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</si>
  <si>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</si>
  <si>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</si>
  <si>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</si>
  <si>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</si>
  <si>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</si>
  <si>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</si>
  <si>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</si>
  <si>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1-1-7</t>
  </si>
  <si>
    <t>Затраты труда рабочих (ср 1,7)</t>
  </si>
  <si>
    <t xml:space="preserve">9,64
</t>
  </si>
  <si>
    <t xml:space="preserve">115,73
</t>
  </si>
  <si>
    <t>1-2-0</t>
  </si>
  <si>
    <t>Затраты труда рабочих (ср 2)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</si>
  <si>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</si>
  <si>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</si>
  <si>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</si>
  <si>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</si>
  <si>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</si>
  <si>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</si>
  <si>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1-3-2</t>
  </si>
  <si>
    <t>Затраты труда рабочих (ср 3,2)</t>
  </si>
  <si>
    <t xml:space="preserve">11,05
</t>
  </si>
  <si>
    <t xml:space="preserve">132,66
</t>
  </si>
  <si>
    <t>1-3-3</t>
  </si>
  <si>
    <t>Затраты труда рабочих (ср 3,3)</t>
  </si>
  <si>
    <t xml:space="preserve">11,2
</t>
  </si>
  <si>
    <t xml:space="preserve">134,41
</t>
  </si>
  <si>
    <t>1-3-4</t>
  </si>
  <si>
    <t>Затраты труда рабочих (ср 3,4)</t>
  </si>
  <si>
    <t xml:space="preserve">11,34
</t>
  </si>
  <si>
    <t xml:space="preserve">136,16
</t>
  </si>
  <si>
    <t>1-3-5</t>
  </si>
  <si>
    <t>Затраты труда рабочих (ср 3,5)</t>
  </si>
  <si>
    <t xml:space="preserve">11,47
</t>
  </si>
  <si>
    <t xml:space="preserve">137,62
</t>
  </si>
  <si>
    <t>1-3-7</t>
  </si>
  <si>
    <t>Затраты труда рабочих (ср 3,7)</t>
  </si>
  <si>
    <t xml:space="preserve">11,74
</t>
  </si>
  <si>
    <t xml:space="preserve">140,83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</si>
  <si>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</si>
  <si>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</si>
  <si>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</si>
  <si>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</si>
  <si>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</si>
  <si>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</si>
  <si>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</si>
  <si>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</si>
  <si>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1-4-1</t>
  </si>
  <si>
    <t>Затраты труда рабочих (ср 4,1)</t>
  </si>
  <si>
    <t xml:space="preserve">12,34
</t>
  </si>
  <si>
    <t xml:space="preserve">148,13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</si>
  <si>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</si>
  <si>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</si>
  <si>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</si>
  <si>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</si>
  <si>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</si>
  <si>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</si>
  <si>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727
</t>
  </si>
  <si>
    <t>МТРиЭ ЧО, Пост. № 52/1</t>
  </si>
  <si>
    <t>Лебедки электрические тяговым усилием: до 5,79 кН (0,59 т)</t>
  </si>
  <si>
    <t xml:space="preserve">2,31
</t>
  </si>
  <si>
    <t xml:space="preserve">7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</si>
  <si>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</si>
  <si>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</si>
  <si>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</si>
  <si>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МТРиЭ ЧО, Пост. № 52/1 (031121)</t>
  </si>
  <si>
    <t>Люлька</t>
  </si>
  <si>
    <t xml:space="preserve">36,65
</t>
  </si>
  <si>
    <t xml:space="preserve">124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</si>
  <si>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</si>
  <si>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</si>
  <si>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</si>
  <si>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</si>
  <si>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</si>
  <si>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</si>
  <si>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Компрессоры передвижные с двигателем внутреннего сгорания давлением: до 686 кПа (7 ат), производительность 2,2 м3/мин</t>
  </si>
  <si>
    <t xml:space="preserve">62,75
</t>
  </si>
  <si>
    <t xml:space="preserve">405
</t>
  </si>
  <si>
    <t>Котлы битумные: передвижные 400 л</t>
  </si>
  <si>
    <t xml:space="preserve">32,24
</t>
  </si>
  <si>
    <t xml:space="preserve">107
</t>
  </si>
  <si>
    <t>Горелки газопламенные</t>
  </si>
  <si>
    <t xml:space="preserve">3,35
</t>
  </si>
  <si>
    <t xml:space="preserve">10
</t>
  </si>
  <si>
    <t>Насосы мощностью: 4 кВт</t>
  </si>
  <si>
    <t xml:space="preserve">7,02
</t>
  </si>
  <si>
    <t xml:space="preserve">67,56
</t>
  </si>
  <si>
    <t>ЧелСЦена,ноябрь 2015 г., ч.2</t>
  </si>
  <si>
    <t>Дрели: электрические</t>
  </si>
  <si>
    <t xml:space="preserve">2,32
</t>
  </si>
  <si>
    <t xml:space="preserve">12
</t>
  </si>
  <si>
    <t>Молотки при работе от передвижных компрессорных станций: отбойные пневматические</t>
  </si>
  <si>
    <t xml:space="preserve">1,44
</t>
  </si>
  <si>
    <t xml:space="preserve">4
</t>
  </si>
  <si>
    <t>МТРиЭ ЧО, Пост. № 52/1 (330804-1)</t>
  </si>
  <si>
    <t>Автомобили бортовые, грузоподъемность: до 5 т</t>
  </si>
  <si>
    <t xml:space="preserve">103,2
</t>
  </si>
  <si>
    <t xml:space="preserve">587
</t>
  </si>
  <si>
    <t>С600-2029-1</t>
  </si>
  <si>
    <t>Погрузочные работы при автомобильных перевозках: мусор строительный</t>
  </si>
  <si>
    <t xml:space="preserve">т
</t>
  </si>
  <si>
    <t xml:space="preserve">3,3
</t>
  </si>
  <si>
    <t xml:space="preserve">28,62
</t>
  </si>
  <si>
    <t>С601-9002</t>
  </si>
  <si>
    <t>Перевозка грузов автомобилями-самосвалами (работающими вне карьеров): расстояние 2 км, класс груза I</t>
  </si>
  <si>
    <t xml:space="preserve">5,69
</t>
  </si>
  <si>
    <t xml:space="preserve">28,47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</si>
  <si>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</si>
  <si>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</si>
  <si>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</si>
  <si>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</si>
  <si>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</si>
  <si>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</si>
  <si>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</si>
  <si>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101-0594</t>
  </si>
  <si>
    <t>Мастика битумная кровельная горячая</t>
  </si>
  <si>
    <t xml:space="preserve">4100
</t>
  </si>
  <si>
    <t xml:space="preserve">14588,5
</t>
  </si>
  <si>
    <t>МТРиЭ ЧО, Пост.от 05.11.2015 г. №52/1, п.115</t>
  </si>
  <si>
    <t>101-0595</t>
  </si>
  <si>
    <t>Мастика битумно-латексная кровельная</t>
  </si>
  <si>
    <t xml:space="preserve">3810
</t>
  </si>
  <si>
    <t xml:space="preserve">14938,36
</t>
  </si>
  <si>
    <t>МТРиЭ ЧО, Пост.от 05.11.2015 г. №52/1, п.374</t>
  </si>
  <si>
    <t>101-0616</t>
  </si>
  <si>
    <t>Мастика клеящая сланцевая уплотняющая неотверждающаяся МСУ</t>
  </si>
  <si>
    <t xml:space="preserve">кг
</t>
  </si>
  <si>
    <t xml:space="preserve">8,51
</t>
  </si>
  <si>
    <t xml:space="preserve">54,41
</t>
  </si>
  <si>
    <t>МТРиЭ ЧО, Пост.от 05.11.2015 г. №52/1, п.375</t>
  </si>
  <si>
    <t>101-0782</t>
  </si>
  <si>
    <t>Поковки из квадратных заготовок, масса: 1,8 кг</t>
  </si>
  <si>
    <t xml:space="preserve">10190
</t>
  </si>
  <si>
    <t xml:space="preserve">71294,29
</t>
  </si>
  <si>
    <t>МТРиЭ ЧО, Пост.от 05.11.2015 г. №52/1, п.117</t>
  </si>
  <si>
    <t>101-1305</t>
  </si>
  <si>
    <t>Портландцемент общестроительного назначения бездобавочный, марки: 400</t>
  </si>
  <si>
    <t xml:space="preserve">552
</t>
  </si>
  <si>
    <t xml:space="preserve">3442,77
</t>
  </si>
  <si>
    <t>МТРиЭ ЧО, Пост.от 05.11.2015 г. №52/1, п.128</t>
  </si>
  <si>
    <t>101-1522</t>
  </si>
  <si>
    <t>Электроды диаметром: 5 мм Э42А</t>
  </si>
  <si>
    <t xml:space="preserve">10660
</t>
  </si>
  <si>
    <t xml:space="preserve">60839,41
</t>
  </si>
  <si>
    <t>08.07.007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</si>
  <si>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</si>
  <si>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</si>
  <si>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</si>
  <si>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</si>
  <si>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</si>
  <si>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</si>
  <si>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</si>
  <si>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42,4
</t>
  </si>
  <si>
    <t xml:space="preserve">224,13
</t>
  </si>
  <si>
    <t>К=1,1 МТРиЭ ЧО, Пост.от 05.11.2015 г. №52/1</t>
  </si>
  <si>
    <t>101-1805</t>
  </si>
  <si>
    <t>Гвозди строительные</t>
  </si>
  <si>
    <t xml:space="preserve">9190
</t>
  </si>
  <si>
    <t xml:space="preserve">40868,71
</t>
  </si>
  <si>
    <t>МТРиЭ ЧО, Пост.от 05.11.2015 г. №52/1, п.144</t>
  </si>
  <si>
    <t>101-1875</t>
  </si>
  <si>
    <t>Сталь листовая оцинкованная толщиной листа: 0,7 мм</t>
  </si>
  <si>
    <t xml:space="preserve">11780
</t>
  </si>
  <si>
    <t xml:space="preserve">37007,25
</t>
  </si>
  <si>
    <t>МТРиЭ ЧО, Пост.от 05.11.2015 г. №52/1, п.148</t>
  </si>
  <si>
    <t>101-1975</t>
  </si>
  <si>
    <t>Прокладки уплотнительные: ПРП диаметром 30 мм</t>
  </si>
  <si>
    <t xml:space="preserve">100 м
</t>
  </si>
  <si>
    <t xml:space="preserve">1009,4
</t>
  </si>
  <si>
    <t xml:space="preserve">3151,69
</t>
  </si>
  <si>
    <t>Среднее (10.01.160*0.3*100, 10.01.1652)</t>
  </si>
  <si>
    <t>101-2278</t>
  </si>
  <si>
    <t>Пропан-бутан, смесь техническая</t>
  </si>
  <si>
    <t xml:space="preserve">9,8
</t>
  </si>
  <si>
    <t xml:space="preserve">34,98
</t>
  </si>
  <si>
    <t>26.03.130</t>
  </si>
  <si>
    <t>101-2577</t>
  </si>
  <si>
    <t>Болты с гайками и шайбами для санитарно-технических работ диаметром: 20-22 мм</t>
  </si>
  <si>
    <t xml:space="preserve">19880
</t>
  </si>
  <si>
    <t xml:space="preserve">57320,29
</t>
  </si>
  <si>
    <t>08.05.1715</t>
  </si>
  <si>
    <t>101-3336</t>
  </si>
  <si>
    <t>Бикрост ХПП-3,0</t>
  </si>
  <si>
    <t xml:space="preserve">м2
</t>
  </si>
  <si>
    <t xml:space="preserve">18,2
</t>
  </si>
  <si>
    <t xml:space="preserve">52,69
</t>
  </si>
  <si>
    <t>11.01.044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</si>
  <si>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</si>
  <si>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</si>
  <si>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</si>
  <si>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</si>
  <si>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51,57
</t>
  </si>
  <si>
    <t>МТРиЭ ЧО, Пост.от 05.11.2015 г. №52/1, п.183*1.66/1000</t>
  </si>
  <si>
    <t>103-0015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</si>
  <si>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</si>
  <si>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 xml:space="preserve">17,6
</t>
  </si>
  <si>
    <t xml:space="preserve">74,24
</t>
  </si>
  <si>
    <t>МТРиЭ ЧО, Пост.от 05.11.2015 г. №52/1, п.183*2.39/1000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</si>
  <si>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</si>
  <si>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</si>
  <si>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</si>
  <si>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</si>
  <si>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</si>
  <si>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302-0889</t>
  </si>
  <si>
    <t>Узлы укрупненные монтажные (трубопроводы) из стальных водогазопроводных : оцинкованных труб с гильзами для водоснабжения диаметром 25 мм</t>
  </si>
  <si>
    <t xml:space="preserve">64,25
</t>
  </si>
  <si>
    <t xml:space="preserve">208,67
</t>
  </si>
  <si>
    <t>МТРиЭ ЧО, Пост.от 05.11.2015 г. №52/1, п.299.1</t>
  </si>
  <si>
    <t>302-1176</t>
  </si>
  <si>
    <t>Задвижки параллельные фланцевые с выдвижным шпинделем для воды и пара давлением 1 МПа (10 кгс/см2) 30ч6бр диаметром: 80 мм</t>
  </si>
  <si>
    <t xml:space="preserve">шт.
</t>
  </si>
  <si>
    <t xml:space="preserve">327
</t>
  </si>
  <si>
    <t xml:space="preserve">1824,38
</t>
  </si>
  <si>
    <t>20.01.170</t>
  </si>
  <si>
    <t>302-1236</t>
  </si>
  <si>
    <t>Сгоны стальные с муфтой и контргайкой, диаметром: 15 мм</t>
  </si>
  <si>
    <t xml:space="preserve">36,45
</t>
  </si>
  <si>
    <t>20.06.962.1+20.06.163.1+20.06.160.1</t>
  </si>
  <si>
    <t>402-0002</t>
  </si>
  <si>
    <t>Раствор готовый кладочный цементный марки: 50</t>
  </si>
  <si>
    <t xml:space="preserve">627
</t>
  </si>
  <si>
    <t xml:space="preserve">2732,75
</t>
  </si>
  <si>
    <t>МТРиЭ ЧО, Пост.от 05.11.2015 г. №52/1, п.072</t>
  </si>
  <si>
    <t>402-0004</t>
  </si>
  <si>
    <t>Раствор готовый кладочный цементный марки: 100</t>
  </si>
  <si>
    <t xml:space="preserve">699
</t>
  </si>
  <si>
    <t xml:space="preserve">3181,55
</t>
  </si>
  <si>
    <t>МТРиЭ ЧО, Пост.от 05.11.2015 г. №52/1, п.073</t>
  </si>
  <si>
    <t>509-0967</t>
  </si>
  <si>
    <t>Прокладки из паронита марки ПМБ, толщиной: 1 мм, диаметром 100 мм</t>
  </si>
  <si>
    <t xml:space="preserve">1000 шт.
</t>
  </si>
  <si>
    <t xml:space="preserve">3250
</t>
  </si>
  <si>
    <t xml:space="preserve">20114,98
</t>
  </si>
  <si>
    <t>04.02.102</t>
  </si>
  <si>
    <t>ТСЦ-101-3336</t>
  </si>
  <si>
    <t>ТСЦ-103-0013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</si>
  <si>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</si>
  <si>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 xml:space="preserve">9,44
</t>
  </si>
  <si>
    <t xml:space="preserve">39,75
</t>
  </si>
  <si>
    <t>МТРиЭ ЧО, Пост.от 05.11.2015 г. №52/1, п.183*1.28/1000</t>
  </si>
  <si>
    <t>ТСЦ-103-0014</t>
  </si>
  <si>
    <t>ТСЦ-302-1134</t>
  </si>
  <si>
    <t>Вентили проходные муфтовые: 15KЧ18Р для воды, давлением 1,6 МПа (16 кгс/см2), диаметром 15 мм</t>
  </si>
  <si>
    <t xml:space="preserve">16,4
</t>
  </si>
  <si>
    <t xml:space="preserve">110,79
</t>
  </si>
  <si>
    <t>ТСЦ-302-1135</t>
  </si>
  <si>
    <t>Вентили проходные муфтовые: 15KЧ18Р для воды, давлением 1,6 МПа (16 кгс/см2), диаметром 20 мм</t>
  </si>
  <si>
    <t xml:space="preserve">23,1
</t>
  </si>
  <si>
    <t xml:space="preserve">125,2
</t>
  </si>
  <si>
    <t>ТСЦ-302-1136</t>
  </si>
  <si>
    <t>Вентили проходные муфтовые: 15KЧ18Р для воды, давлением 1,6 МПа (16 кгс/см2), диаметром 25 мм</t>
  </si>
  <si>
    <t xml:space="preserve">38,7
</t>
  </si>
  <si>
    <t xml:space="preserve">190,33
</t>
  </si>
  <si>
    <t>ТСЦ-302-1237</t>
  </si>
  <si>
    <t>Сгоны стальные с муфтой и контргайкой, диаметром: 20 мм</t>
  </si>
  <si>
    <t xml:space="preserve">18,6
</t>
  </si>
  <si>
    <t xml:space="preserve">44,47
</t>
  </si>
  <si>
    <t>20.06.962.2+20.06.160.2+20.06.163.2</t>
  </si>
  <si>
    <t>ТСЦ-302-3234</t>
  </si>
  <si>
    <t>Контргайка</t>
  </si>
  <si>
    <t xml:space="preserve">2,41
</t>
  </si>
  <si>
    <t xml:space="preserve">23,02
</t>
  </si>
  <si>
    <t xml:space="preserve">          Неучтенные ресурсы</t>
  </si>
  <si>
    <t>101-9121</t>
  </si>
  <si>
    <t>Материалы рулонные кровельные для: верхнего слоя</t>
  </si>
  <si>
    <t>103-9140</t>
  </si>
  <si>
    <t>Арматура муфтовая</t>
  </si>
  <si>
    <t>301-9503</t>
  </si>
  <si>
    <t>Фильтры для очистки воды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</si>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</sst>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49"/>
  <sheetViews>
    <sheetView showGridLines="0" tabSelected="1" topLeftCell="A13" workbookViewId="0">
      <selection activeCell="A116" sqref="A116:IV125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95.92</v>
      </c>
      <c r="X14" s="27">
        <v>95.92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0.4</v>
      </c>
      <c r="X15" s="27">
        <v>0.4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3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10821.91/1000</f>
        <v>10.821909999999999</v>
      </c>
      <c r="I27" s="85"/>
      <c r="J27" s="35" t="s">
        <v>6</v>
      </c>
      <c r="K27" s="86">
        <f>60598.67/1000</f>
        <v>60.598669999999998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9.6320000000000003E-2</v>
      </c>
      <c r="I30" s="85"/>
      <c r="J30" s="35" t="s">
        <v>8</v>
      </c>
      <c r="K30" s="86">
        <f>(X14+X15)/1000</f>
        <v>9.6320000000000003E-2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1086</v>
      </c>
      <c r="Z30" s="71">
        <v>1023</v>
      </c>
      <c r="AA30" s="71">
        <v>701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1086/1000</f>
        <v>1.0860000000000001</v>
      </c>
      <c r="I31" s="85"/>
      <c r="J31" s="35" t="s">
        <v>6</v>
      </c>
      <c r="K31" s="86">
        <f>13049/1000</f>
        <v>13.048999999999999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13049</v>
      </c>
      <c r="Z31" s="72">
        <v>10485</v>
      </c>
      <c r="AA31" s="72">
        <v>6749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кв.2015г."</f>
        <v>Составлена в базисных ценах на 01.2000 г. и текущих ценах на 4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85</v>
      </c>
      <c r="C42" s="134" t="s">
        <v>75</v>
      </c>
      <c r="D42" s="135" t="s">
        <v>76</v>
      </c>
      <c r="E42" s="136">
        <v>3.3</v>
      </c>
      <c r="F42" s="137"/>
      <c r="G42" s="136">
        <v>3.3</v>
      </c>
      <c r="H42" s="136"/>
      <c r="I42" s="136"/>
      <c r="J42" s="136"/>
      <c r="K42" s="136">
        <v>3</v>
      </c>
      <c r="L42" s="137"/>
      <c r="M42" s="137"/>
      <c r="N42" s="137" t="s">
        <v>77</v>
      </c>
      <c r="O42" s="137"/>
      <c r="P42" s="137"/>
      <c r="Q42" s="137"/>
      <c r="R42" s="137"/>
      <c r="S42" s="137"/>
      <c r="T42" s="137"/>
      <c r="U42" s="137"/>
      <c r="V42" s="137">
        <v>3</v>
      </c>
    </row>
    <row r="43" spans="1:22" ht="79.8" x14ac:dyDescent="0.25">
      <c r="A43" s="132">
        <v>2</v>
      </c>
      <c r="B43" s="133">
        <v>86</v>
      </c>
      <c r="C43" s="134" t="s">
        <v>78</v>
      </c>
      <c r="D43" s="135" t="s">
        <v>79</v>
      </c>
      <c r="E43" s="136">
        <v>5.69</v>
      </c>
      <c r="F43" s="137"/>
      <c r="G43" s="136">
        <v>5.69</v>
      </c>
      <c r="H43" s="136"/>
      <c r="I43" s="136"/>
      <c r="J43" s="136"/>
      <c r="K43" s="136">
        <v>2</v>
      </c>
      <c r="L43" s="137"/>
      <c r="M43" s="137"/>
      <c r="N43" s="137" t="s">
        <v>77</v>
      </c>
      <c r="O43" s="137"/>
      <c r="P43" s="137"/>
      <c r="Q43" s="137"/>
      <c r="R43" s="137"/>
      <c r="S43" s="137"/>
      <c r="T43" s="137"/>
      <c r="U43" s="137"/>
      <c r="V43" s="137">
        <v>2</v>
      </c>
    </row>
    <row r="44" spans="1:22" ht="18.45" customHeight="1" x14ac:dyDescent="0.25">
      <c r="A44" s="130" t="s">
        <v>80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79.8" x14ac:dyDescent="0.25">
      <c r="A45" s="138">
        <v>3</v>
      </c>
      <c r="B45" s="139">
        <v>87</v>
      </c>
      <c r="C45" s="140" t="s">
        <v>81</v>
      </c>
      <c r="D45" s="141" t="s">
        <v>82</v>
      </c>
      <c r="E45" s="142">
        <v>3282.45</v>
      </c>
      <c r="F45" s="143" t="s">
        <v>83</v>
      </c>
      <c r="G45" s="142" t="s">
        <v>84</v>
      </c>
      <c r="H45" s="142" t="s">
        <v>85</v>
      </c>
      <c r="I45" s="142" t="s">
        <v>86</v>
      </c>
      <c r="J45" s="142">
        <v>2</v>
      </c>
      <c r="K45" s="142" t="s">
        <v>87</v>
      </c>
      <c r="L45" s="143" t="s">
        <v>88</v>
      </c>
      <c r="M45" s="143"/>
      <c r="N45" s="143" t="s">
        <v>77</v>
      </c>
      <c r="O45" s="143"/>
      <c r="P45" s="143"/>
      <c r="Q45" s="143"/>
      <c r="R45" s="143"/>
      <c r="S45" s="143"/>
      <c r="T45" s="143"/>
      <c r="U45" s="143"/>
      <c r="V45" s="143" t="s">
        <v>89</v>
      </c>
    </row>
    <row r="46" spans="1:22" ht="19.350000000000001" customHeight="1" x14ac:dyDescent="0.25">
      <c r="A46" s="128" t="s">
        <v>90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</row>
    <row r="47" spans="1:22" ht="18.45" customHeight="1" x14ac:dyDescent="0.25">
      <c r="A47" s="130" t="s">
        <v>74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91.2" x14ac:dyDescent="0.25">
      <c r="A48" s="132">
        <v>4</v>
      </c>
      <c r="B48" s="133">
        <v>96</v>
      </c>
      <c r="C48" s="134" t="s">
        <v>91</v>
      </c>
      <c r="D48" s="135" t="s">
        <v>92</v>
      </c>
      <c r="E48" s="136">
        <v>1639.53</v>
      </c>
      <c r="F48" s="137" t="s">
        <v>93</v>
      </c>
      <c r="G48" s="136" t="s">
        <v>94</v>
      </c>
      <c r="H48" s="136" t="s">
        <v>95</v>
      </c>
      <c r="I48" s="136" t="s">
        <v>96</v>
      </c>
      <c r="J48" s="136" t="s">
        <v>97</v>
      </c>
      <c r="K48" s="136" t="s">
        <v>98</v>
      </c>
      <c r="L48" s="137" t="s">
        <v>99</v>
      </c>
      <c r="M48" s="137"/>
      <c r="N48" s="137" t="s">
        <v>77</v>
      </c>
      <c r="O48" s="137"/>
      <c r="P48" s="137"/>
      <c r="Q48" s="137"/>
      <c r="R48" s="137"/>
      <c r="S48" s="137"/>
      <c r="T48" s="137"/>
      <c r="U48" s="137"/>
      <c r="V48" s="137" t="s">
        <v>100</v>
      </c>
    </row>
    <row r="49" spans="1:22" ht="34.200000000000003" x14ac:dyDescent="0.25">
      <c r="A49" s="132">
        <v>5</v>
      </c>
      <c r="B49" s="133">
        <v>97</v>
      </c>
      <c r="C49" s="134" t="s">
        <v>101</v>
      </c>
      <c r="D49" s="135" t="s">
        <v>102</v>
      </c>
      <c r="E49" s="136">
        <v>18.2</v>
      </c>
      <c r="F49" s="137" t="s">
        <v>103</v>
      </c>
      <c r="G49" s="136"/>
      <c r="H49" s="136">
        <v>819</v>
      </c>
      <c r="I49" s="136" t="s">
        <v>104</v>
      </c>
      <c r="J49" s="136"/>
      <c r="K49" s="136">
        <v>2371</v>
      </c>
      <c r="L49" s="137" t="s">
        <v>105</v>
      </c>
      <c r="M49" s="137"/>
      <c r="N49" s="137" t="s">
        <v>106</v>
      </c>
      <c r="O49" s="137"/>
      <c r="P49" s="137"/>
      <c r="Q49" s="137"/>
      <c r="R49" s="137"/>
      <c r="S49" s="137"/>
      <c r="T49" s="137"/>
      <c r="U49" s="137"/>
      <c r="V49" s="137"/>
    </row>
    <row r="50" spans="1:22" ht="68.400000000000006" x14ac:dyDescent="0.25">
      <c r="A50" s="132">
        <v>6</v>
      </c>
      <c r="B50" s="133">
        <v>98</v>
      </c>
      <c r="C50" s="134" t="s">
        <v>107</v>
      </c>
      <c r="D50" s="135" t="s">
        <v>108</v>
      </c>
      <c r="E50" s="136">
        <v>1965.31</v>
      </c>
      <c r="F50" s="137">
        <v>1965.31</v>
      </c>
      <c r="G50" s="136"/>
      <c r="H50" s="136" t="s">
        <v>109</v>
      </c>
      <c r="I50" s="136">
        <v>3</v>
      </c>
      <c r="J50" s="136"/>
      <c r="K50" s="136" t="s">
        <v>110</v>
      </c>
      <c r="L50" s="137">
        <v>31</v>
      </c>
      <c r="M50" s="137"/>
      <c r="N50" s="137" t="s">
        <v>77</v>
      </c>
      <c r="O50" s="137"/>
      <c r="P50" s="137"/>
      <c r="Q50" s="137"/>
      <c r="R50" s="137"/>
      <c r="S50" s="137"/>
      <c r="T50" s="137"/>
      <c r="U50" s="137"/>
      <c r="V50" s="137"/>
    </row>
    <row r="51" spans="1:22" ht="68.400000000000006" x14ac:dyDescent="0.25">
      <c r="A51" s="132">
        <v>7</v>
      </c>
      <c r="B51" s="133">
        <v>99</v>
      </c>
      <c r="C51" s="134" t="s">
        <v>75</v>
      </c>
      <c r="D51" s="135" t="s">
        <v>111</v>
      </c>
      <c r="E51" s="136">
        <v>3.3</v>
      </c>
      <c r="F51" s="137"/>
      <c r="G51" s="136">
        <v>3.3</v>
      </c>
      <c r="H51" s="136"/>
      <c r="I51" s="136"/>
      <c r="J51" s="136"/>
      <c r="K51" s="136">
        <v>4</v>
      </c>
      <c r="L51" s="137"/>
      <c r="M51" s="137"/>
      <c r="N51" s="137" t="s">
        <v>77</v>
      </c>
      <c r="O51" s="137"/>
      <c r="P51" s="137"/>
      <c r="Q51" s="137"/>
      <c r="R51" s="137"/>
      <c r="S51" s="137"/>
      <c r="T51" s="137"/>
      <c r="U51" s="137"/>
      <c r="V51" s="137">
        <v>4</v>
      </c>
    </row>
    <row r="52" spans="1:22" ht="79.8" x14ac:dyDescent="0.25">
      <c r="A52" s="132">
        <v>8</v>
      </c>
      <c r="B52" s="133">
        <v>100</v>
      </c>
      <c r="C52" s="134" t="s">
        <v>78</v>
      </c>
      <c r="D52" s="135" t="s">
        <v>112</v>
      </c>
      <c r="E52" s="136">
        <v>5.69</v>
      </c>
      <c r="F52" s="137"/>
      <c r="G52" s="136">
        <v>5.69</v>
      </c>
      <c r="H52" s="136">
        <v>1</v>
      </c>
      <c r="I52" s="136"/>
      <c r="J52" s="136">
        <v>1</v>
      </c>
      <c r="K52" s="136">
        <v>4</v>
      </c>
      <c r="L52" s="137"/>
      <c r="M52" s="137"/>
      <c r="N52" s="137" t="s">
        <v>77</v>
      </c>
      <c r="O52" s="137"/>
      <c r="P52" s="137"/>
      <c r="Q52" s="137"/>
      <c r="R52" s="137"/>
      <c r="S52" s="137"/>
      <c r="T52" s="137"/>
      <c r="U52" s="137"/>
      <c r="V52" s="137">
        <v>4</v>
      </c>
    </row>
    <row r="53" spans="1:22" ht="18.45" customHeight="1" x14ac:dyDescent="0.25">
      <c r="A53" s="130" t="s">
        <v>113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91.2" x14ac:dyDescent="0.25">
      <c r="A54" s="132">
        <v>9</v>
      </c>
      <c r="B54" s="133">
        <v>101</v>
      </c>
      <c r="C54" s="134" t="s">
        <v>114</v>
      </c>
      <c r="D54" s="135" t="s">
        <v>115</v>
      </c>
      <c r="E54" s="136">
        <v>3732.53</v>
      </c>
      <c r="F54" s="137" t="s">
        <v>116</v>
      </c>
      <c r="G54" s="136" t="s">
        <v>94</v>
      </c>
      <c r="H54" s="136" t="s">
        <v>117</v>
      </c>
      <c r="I54" s="136" t="s">
        <v>118</v>
      </c>
      <c r="J54" s="136" t="s">
        <v>119</v>
      </c>
      <c r="K54" s="136" t="s">
        <v>120</v>
      </c>
      <c r="L54" s="137" t="s">
        <v>121</v>
      </c>
      <c r="M54" s="137"/>
      <c r="N54" s="137" t="s">
        <v>77</v>
      </c>
      <c r="O54" s="137"/>
      <c r="P54" s="137"/>
      <c r="Q54" s="137"/>
      <c r="R54" s="137"/>
      <c r="S54" s="137"/>
      <c r="T54" s="137"/>
      <c r="U54" s="137"/>
      <c r="V54" s="137" t="s">
        <v>122</v>
      </c>
    </row>
    <row r="55" spans="1:22" ht="91.2" x14ac:dyDescent="0.25">
      <c r="A55" s="132">
        <v>10</v>
      </c>
      <c r="B55" s="133">
        <v>102</v>
      </c>
      <c r="C55" s="134" t="s">
        <v>91</v>
      </c>
      <c r="D55" s="135" t="s">
        <v>123</v>
      </c>
      <c r="E55" s="136">
        <v>1639.53</v>
      </c>
      <c r="F55" s="137" t="s">
        <v>93</v>
      </c>
      <c r="G55" s="136" t="s">
        <v>94</v>
      </c>
      <c r="H55" s="136" t="s">
        <v>124</v>
      </c>
      <c r="I55" s="136" t="s">
        <v>125</v>
      </c>
      <c r="J55" s="136" t="s">
        <v>126</v>
      </c>
      <c r="K55" s="136" t="s">
        <v>127</v>
      </c>
      <c r="L55" s="137" t="s">
        <v>128</v>
      </c>
      <c r="M55" s="137"/>
      <c r="N55" s="137" t="s">
        <v>77</v>
      </c>
      <c r="O55" s="137"/>
      <c r="P55" s="137"/>
      <c r="Q55" s="137"/>
      <c r="R55" s="137"/>
      <c r="S55" s="137"/>
      <c r="T55" s="137"/>
      <c r="U55" s="137"/>
      <c r="V55" s="137" t="s">
        <v>129</v>
      </c>
    </row>
    <row r="56" spans="1:22" ht="68.400000000000006" x14ac:dyDescent="0.25">
      <c r="A56" s="132">
        <v>11</v>
      </c>
      <c r="B56" s="133">
        <v>103</v>
      </c>
      <c r="C56" s="134" t="s">
        <v>107</v>
      </c>
      <c r="D56" s="135" t="s">
        <v>130</v>
      </c>
      <c r="E56" s="136">
        <v>1965.31</v>
      </c>
      <c r="F56" s="137">
        <v>1965.31</v>
      </c>
      <c r="G56" s="136"/>
      <c r="H56" s="136" t="s">
        <v>109</v>
      </c>
      <c r="I56" s="136">
        <v>3</v>
      </c>
      <c r="J56" s="136"/>
      <c r="K56" s="136" t="s">
        <v>131</v>
      </c>
      <c r="L56" s="137">
        <v>36</v>
      </c>
      <c r="M56" s="137"/>
      <c r="N56" s="137" t="s">
        <v>77</v>
      </c>
      <c r="O56" s="137"/>
      <c r="P56" s="137"/>
      <c r="Q56" s="137"/>
      <c r="R56" s="137"/>
      <c r="S56" s="137"/>
      <c r="T56" s="137"/>
      <c r="U56" s="137"/>
      <c r="V56" s="137"/>
    </row>
    <row r="57" spans="1:22" ht="68.400000000000006" x14ac:dyDescent="0.25">
      <c r="A57" s="132">
        <v>12</v>
      </c>
      <c r="B57" s="133">
        <v>104</v>
      </c>
      <c r="C57" s="134" t="s">
        <v>75</v>
      </c>
      <c r="D57" s="135" t="s">
        <v>132</v>
      </c>
      <c r="E57" s="136">
        <v>3.3</v>
      </c>
      <c r="F57" s="137"/>
      <c r="G57" s="136">
        <v>3.3</v>
      </c>
      <c r="H57" s="136">
        <v>1</v>
      </c>
      <c r="I57" s="136"/>
      <c r="J57" s="136">
        <v>1</v>
      </c>
      <c r="K57" s="136">
        <v>4</v>
      </c>
      <c r="L57" s="137"/>
      <c r="M57" s="137"/>
      <c r="N57" s="137" t="s">
        <v>77</v>
      </c>
      <c r="O57" s="137"/>
      <c r="P57" s="137"/>
      <c r="Q57" s="137"/>
      <c r="R57" s="137"/>
      <c r="S57" s="137"/>
      <c r="T57" s="137"/>
      <c r="U57" s="137"/>
      <c r="V57" s="137">
        <v>4</v>
      </c>
    </row>
    <row r="58" spans="1:22" ht="79.8" x14ac:dyDescent="0.25">
      <c r="A58" s="138">
        <v>13</v>
      </c>
      <c r="B58" s="139">
        <v>105</v>
      </c>
      <c r="C58" s="140" t="s">
        <v>78</v>
      </c>
      <c r="D58" s="141" t="s">
        <v>133</v>
      </c>
      <c r="E58" s="142">
        <v>5.69</v>
      </c>
      <c r="F58" s="143"/>
      <c r="G58" s="142">
        <v>5.69</v>
      </c>
      <c r="H58" s="142">
        <v>1</v>
      </c>
      <c r="I58" s="142"/>
      <c r="J58" s="142">
        <v>1</v>
      </c>
      <c r="K58" s="142">
        <v>4</v>
      </c>
      <c r="L58" s="143"/>
      <c r="M58" s="143"/>
      <c r="N58" s="143" t="s">
        <v>77</v>
      </c>
      <c r="O58" s="143"/>
      <c r="P58" s="143"/>
      <c r="Q58" s="143"/>
      <c r="R58" s="143"/>
      <c r="S58" s="143"/>
      <c r="T58" s="143"/>
      <c r="U58" s="143"/>
      <c r="V58" s="143">
        <v>4</v>
      </c>
    </row>
    <row r="59" spans="1:22" ht="19.350000000000001" customHeight="1" x14ac:dyDescent="0.25">
      <c r="A59" s="128" t="s">
        <v>134</v>
      </c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</row>
    <row r="60" spans="1:22" ht="18.45" customHeight="1" x14ac:dyDescent="0.25">
      <c r="A60" s="130" t="s">
        <v>135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68.400000000000006" x14ac:dyDescent="0.25">
      <c r="A61" s="132">
        <v>14</v>
      </c>
      <c r="B61" s="133">
        <v>106</v>
      </c>
      <c r="C61" s="134" t="s">
        <v>136</v>
      </c>
      <c r="D61" s="135" t="s">
        <v>137</v>
      </c>
      <c r="E61" s="136">
        <v>13.69</v>
      </c>
      <c r="F61" s="137">
        <v>13.69</v>
      </c>
      <c r="G61" s="136"/>
      <c r="H61" s="136" t="s">
        <v>138</v>
      </c>
      <c r="I61" s="136">
        <v>7</v>
      </c>
      <c r="J61" s="136"/>
      <c r="K61" s="136" t="s">
        <v>139</v>
      </c>
      <c r="L61" s="137">
        <v>82</v>
      </c>
      <c r="M61" s="137"/>
      <c r="N61" s="137" t="s">
        <v>77</v>
      </c>
      <c r="O61" s="137"/>
      <c r="P61" s="137"/>
      <c r="Q61" s="137"/>
      <c r="R61" s="137"/>
      <c r="S61" s="137"/>
      <c r="T61" s="137"/>
      <c r="U61" s="137"/>
      <c r="V61" s="137"/>
    </row>
    <row r="62" spans="1:22" ht="114" x14ac:dyDescent="0.25">
      <c r="A62" s="132">
        <v>15</v>
      </c>
      <c r="B62" s="133">
        <v>107</v>
      </c>
      <c r="C62" s="134" t="s">
        <v>140</v>
      </c>
      <c r="D62" s="135" t="s">
        <v>141</v>
      </c>
      <c r="E62" s="136">
        <v>2406.83</v>
      </c>
      <c r="F62" s="137" t="s">
        <v>142</v>
      </c>
      <c r="G62" s="136">
        <v>76.17</v>
      </c>
      <c r="H62" s="136" t="s">
        <v>143</v>
      </c>
      <c r="I62" s="136" t="s">
        <v>144</v>
      </c>
      <c r="J62" s="136">
        <v>3</v>
      </c>
      <c r="K62" s="136" t="s">
        <v>145</v>
      </c>
      <c r="L62" s="137" t="s">
        <v>146</v>
      </c>
      <c r="M62" s="137"/>
      <c r="N62" s="137" t="s">
        <v>77</v>
      </c>
      <c r="O62" s="137"/>
      <c r="P62" s="137"/>
      <c r="Q62" s="137"/>
      <c r="R62" s="137"/>
      <c r="S62" s="137"/>
      <c r="T62" s="137"/>
      <c r="U62" s="137"/>
      <c r="V62" s="137">
        <v>17</v>
      </c>
    </row>
    <row r="63" spans="1:22" ht="18.45" customHeight="1" x14ac:dyDescent="0.25">
      <c r="A63" s="130" t="s">
        <v>147</v>
      </c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</row>
    <row r="64" spans="1:22" ht="68.400000000000006" x14ac:dyDescent="0.25">
      <c r="A64" s="138">
        <v>16</v>
      </c>
      <c r="B64" s="139">
        <v>108</v>
      </c>
      <c r="C64" s="140" t="s">
        <v>148</v>
      </c>
      <c r="D64" s="141" t="s">
        <v>149</v>
      </c>
      <c r="E64" s="142">
        <v>3055.76</v>
      </c>
      <c r="F64" s="143" t="s">
        <v>150</v>
      </c>
      <c r="G64" s="142" t="s">
        <v>151</v>
      </c>
      <c r="H64" s="142" t="s">
        <v>152</v>
      </c>
      <c r="I64" s="142" t="s">
        <v>153</v>
      </c>
      <c r="J64" s="142">
        <v>1</v>
      </c>
      <c r="K64" s="142" t="s">
        <v>154</v>
      </c>
      <c r="L64" s="143" t="s">
        <v>155</v>
      </c>
      <c r="M64" s="143"/>
      <c r="N64" s="143" t="s">
        <v>77</v>
      </c>
      <c r="O64" s="143"/>
      <c r="P64" s="143"/>
      <c r="Q64" s="143"/>
      <c r="R64" s="143"/>
      <c r="S64" s="143"/>
      <c r="T64" s="143"/>
      <c r="U64" s="143"/>
      <c r="V64" s="143" t="s">
        <v>156</v>
      </c>
    </row>
    <row r="65" spans="1:22" ht="19.350000000000001" customHeight="1" x14ac:dyDescent="0.25">
      <c r="A65" s="128" t="s">
        <v>157</v>
      </c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</row>
    <row r="66" spans="1:22" ht="18.45" customHeight="1" x14ac:dyDescent="0.25">
      <c r="A66" s="130" t="s">
        <v>158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</row>
    <row r="67" spans="1:22" ht="68.400000000000006" x14ac:dyDescent="0.25">
      <c r="A67" s="132">
        <v>17</v>
      </c>
      <c r="B67" s="133">
        <v>109</v>
      </c>
      <c r="C67" s="134" t="s">
        <v>136</v>
      </c>
      <c r="D67" s="135" t="s">
        <v>159</v>
      </c>
      <c r="E67" s="136">
        <v>13.69</v>
      </c>
      <c r="F67" s="137">
        <v>13.69</v>
      </c>
      <c r="G67" s="136"/>
      <c r="H67" s="136" t="s">
        <v>160</v>
      </c>
      <c r="I67" s="136">
        <v>25</v>
      </c>
      <c r="J67" s="136"/>
      <c r="K67" s="136" t="s">
        <v>161</v>
      </c>
      <c r="L67" s="137">
        <v>296</v>
      </c>
      <c r="M67" s="137"/>
      <c r="N67" s="137" t="s">
        <v>77</v>
      </c>
      <c r="O67" s="137"/>
      <c r="P67" s="137"/>
      <c r="Q67" s="137"/>
      <c r="R67" s="137"/>
      <c r="S67" s="137"/>
      <c r="T67" s="137"/>
      <c r="U67" s="137"/>
      <c r="V67" s="137"/>
    </row>
    <row r="68" spans="1:22" ht="57" x14ac:dyDescent="0.25">
      <c r="A68" s="132">
        <v>18</v>
      </c>
      <c r="B68" s="133">
        <v>110</v>
      </c>
      <c r="C68" s="134" t="s">
        <v>162</v>
      </c>
      <c r="D68" s="135" t="s">
        <v>163</v>
      </c>
      <c r="E68" s="136">
        <v>42798.58</v>
      </c>
      <c r="F68" s="137" t="s">
        <v>164</v>
      </c>
      <c r="G68" s="136">
        <v>433.44</v>
      </c>
      <c r="H68" s="136" t="s">
        <v>165</v>
      </c>
      <c r="I68" s="136" t="s">
        <v>166</v>
      </c>
      <c r="J68" s="136">
        <v>4</v>
      </c>
      <c r="K68" s="136" t="s">
        <v>167</v>
      </c>
      <c r="L68" s="137" t="s">
        <v>168</v>
      </c>
      <c r="M68" s="137"/>
      <c r="N68" s="137" t="s">
        <v>77</v>
      </c>
      <c r="O68" s="137"/>
      <c r="P68" s="137"/>
      <c r="Q68" s="137"/>
      <c r="R68" s="137"/>
      <c r="S68" s="137"/>
      <c r="T68" s="137"/>
      <c r="U68" s="137"/>
      <c r="V68" s="137">
        <v>25</v>
      </c>
    </row>
    <row r="69" spans="1:22" ht="79.8" x14ac:dyDescent="0.25">
      <c r="A69" s="132">
        <v>19</v>
      </c>
      <c r="B69" s="133">
        <v>111</v>
      </c>
      <c r="C69" s="134" t="s">
        <v>169</v>
      </c>
      <c r="D69" s="135" t="s">
        <v>170</v>
      </c>
      <c r="E69" s="136">
        <v>2435.67</v>
      </c>
      <c r="F69" s="137" t="s">
        <v>171</v>
      </c>
      <c r="G69" s="136" t="s">
        <v>172</v>
      </c>
      <c r="H69" s="136" t="s">
        <v>173</v>
      </c>
      <c r="I69" s="136" t="s">
        <v>174</v>
      </c>
      <c r="J69" s="136">
        <v>1</v>
      </c>
      <c r="K69" s="136" t="s">
        <v>175</v>
      </c>
      <c r="L69" s="137" t="s">
        <v>176</v>
      </c>
      <c r="M69" s="137"/>
      <c r="N69" s="137" t="s">
        <v>77</v>
      </c>
      <c r="O69" s="137"/>
      <c r="P69" s="137"/>
      <c r="Q69" s="137"/>
      <c r="R69" s="137"/>
      <c r="S69" s="137"/>
      <c r="T69" s="137"/>
      <c r="U69" s="137"/>
      <c r="V69" s="137">
        <v>4</v>
      </c>
    </row>
    <row r="70" spans="1:22" ht="57" x14ac:dyDescent="0.25">
      <c r="A70" s="132">
        <v>20</v>
      </c>
      <c r="B70" s="133">
        <v>112</v>
      </c>
      <c r="C70" s="134" t="s">
        <v>177</v>
      </c>
      <c r="D70" s="135" t="s">
        <v>178</v>
      </c>
      <c r="E70" s="136">
        <v>23.1</v>
      </c>
      <c r="F70" s="137" t="s">
        <v>179</v>
      </c>
      <c r="G70" s="136"/>
      <c r="H70" s="136">
        <v>23</v>
      </c>
      <c r="I70" s="136" t="s">
        <v>180</v>
      </c>
      <c r="J70" s="136"/>
      <c r="K70" s="136">
        <v>125</v>
      </c>
      <c r="L70" s="137" t="s">
        <v>181</v>
      </c>
      <c r="M70" s="137"/>
      <c r="N70" s="137" t="s">
        <v>106</v>
      </c>
      <c r="O70" s="137"/>
      <c r="P70" s="137"/>
      <c r="Q70" s="137"/>
      <c r="R70" s="137"/>
      <c r="S70" s="137"/>
      <c r="T70" s="137"/>
      <c r="U70" s="137"/>
      <c r="V70" s="137"/>
    </row>
    <row r="71" spans="1:22" ht="57" x14ac:dyDescent="0.25">
      <c r="A71" s="132">
        <v>21</v>
      </c>
      <c r="B71" s="133">
        <v>113</v>
      </c>
      <c r="C71" s="134" t="s">
        <v>182</v>
      </c>
      <c r="D71" s="135" t="s">
        <v>178</v>
      </c>
      <c r="E71" s="136">
        <v>16.399999999999999</v>
      </c>
      <c r="F71" s="137" t="s">
        <v>183</v>
      </c>
      <c r="G71" s="136"/>
      <c r="H71" s="136">
        <v>16</v>
      </c>
      <c r="I71" s="136" t="s">
        <v>184</v>
      </c>
      <c r="J71" s="136"/>
      <c r="K71" s="136">
        <v>111</v>
      </c>
      <c r="L71" s="137" t="s">
        <v>185</v>
      </c>
      <c r="M71" s="137"/>
      <c r="N71" s="137" t="s">
        <v>106</v>
      </c>
      <c r="O71" s="137"/>
      <c r="P71" s="137"/>
      <c r="Q71" s="137"/>
      <c r="R71" s="137"/>
      <c r="S71" s="137"/>
      <c r="T71" s="137"/>
      <c r="U71" s="137"/>
      <c r="V71" s="137"/>
    </row>
    <row r="72" spans="1:22" ht="18.45" customHeight="1" x14ac:dyDescent="0.25">
      <c r="A72" s="130" t="s">
        <v>186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</row>
    <row r="73" spans="1:22" ht="68.400000000000006" x14ac:dyDescent="0.25">
      <c r="A73" s="132">
        <v>22</v>
      </c>
      <c r="B73" s="133">
        <v>114</v>
      </c>
      <c r="C73" s="134" t="s">
        <v>136</v>
      </c>
      <c r="D73" s="135" t="s">
        <v>137</v>
      </c>
      <c r="E73" s="136">
        <v>13.69</v>
      </c>
      <c r="F73" s="137">
        <v>13.69</v>
      </c>
      <c r="G73" s="136"/>
      <c r="H73" s="136" t="s">
        <v>138</v>
      </c>
      <c r="I73" s="136">
        <v>7</v>
      </c>
      <c r="J73" s="136"/>
      <c r="K73" s="136" t="s">
        <v>139</v>
      </c>
      <c r="L73" s="137">
        <v>82</v>
      </c>
      <c r="M73" s="137"/>
      <c r="N73" s="137" t="s">
        <v>77</v>
      </c>
      <c r="O73" s="137"/>
      <c r="P73" s="137"/>
      <c r="Q73" s="137"/>
      <c r="R73" s="137"/>
      <c r="S73" s="137"/>
      <c r="T73" s="137"/>
      <c r="U73" s="137"/>
      <c r="V73" s="137"/>
    </row>
    <row r="74" spans="1:22" ht="57" x14ac:dyDescent="0.25">
      <c r="A74" s="132">
        <v>23</v>
      </c>
      <c r="B74" s="133">
        <v>115</v>
      </c>
      <c r="C74" s="134" t="s">
        <v>162</v>
      </c>
      <c r="D74" s="135" t="s">
        <v>163</v>
      </c>
      <c r="E74" s="136">
        <v>42798.58</v>
      </c>
      <c r="F74" s="137" t="s">
        <v>164</v>
      </c>
      <c r="G74" s="136">
        <v>433.44</v>
      </c>
      <c r="H74" s="136" t="s">
        <v>165</v>
      </c>
      <c r="I74" s="136" t="s">
        <v>166</v>
      </c>
      <c r="J74" s="136">
        <v>4</v>
      </c>
      <c r="K74" s="136" t="s">
        <v>167</v>
      </c>
      <c r="L74" s="137" t="s">
        <v>168</v>
      </c>
      <c r="M74" s="137"/>
      <c r="N74" s="137" t="s">
        <v>77</v>
      </c>
      <c r="O74" s="137"/>
      <c r="P74" s="137"/>
      <c r="Q74" s="137"/>
      <c r="R74" s="137"/>
      <c r="S74" s="137"/>
      <c r="T74" s="137"/>
      <c r="U74" s="137"/>
      <c r="V74" s="137">
        <v>25</v>
      </c>
    </row>
    <row r="75" spans="1:22" ht="18.45" customHeight="1" x14ac:dyDescent="0.25">
      <c r="A75" s="130" t="s">
        <v>135</v>
      </c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</row>
    <row r="76" spans="1:22" ht="68.400000000000006" x14ac:dyDescent="0.25">
      <c r="A76" s="132">
        <v>24</v>
      </c>
      <c r="B76" s="133">
        <v>116</v>
      </c>
      <c r="C76" s="134" t="s">
        <v>136</v>
      </c>
      <c r="D76" s="135" t="s">
        <v>137</v>
      </c>
      <c r="E76" s="136">
        <v>13.69</v>
      </c>
      <c r="F76" s="137">
        <v>13.69</v>
      </c>
      <c r="G76" s="136"/>
      <c r="H76" s="136" t="s">
        <v>138</v>
      </c>
      <c r="I76" s="136">
        <v>7</v>
      </c>
      <c r="J76" s="136"/>
      <c r="K76" s="136" t="s">
        <v>139</v>
      </c>
      <c r="L76" s="137">
        <v>82</v>
      </c>
      <c r="M76" s="137"/>
      <c r="N76" s="137" t="s">
        <v>77</v>
      </c>
      <c r="O76" s="137"/>
      <c r="P76" s="137"/>
      <c r="Q76" s="137"/>
      <c r="R76" s="137"/>
      <c r="S76" s="137"/>
      <c r="T76" s="137"/>
      <c r="U76" s="137"/>
      <c r="V76" s="137"/>
    </row>
    <row r="77" spans="1:22" ht="79.8" x14ac:dyDescent="0.25">
      <c r="A77" s="132">
        <v>25</v>
      </c>
      <c r="B77" s="133">
        <v>117</v>
      </c>
      <c r="C77" s="134" t="s">
        <v>169</v>
      </c>
      <c r="D77" s="135" t="s">
        <v>187</v>
      </c>
      <c r="E77" s="136">
        <v>2435.67</v>
      </c>
      <c r="F77" s="137" t="s">
        <v>171</v>
      </c>
      <c r="G77" s="136" t="s">
        <v>172</v>
      </c>
      <c r="H77" s="136" t="s">
        <v>188</v>
      </c>
      <c r="I77" s="136" t="s">
        <v>189</v>
      </c>
      <c r="J77" s="136"/>
      <c r="K77" s="136" t="s">
        <v>190</v>
      </c>
      <c r="L77" s="137" t="s">
        <v>191</v>
      </c>
      <c r="M77" s="137"/>
      <c r="N77" s="137" t="s">
        <v>77</v>
      </c>
      <c r="O77" s="137"/>
      <c r="P77" s="137"/>
      <c r="Q77" s="137"/>
      <c r="R77" s="137"/>
      <c r="S77" s="137"/>
      <c r="T77" s="137"/>
      <c r="U77" s="137"/>
      <c r="V77" s="137">
        <v>2</v>
      </c>
    </row>
    <row r="78" spans="1:22" ht="45.6" x14ac:dyDescent="0.25">
      <c r="A78" s="132">
        <v>26</v>
      </c>
      <c r="B78" s="133">
        <v>118</v>
      </c>
      <c r="C78" s="134" t="s">
        <v>192</v>
      </c>
      <c r="D78" s="135" t="s">
        <v>193</v>
      </c>
      <c r="E78" s="136">
        <v>18.600000000000001</v>
      </c>
      <c r="F78" s="137" t="s">
        <v>194</v>
      </c>
      <c r="G78" s="136"/>
      <c r="H78" s="136">
        <v>37</v>
      </c>
      <c r="I78" s="136" t="s">
        <v>195</v>
      </c>
      <c r="J78" s="136"/>
      <c r="K78" s="136">
        <v>89</v>
      </c>
      <c r="L78" s="137" t="s">
        <v>196</v>
      </c>
      <c r="M78" s="137"/>
      <c r="N78" s="137" t="s">
        <v>106</v>
      </c>
      <c r="O78" s="137"/>
      <c r="P78" s="137"/>
      <c r="Q78" s="137"/>
      <c r="R78" s="137"/>
      <c r="S78" s="137"/>
      <c r="T78" s="137"/>
      <c r="U78" s="137"/>
      <c r="V78" s="137"/>
    </row>
    <row r="79" spans="1:22" ht="18.45" customHeight="1" x14ac:dyDescent="0.25">
      <c r="A79" s="130" t="s">
        <v>158</v>
      </c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</row>
    <row r="80" spans="1:22" ht="68.400000000000006" x14ac:dyDescent="0.25">
      <c r="A80" s="132">
        <v>27</v>
      </c>
      <c r="B80" s="133">
        <v>119</v>
      </c>
      <c r="C80" s="134" t="s">
        <v>136</v>
      </c>
      <c r="D80" s="135" t="s">
        <v>137</v>
      </c>
      <c r="E80" s="136">
        <v>13.69</v>
      </c>
      <c r="F80" s="137">
        <v>13.69</v>
      </c>
      <c r="G80" s="136"/>
      <c r="H80" s="136" t="s">
        <v>138</v>
      </c>
      <c r="I80" s="136">
        <v>7</v>
      </c>
      <c r="J80" s="136"/>
      <c r="K80" s="136" t="s">
        <v>139</v>
      </c>
      <c r="L80" s="137">
        <v>82</v>
      </c>
      <c r="M80" s="137"/>
      <c r="N80" s="137" t="s">
        <v>77</v>
      </c>
      <c r="O80" s="137"/>
      <c r="P80" s="137"/>
      <c r="Q80" s="137"/>
      <c r="R80" s="137"/>
      <c r="S80" s="137"/>
      <c r="T80" s="137"/>
      <c r="U80" s="137"/>
      <c r="V80" s="137"/>
    </row>
    <row r="81" spans="1:22" ht="68.400000000000006" x14ac:dyDescent="0.25">
      <c r="A81" s="132">
        <v>28</v>
      </c>
      <c r="B81" s="133">
        <v>120</v>
      </c>
      <c r="C81" s="134" t="s">
        <v>197</v>
      </c>
      <c r="D81" s="135" t="s">
        <v>198</v>
      </c>
      <c r="E81" s="136">
        <v>7703.27</v>
      </c>
      <c r="F81" s="137" t="s">
        <v>199</v>
      </c>
      <c r="G81" s="136" t="s">
        <v>200</v>
      </c>
      <c r="H81" s="136" t="s">
        <v>201</v>
      </c>
      <c r="I81" s="136" t="s">
        <v>202</v>
      </c>
      <c r="J81" s="136"/>
      <c r="K81" s="136" t="s">
        <v>203</v>
      </c>
      <c r="L81" s="137" t="s">
        <v>204</v>
      </c>
      <c r="M81" s="137"/>
      <c r="N81" s="137" t="s">
        <v>77</v>
      </c>
      <c r="O81" s="137"/>
      <c r="P81" s="137"/>
      <c r="Q81" s="137"/>
      <c r="R81" s="137"/>
      <c r="S81" s="137"/>
      <c r="T81" s="137"/>
      <c r="U81" s="137"/>
      <c r="V81" s="137">
        <v>1</v>
      </c>
    </row>
    <row r="82" spans="1:22" ht="45.6" x14ac:dyDescent="0.25">
      <c r="A82" s="132">
        <v>29</v>
      </c>
      <c r="B82" s="133">
        <v>121</v>
      </c>
      <c r="C82" s="134" t="s">
        <v>192</v>
      </c>
      <c r="D82" s="135" t="s">
        <v>178</v>
      </c>
      <c r="E82" s="136">
        <v>18.600000000000001</v>
      </c>
      <c r="F82" s="137" t="s">
        <v>194</v>
      </c>
      <c r="G82" s="136"/>
      <c r="H82" s="136">
        <v>19</v>
      </c>
      <c r="I82" s="136" t="s">
        <v>205</v>
      </c>
      <c r="J82" s="136"/>
      <c r="K82" s="136">
        <v>44</v>
      </c>
      <c r="L82" s="137" t="s">
        <v>206</v>
      </c>
      <c r="M82" s="137"/>
      <c r="N82" s="137" t="s">
        <v>106</v>
      </c>
      <c r="O82" s="137"/>
      <c r="P82" s="137"/>
      <c r="Q82" s="137"/>
      <c r="R82" s="137"/>
      <c r="S82" s="137"/>
      <c r="T82" s="137"/>
      <c r="U82" s="137"/>
      <c r="V82" s="137"/>
    </row>
    <row r="83" spans="1:22" ht="68.400000000000006" x14ac:dyDescent="0.25">
      <c r="A83" s="132">
        <v>30</v>
      </c>
      <c r="B83" s="133">
        <v>122</v>
      </c>
      <c r="C83" s="134" t="s">
        <v>207</v>
      </c>
      <c r="D83" s="135" t="s">
        <v>163</v>
      </c>
      <c r="E83" s="136">
        <v>1327.37</v>
      </c>
      <c r="F83" s="137" t="s">
        <v>208</v>
      </c>
      <c r="G83" s="136">
        <v>12.38</v>
      </c>
      <c r="H83" s="136" t="s">
        <v>209</v>
      </c>
      <c r="I83" s="136" t="s">
        <v>210</v>
      </c>
      <c r="J83" s="136"/>
      <c r="K83" s="136" t="s">
        <v>211</v>
      </c>
      <c r="L83" s="137" t="s">
        <v>212</v>
      </c>
      <c r="M83" s="137"/>
      <c r="N83" s="137" t="s">
        <v>77</v>
      </c>
      <c r="O83" s="137"/>
      <c r="P83" s="137"/>
      <c r="Q83" s="137"/>
      <c r="R83" s="137"/>
      <c r="S83" s="137"/>
      <c r="T83" s="137"/>
      <c r="U83" s="137"/>
      <c r="V83" s="137">
        <v>1</v>
      </c>
    </row>
    <row r="84" spans="1:22" ht="57" x14ac:dyDescent="0.25">
      <c r="A84" s="132">
        <v>31</v>
      </c>
      <c r="B84" s="133">
        <v>123</v>
      </c>
      <c r="C84" s="134" t="s">
        <v>213</v>
      </c>
      <c r="D84" s="135" t="s">
        <v>178</v>
      </c>
      <c r="E84" s="136">
        <v>38.700000000000003</v>
      </c>
      <c r="F84" s="137" t="s">
        <v>214</v>
      </c>
      <c r="G84" s="136"/>
      <c r="H84" s="136">
        <v>39</v>
      </c>
      <c r="I84" s="136" t="s">
        <v>215</v>
      </c>
      <c r="J84" s="136"/>
      <c r="K84" s="136">
        <v>190</v>
      </c>
      <c r="L84" s="137" t="s">
        <v>216</v>
      </c>
      <c r="M84" s="137"/>
      <c r="N84" s="137" t="s">
        <v>106</v>
      </c>
      <c r="O84" s="137"/>
      <c r="P84" s="137"/>
      <c r="Q84" s="137"/>
      <c r="R84" s="137"/>
      <c r="S84" s="137"/>
      <c r="T84" s="137"/>
      <c r="U84" s="137"/>
      <c r="V84" s="137"/>
    </row>
    <row r="85" spans="1:22" ht="91.2" x14ac:dyDescent="0.25">
      <c r="A85" s="132">
        <v>32</v>
      </c>
      <c r="B85" s="133">
        <v>124</v>
      </c>
      <c r="C85" s="134" t="s">
        <v>217</v>
      </c>
      <c r="D85" s="135" t="s">
        <v>218</v>
      </c>
      <c r="E85" s="136">
        <v>1119.57</v>
      </c>
      <c r="F85" s="137" t="s">
        <v>219</v>
      </c>
      <c r="G85" s="136" t="s">
        <v>172</v>
      </c>
      <c r="H85" s="136" t="s">
        <v>220</v>
      </c>
      <c r="I85" s="136" t="s">
        <v>221</v>
      </c>
      <c r="J85" s="136">
        <v>1</v>
      </c>
      <c r="K85" s="136" t="s">
        <v>222</v>
      </c>
      <c r="L85" s="137" t="s">
        <v>223</v>
      </c>
      <c r="M85" s="137"/>
      <c r="N85" s="137" t="s">
        <v>77</v>
      </c>
      <c r="O85" s="137"/>
      <c r="P85" s="137"/>
      <c r="Q85" s="137"/>
      <c r="R85" s="137"/>
      <c r="S85" s="137"/>
      <c r="T85" s="137"/>
      <c r="U85" s="137"/>
      <c r="V85" s="137">
        <v>5</v>
      </c>
    </row>
    <row r="86" spans="1:22" ht="79.8" x14ac:dyDescent="0.25">
      <c r="A86" s="132">
        <v>33</v>
      </c>
      <c r="B86" s="133">
        <v>125</v>
      </c>
      <c r="C86" s="134" t="s">
        <v>224</v>
      </c>
      <c r="D86" s="135" t="s">
        <v>225</v>
      </c>
      <c r="E86" s="136">
        <v>12.3</v>
      </c>
      <c r="F86" s="137" t="s">
        <v>226</v>
      </c>
      <c r="G86" s="136"/>
      <c r="H86" s="136">
        <v>18</v>
      </c>
      <c r="I86" s="136" t="s">
        <v>227</v>
      </c>
      <c r="J86" s="136"/>
      <c r="K86" s="136">
        <v>77</v>
      </c>
      <c r="L86" s="137" t="s">
        <v>228</v>
      </c>
      <c r="M86" s="137"/>
      <c r="N86" s="137" t="s">
        <v>106</v>
      </c>
      <c r="O86" s="137"/>
      <c r="P86" s="137"/>
      <c r="Q86" s="137"/>
      <c r="R86" s="137"/>
      <c r="S86" s="137"/>
      <c r="T86" s="137"/>
      <c r="U86" s="137"/>
      <c r="V86" s="137"/>
    </row>
    <row r="87" spans="1:22" ht="79.8" x14ac:dyDescent="0.25">
      <c r="A87" s="132">
        <v>34</v>
      </c>
      <c r="B87" s="133">
        <v>126</v>
      </c>
      <c r="C87" s="134" t="s">
        <v>229</v>
      </c>
      <c r="D87" s="135" t="s">
        <v>230</v>
      </c>
      <c r="E87" s="136">
        <v>9.44</v>
      </c>
      <c r="F87" s="137" t="s">
        <v>231</v>
      </c>
      <c r="G87" s="136"/>
      <c r="H87" s="136">
        <v>2</v>
      </c>
      <c r="I87" s="136" t="s">
        <v>232</v>
      </c>
      <c r="J87" s="136"/>
      <c r="K87" s="136">
        <v>8</v>
      </c>
      <c r="L87" s="137" t="s">
        <v>233</v>
      </c>
      <c r="M87" s="137"/>
      <c r="N87" s="137" t="s">
        <v>106</v>
      </c>
      <c r="O87" s="137"/>
      <c r="P87" s="137"/>
      <c r="Q87" s="137"/>
      <c r="R87" s="137"/>
      <c r="S87" s="137"/>
      <c r="T87" s="137"/>
      <c r="U87" s="137"/>
      <c r="V87" s="137"/>
    </row>
    <row r="88" spans="1:22" ht="91.2" x14ac:dyDescent="0.25">
      <c r="A88" s="132">
        <v>35</v>
      </c>
      <c r="B88" s="133">
        <v>127</v>
      </c>
      <c r="C88" s="134" t="s">
        <v>234</v>
      </c>
      <c r="D88" s="135" t="s">
        <v>235</v>
      </c>
      <c r="E88" s="136">
        <v>3035.5</v>
      </c>
      <c r="F88" s="137" t="s">
        <v>236</v>
      </c>
      <c r="G88" s="136" t="s">
        <v>237</v>
      </c>
      <c r="H88" s="136" t="s">
        <v>238</v>
      </c>
      <c r="I88" s="136" t="s">
        <v>239</v>
      </c>
      <c r="J88" s="136"/>
      <c r="K88" s="136" t="s">
        <v>240</v>
      </c>
      <c r="L88" s="137" t="s">
        <v>241</v>
      </c>
      <c r="M88" s="137"/>
      <c r="N88" s="137" t="s">
        <v>77</v>
      </c>
      <c r="O88" s="137"/>
      <c r="P88" s="137"/>
      <c r="Q88" s="137"/>
      <c r="R88" s="137"/>
      <c r="S88" s="137"/>
      <c r="T88" s="137"/>
      <c r="U88" s="137"/>
      <c r="V88" s="137">
        <v>1</v>
      </c>
    </row>
    <row r="89" spans="1:22" ht="57" x14ac:dyDescent="0.25">
      <c r="A89" s="132">
        <v>36</v>
      </c>
      <c r="B89" s="133">
        <v>128</v>
      </c>
      <c r="C89" s="134" t="s">
        <v>177</v>
      </c>
      <c r="D89" s="135" t="s">
        <v>193</v>
      </c>
      <c r="E89" s="136">
        <v>23.1</v>
      </c>
      <c r="F89" s="137" t="s">
        <v>179</v>
      </c>
      <c r="G89" s="136"/>
      <c r="H89" s="136">
        <v>46</v>
      </c>
      <c r="I89" s="136" t="s">
        <v>242</v>
      </c>
      <c r="J89" s="136"/>
      <c r="K89" s="136">
        <v>250</v>
      </c>
      <c r="L89" s="137" t="s">
        <v>243</v>
      </c>
      <c r="M89" s="137"/>
      <c r="N89" s="137" t="s">
        <v>106</v>
      </c>
      <c r="O89" s="137"/>
      <c r="P89" s="137"/>
      <c r="Q89" s="137"/>
      <c r="R89" s="137"/>
      <c r="S89" s="137"/>
      <c r="T89" s="137"/>
      <c r="U89" s="137"/>
      <c r="V89" s="137"/>
    </row>
    <row r="90" spans="1:22" ht="57" x14ac:dyDescent="0.25">
      <c r="A90" s="132">
        <v>37</v>
      </c>
      <c r="B90" s="133">
        <v>129</v>
      </c>
      <c r="C90" s="134" t="s">
        <v>182</v>
      </c>
      <c r="D90" s="135" t="s">
        <v>193</v>
      </c>
      <c r="E90" s="136">
        <v>16.399999999999999</v>
      </c>
      <c r="F90" s="137" t="s">
        <v>183</v>
      </c>
      <c r="G90" s="136"/>
      <c r="H90" s="136">
        <v>33</v>
      </c>
      <c r="I90" s="136" t="s">
        <v>244</v>
      </c>
      <c r="J90" s="136"/>
      <c r="K90" s="136">
        <v>222</v>
      </c>
      <c r="L90" s="137" t="s">
        <v>245</v>
      </c>
      <c r="M90" s="137"/>
      <c r="N90" s="137" t="s">
        <v>106</v>
      </c>
      <c r="O90" s="137"/>
      <c r="P90" s="137"/>
      <c r="Q90" s="137"/>
      <c r="R90" s="137"/>
      <c r="S90" s="137"/>
      <c r="T90" s="137"/>
      <c r="U90" s="137"/>
      <c r="V90" s="137"/>
    </row>
    <row r="91" spans="1:22" ht="18.45" customHeight="1" x14ac:dyDescent="0.25">
      <c r="A91" s="130" t="s">
        <v>246</v>
      </c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</row>
    <row r="92" spans="1:22" ht="68.400000000000006" x14ac:dyDescent="0.25">
      <c r="A92" s="132">
        <v>38</v>
      </c>
      <c r="B92" s="133">
        <v>130</v>
      </c>
      <c r="C92" s="134" t="s">
        <v>247</v>
      </c>
      <c r="D92" s="135" t="s">
        <v>248</v>
      </c>
      <c r="E92" s="136">
        <v>3.95</v>
      </c>
      <c r="F92" s="137">
        <v>3.95</v>
      </c>
      <c r="G92" s="136"/>
      <c r="H92" s="136"/>
      <c r="I92" s="136"/>
      <c r="J92" s="136"/>
      <c r="K92" s="136" t="s">
        <v>249</v>
      </c>
      <c r="L92" s="137">
        <v>6</v>
      </c>
      <c r="M92" s="137"/>
      <c r="N92" s="137" t="s">
        <v>77</v>
      </c>
      <c r="O92" s="137"/>
      <c r="P92" s="137"/>
      <c r="Q92" s="137"/>
      <c r="R92" s="137"/>
      <c r="S92" s="137"/>
      <c r="T92" s="137"/>
      <c r="U92" s="137"/>
      <c r="V92" s="137"/>
    </row>
    <row r="93" spans="1:22" ht="79.8" x14ac:dyDescent="0.25">
      <c r="A93" s="132">
        <v>39</v>
      </c>
      <c r="B93" s="133">
        <v>131</v>
      </c>
      <c r="C93" s="134" t="s">
        <v>250</v>
      </c>
      <c r="D93" s="135" t="s">
        <v>163</v>
      </c>
      <c r="E93" s="136">
        <v>2150.2399999999998</v>
      </c>
      <c r="F93" s="137" t="s">
        <v>251</v>
      </c>
      <c r="G93" s="136" t="s">
        <v>252</v>
      </c>
      <c r="H93" s="136" t="s">
        <v>253</v>
      </c>
      <c r="I93" s="136" t="s">
        <v>254</v>
      </c>
      <c r="J93" s="136"/>
      <c r="K93" s="136" t="s">
        <v>255</v>
      </c>
      <c r="L93" s="137" t="s">
        <v>256</v>
      </c>
      <c r="M93" s="137"/>
      <c r="N93" s="137" t="s">
        <v>77</v>
      </c>
      <c r="O93" s="137"/>
      <c r="P93" s="137"/>
      <c r="Q93" s="137"/>
      <c r="R93" s="137"/>
      <c r="S93" s="137"/>
      <c r="T93" s="137"/>
      <c r="U93" s="137"/>
      <c r="V93" s="137"/>
    </row>
    <row r="94" spans="1:22" ht="18.45" customHeight="1" x14ac:dyDescent="0.25">
      <c r="A94" s="130" t="s">
        <v>257</v>
      </c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</row>
    <row r="95" spans="1:22" ht="68.400000000000006" x14ac:dyDescent="0.25">
      <c r="A95" s="132">
        <v>40</v>
      </c>
      <c r="B95" s="133">
        <v>132</v>
      </c>
      <c r="C95" s="134" t="s">
        <v>136</v>
      </c>
      <c r="D95" s="135" t="s">
        <v>137</v>
      </c>
      <c r="E95" s="136">
        <v>13.69</v>
      </c>
      <c r="F95" s="137">
        <v>13.69</v>
      </c>
      <c r="G95" s="136"/>
      <c r="H95" s="136" t="s">
        <v>138</v>
      </c>
      <c r="I95" s="136">
        <v>7</v>
      </c>
      <c r="J95" s="136"/>
      <c r="K95" s="136" t="s">
        <v>139</v>
      </c>
      <c r="L95" s="137">
        <v>82</v>
      </c>
      <c r="M95" s="137"/>
      <c r="N95" s="137" t="s">
        <v>77</v>
      </c>
      <c r="O95" s="137"/>
      <c r="P95" s="137"/>
      <c r="Q95" s="137"/>
      <c r="R95" s="137"/>
      <c r="S95" s="137"/>
      <c r="T95" s="137"/>
      <c r="U95" s="137"/>
      <c r="V95" s="137"/>
    </row>
    <row r="96" spans="1:22" ht="79.8" x14ac:dyDescent="0.25">
      <c r="A96" s="132">
        <v>41</v>
      </c>
      <c r="B96" s="133">
        <v>133</v>
      </c>
      <c r="C96" s="134" t="s">
        <v>169</v>
      </c>
      <c r="D96" s="135" t="s">
        <v>258</v>
      </c>
      <c r="E96" s="136">
        <v>2435.67</v>
      </c>
      <c r="F96" s="137" t="s">
        <v>171</v>
      </c>
      <c r="G96" s="136" t="s">
        <v>172</v>
      </c>
      <c r="H96" s="136" t="s">
        <v>259</v>
      </c>
      <c r="I96" s="136" t="s">
        <v>260</v>
      </c>
      <c r="J96" s="136">
        <v>1</v>
      </c>
      <c r="K96" s="136" t="s">
        <v>261</v>
      </c>
      <c r="L96" s="137" t="s">
        <v>262</v>
      </c>
      <c r="M96" s="137"/>
      <c r="N96" s="137" t="s">
        <v>77</v>
      </c>
      <c r="O96" s="137"/>
      <c r="P96" s="137"/>
      <c r="Q96" s="137"/>
      <c r="R96" s="137"/>
      <c r="S96" s="137"/>
      <c r="T96" s="137"/>
      <c r="U96" s="137"/>
      <c r="V96" s="137">
        <v>5</v>
      </c>
    </row>
    <row r="97" spans="1:22" ht="45.6" x14ac:dyDescent="0.25">
      <c r="A97" s="132">
        <v>42</v>
      </c>
      <c r="B97" s="133">
        <v>134</v>
      </c>
      <c r="C97" s="134" t="s">
        <v>192</v>
      </c>
      <c r="D97" s="135" t="s">
        <v>193</v>
      </c>
      <c r="E97" s="136">
        <v>18.600000000000001</v>
      </c>
      <c r="F97" s="137" t="s">
        <v>194</v>
      </c>
      <c r="G97" s="136"/>
      <c r="H97" s="136">
        <v>37</v>
      </c>
      <c r="I97" s="136" t="s">
        <v>195</v>
      </c>
      <c r="J97" s="136"/>
      <c r="K97" s="136">
        <v>89</v>
      </c>
      <c r="L97" s="137" t="s">
        <v>196</v>
      </c>
      <c r="M97" s="137"/>
      <c r="N97" s="137" t="s">
        <v>106</v>
      </c>
      <c r="O97" s="137"/>
      <c r="P97" s="137"/>
      <c r="Q97" s="137"/>
      <c r="R97" s="137"/>
      <c r="S97" s="137"/>
      <c r="T97" s="137"/>
      <c r="U97" s="137"/>
      <c r="V97" s="137"/>
    </row>
    <row r="98" spans="1:22" ht="34.200000000000003" x14ac:dyDescent="0.25">
      <c r="A98" s="132">
        <v>43</v>
      </c>
      <c r="B98" s="133">
        <v>135</v>
      </c>
      <c r="C98" s="134" t="s">
        <v>263</v>
      </c>
      <c r="D98" s="135" t="s">
        <v>193</v>
      </c>
      <c r="E98" s="136">
        <v>2.41</v>
      </c>
      <c r="F98" s="137" t="s">
        <v>264</v>
      </c>
      <c r="G98" s="136"/>
      <c r="H98" s="136">
        <v>5</v>
      </c>
      <c r="I98" s="136" t="s">
        <v>265</v>
      </c>
      <c r="J98" s="136"/>
      <c r="K98" s="136">
        <v>46</v>
      </c>
      <c r="L98" s="137" t="s">
        <v>242</v>
      </c>
      <c r="M98" s="137"/>
      <c r="N98" s="137" t="s">
        <v>106</v>
      </c>
      <c r="O98" s="137"/>
      <c r="P98" s="137"/>
      <c r="Q98" s="137"/>
      <c r="R98" s="137"/>
      <c r="S98" s="137"/>
      <c r="T98" s="137"/>
      <c r="U98" s="137"/>
      <c r="V98" s="137"/>
    </row>
    <row r="99" spans="1:22" ht="18.45" customHeight="1" x14ac:dyDescent="0.25">
      <c r="A99" s="130" t="s">
        <v>266</v>
      </c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</row>
    <row r="100" spans="1:22" ht="68.400000000000006" x14ac:dyDescent="0.25">
      <c r="A100" s="132">
        <v>44</v>
      </c>
      <c r="B100" s="133">
        <v>136</v>
      </c>
      <c r="C100" s="134" t="s">
        <v>267</v>
      </c>
      <c r="D100" s="135" t="s">
        <v>268</v>
      </c>
      <c r="E100" s="136">
        <v>78.430000000000007</v>
      </c>
      <c r="F100" s="137">
        <v>69.02</v>
      </c>
      <c r="G100" s="136" t="s">
        <v>269</v>
      </c>
      <c r="H100" s="136" t="s">
        <v>270</v>
      </c>
      <c r="I100" s="136">
        <v>14</v>
      </c>
      <c r="J100" s="136" t="s">
        <v>271</v>
      </c>
      <c r="K100" s="136" t="s">
        <v>272</v>
      </c>
      <c r="L100" s="137">
        <v>166</v>
      </c>
      <c r="M100" s="137"/>
      <c r="N100" s="137" t="s">
        <v>77</v>
      </c>
      <c r="O100" s="137"/>
      <c r="P100" s="137"/>
      <c r="Q100" s="137"/>
      <c r="R100" s="137"/>
      <c r="S100" s="137"/>
      <c r="T100" s="137"/>
      <c r="U100" s="137"/>
      <c r="V100" s="137" t="s">
        <v>273</v>
      </c>
    </row>
    <row r="101" spans="1:22" ht="114" x14ac:dyDescent="0.25">
      <c r="A101" s="132">
        <v>45</v>
      </c>
      <c r="B101" s="133">
        <v>137</v>
      </c>
      <c r="C101" s="134" t="s">
        <v>274</v>
      </c>
      <c r="D101" s="135" t="s">
        <v>275</v>
      </c>
      <c r="E101" s="136">
        <v>314.14</v>
      </c>
      <c r="F101" s="137" t="s">
        <v>276</v>
      </c>
      <c r="G101" s="136" t="s">
        <v>277</v>
      </c>
      <c r="H101" s="136" t="s">
        <v>278</v>
      </c>
      <c r="I101" s="136" t="s">
        <v>279</v>
      </c>
      <c r="J101" s="136">
        <v>14</v>
      </c>
      <c r="K101" s="136" t="s">
        <v>280</v>
      </c>
      <c r="L101" s="137" t="s">
        <v>281</v>
      </c>
      <c r="M101" s="137"/>
      <c r="N101" s="137" t="s">
        <v>77</v>
      </c>
      <c r="O101" s="137"/>
      <c r="P101" s="137"/>
      <c r="Q101" s="137"/>
      <c r="R101" s="137"/>
      <c r="S101" s="137"/>
      <c r="T101" s="137"/>
      <c r="U101" s="137"/>
      <c r="V101" s="137" t="s">
        <v>282</v>
      </c>
    </row>
    <row r="102" spans="1:22" ht="125.4" x14ac:dyDescent="0.25">
      <c r="A102" s="132">
        <v>46</v>
      </c>
      <c r="B102" s="133">
        <v>138</v>
      </c>
      <c r="C102" s="134" t="s">
        <v>283</v>
      </c>
      <c r="D102" s="135" t="s">
        <v>275</v>
      </c>
      <c r="E102" s="136">
        <v>101.32</v>
      </c>
      <c r="F102" s="137">
        <v>56.82</v>
      </c>
      <c r="G102" s="136" t="s">
        <v>284</v>
      </c>
      <c r="H102" s="136" t="s">
        <v>285</v>
      </c>
      <c r="I102" s="136">
        <v>6</v>
      </c>
      <c r="J102" s="136">
        <v>4</v>
      </c>
      <c r="K102" s="136" t="s">
        <v>286</v>
      </c>
      <c r="L102" s="137">
        <v>68</v>
      </c>
      <c r="M102" s="137"/>
      <c r="N102" s="137" t="s">
        <v>77</v>
      </c>
      <c r="O102" s="137"/>
      <c r="P102" s="137"/>
      <c r="Q102" s="137"/>
      <c r="R102" s="137"/>
      <c r="S102" s="137"/>
      <c r="T102" s="137"/>
      <c r="U102" s="137"/>
      <c r="V102" s="137" t="s">
        <v>287</v>
      </c>
    </row>
    <row r="103" spans="1:22" ht="18.45" customHeight="1" x14ac:dyDescent="0.25">
      <c r="A103" s="130" t="s">
        <v>288</v>
      </c>
      <c r="B103" s="131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  <c r="V103" s="131"/>
    </row>
    <row r="104" spans="1:22" ht="102.6" x14ac:dyDescent="0.25">
      <c r="A104" s="132">
        <v>47</v>
      </c>
      <c r="B104" s="133">
        <v>139</v>
      </c>
      <c r="C104" s="134" t="s">
        <v>289</v>
      </c>
      <c r="D104" s="135" t="s">
        <v>290</v>
      </c>
      <c r="E104" s="136">
        <v>1166.8699999999999</v>
      </c>
      <c r="F104" s="137" t="s">
        <v>291</v>
      </c>
      <c r="G104" s="136">
        <v>14.45</v>
      </c>
      <c r="H104" s="136" t="s">
        <v>292</v>
      </c>
      <c r="I104" s="136" t="s">
        <v>293</v>
      </c>
      <c r="J104" s="136">
        <v>5</v>
      </c>
      <c r="K104" s="136" t="s">
        <v>294</v>
      </c>
      <c r="L104" s="137" t="s">
        <v>295</v>
      </c>
      <c r="M104" s="137"/>
      <c r="N104" s="137" t="s">
        <v>77</v>
      </c>
      <c r="O104" s="137"/>
      <c r="P104" s="137"/>
      <c r="Q104" s="137"/>
      <c r="R104" s="137"/>
      <c r="S104" s="137"/>
      <c r="T104" s="137"/>
      <c r="U104" s="137"/>
      <c r="V104" s="137">
        <v>30</v>
      </c>
    </row>
    <row r="105" spans="1:22" ht="125.4" x14ac:dyDescent="0.25">
      <c r="A105" s="132">
        <v>48</v>
      </c>
      <c r="B105" s="133">
        <v>140</v>
      </c>
      <c r="C105" s="134" t="s">
        <v>296</v>
      </c>
      <c r="D105" s="135" t="s">
        <v>297</v>
      </c>
      <c r="E105" s="136">
        <v>1325.95</v>
      </c>
      <c r="F105" s="137" t="s">
        <v>298</v>
      </c>
      <c r="G105" s="136">
        <v>490.2</v>
      </c>
      <c r="H105" s="136" t="s">
        <v>299</v>
      </c>
      <c r="I105" s="136" t="s">
        <v>300</v>
      </c>
      <c r="J105" s="136">
        <v>176</v>
      </c>
      <c r="K105" s="136" t="s">
        <v>301</v>
      </c>
      <c r="L105" s="137" t="s">
        <v>302</v>
      </c>
      <c r="M105" s="137"/>
      <c r="N105" s="137" t="s">
        <v>77</v>
      </c>
      <c r="O105" s="137"/>
      <c r="P105" s="137"/>
      <c r="Q105" s="137"/>
      <c r="R105" s="137"/>
      <c r="S105" s="137"/>
      <c r="T105" s="137"/>
      <c r="U105" s="137"/>
      <c r="V105" s="137">
        <v>597</v>
      </c>
    </row>
    <row r="106" spans="1:22" ht="125.4" x14ac:dyDescent="0.25">
      <c r="A106" s="132">
        <v>49</v>
      </c>
      <c r="B106" s="133">
        <v>141</v>
      </c>
      <c r="C106" s="134" t="s">
        <v>303</v>
      </c>
      <c r="D106" s="135" t="s">
        <v>304</v>
      </c>
      <c r="E106" s="136">
        <v>1175.99</v>
      </c>
      <c r="F106" s="137" t="s">
        <v>305</v>
      </c>
      <c r="G106" s="136">
        <v>328.01</v>
      </c>
      <c r="H106" s="136" t="s">
        <v>306</v>
      </c>
      <c r="I106" s="136" t="s">
        <v>307</v>
      </c>
      <c r="J106" s="136">
        <v>59</v>
      </c>
      <c r="K106" s="136" t="s">
        <v>308</v>
      </c>
      <c r="L106" s="137" t="s">
        <v>309</v>
      </c>
      <c r="M106" s="137"/>
      <c r="N106" s="137" t="s">
        <v>77</v>
      </c>
      <c r="O106" s="137"/>
      <c r="P106" s="137"/>
      <c r="Q106" s="137"/>
      <c r="R106" s="137"/>
      <c r="S106" s="137"/>
      <c r="T106" s="137"/>
      <c r="U106" s="137"/>
      <c r="V106" s="137">
        <v>200</v>
      </c>
    </row>
    <row r="107" spans="1:22" ht="114" x14ac:dyDescent="0.25">
      <c r="A107" s="138">
        <v>50</v>
      </c>
      <c r="B107" s="139">
        <v>142</v>
      </c>
      <c r="C107" s="140" t="s">
        <v>310</v>
      </c>
      <c r="D107" s="141" t="s">
        <v>304</v>
      </c>
      <c r="E107" s="142">
        <v>1371.57</v>
      </c>
      <c r="F107" s="143" t="s">
        <v>311</v>
      </c>
      <c r="G107" s="142">
        <v>391.7</v>
      </c>
      <c r="H107" s="142" t="s">
        <v>312</v>
      </c>
      <c r="I107" s="142" t="s">
        <v>313</v>
      </c>
      <c r="J107" s="142">
        <v>71</v>
      </c>
      <c r="K107" s="142" t="s">
        <v>314</v>
      </c>
      <c r="L107" s="143" t="s">
        <v>315</v>
      </c>
      <c r="M107" s="143"/>
      <c r="N107" s="143" t="s">
        <v>77</v>
      </c>
      <c r="O107" s="143"/>
      <c r="P107" s="143"/>
      <c r="Q107" s="143"/>
      <c r="R107" s="143"/>
      <c r="S107" s="143"/>
      <c r="T107" s="143"/>
      <c r="U107" s="143"/>
      <c r="V107" s="143">
        <v>239</v>
      </c>
    </row>
    <row r="108" spans="1:22" ht="34.200000000000003" x14ac:dyDescent="0.25">
      <c r="A108" s="144" t="s">
        <v>316</v>
      </c>
      <c r="B108" s="145"/>
      <c r="C108" s="145"/>
      <c r="D108" s="145"/>
      <c r="E108" s="145"/>
      <c r="F108" s="145"/>
      <c r="G108" s="145"/>
      <c r="H108" s="146">
        <v>7833</v>
      </c>
      <c r="I108" s="146" t="s">
        <v>317</v>
      </c>
      <c r="J108" s="146" t="s">
        <v>318</v>
      </c>
      <c r="K108" s="146">
        <v>38312</v>
      </c>
      <c r="L108" s="146" t="s">
        <v>319</v>
      </c>
      <c r="M108" s="146"/>
      <c r="N108" s="146"/>
      <c r="O108" s="146"/>
      <c r="P108" s="146"/>
      <c r="Q108" s="146"/>
      <c r="R108" s="146"/>
      <c r="S108" s="146"/>
      <c r="T108" s="146"/>
      <c r="U108" s="146"/>
      <c r="V108" s="146" t="s">
        <v>320</v>
      </c>
    </row>
    <row r="109" spans="1:22" x14ac:dyDescent="0.25">
      <c r="A109" s="144" t="s">
        <v>321</v>
      </c>
      <c r="B109" s="145"/>
      <c r="C109" s="145"/>
      <c r="D109" s="145"/>
      <c r="E109" s="145"/>
      <c r="F109" s="145"/>
      <c r="G109" s="145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</row>
    <row r="110" spans="1:22" x14ac:dyDescent="0.25">
      <c r="A110" s="144" t="s">
        <v>322</v>
      </c>
      <c r="B110" s="145"/>
      <c r="C110" s="145"/>
      <c r="D110" s="145"/>
      <c r="E110" s="145"/>
      <c r="F110" s="145"/>
      <c r="G110" s="145"/>
      <c r="H110" s="146">
        <v>1086</v>
      </c>
      <c r="I110" s="146"/>
      <c r="J110" s="146"/>
      <c r="K110" s="146">
        <v>13049</v>
      </c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</row>
    <row r="111" spans="1:22" x14ac:dyDescent="0.25">
      <c r="A111" s="144" t="s">
        <v>323</v>
      </c>
      <c r="B111" s="145"/>
      <c r="C111" s="145"/>
      <c r="D111" s="145"/>
      <c r="E111" s="145"/>
      <c r="F111" s="145"/>
      <c r="G111" s="145"/>
      <c r="H111" s="146">
        <v>6329</v>
      </c>
      <c r="I111" s="146"/>
      <c r="J111" s="146"/>
      <c r="K111" s="146">
        <v>23723</v>
      </c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</row>
    <row r="112" spans="1:22" x14ac:dyDescent="0.25">
      <c r="A112" s="144" t="s">
        <v>324</v>
      </c>
      <c r="B112" s="145"/>
      <c r="C112" s="145"/>
      <c r="D112" s="145"/>
      <c r="E112" s="145"/>
      <c r="F112" s="145"/>
      <c r="G112" s="145"/>
      <c r="H112" s="146">
        <v>423</v>
      </c>
      <c r="I112" s="146"/>
      <c r="J112" s="146"/>
      <c r="K112" s="146">
        <v>1606</v>
      </c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</row>
    <row r="113" spans="1:22" x14ac:dyDescent="0.25">
      <c r="A113" s="147" t="s">
        <v>325</v>
      </c>
      <c r="B113" s="148"/>
      <c r="C113" s="148"/>
      <c r="D113" s="148"/>
      <c r="E113" s="148"/>
      <c r="F113" s="148"/>
      <c r="G113" s="148"/>
      <c r="H113" s="149">
        <v>1023</v>
      </c>
      <c r="I113" s="149"/>
      <c r="J113" s="149"/>
      <c r="K113" s="149">
        <v>10485</v>
      </c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</row>
    <row r="114" spans="1:22" x14ac:dyDescent="0.25">
      <c r="A114" s="147" t="s">
        <v>326</v>
      </c>
      <c r="B114" s="148"/>
      <c r="C114" s="148"/>
      <c r="D114" s="148"/>
      <c r="E114" s="148"/>
      <c r="F114" s="148"/>
      <c r="G114" s="148"/>
      <c r="H114" s="149">
        <v>701</v>
      </c>
      <c r="I114" s="149"/>
      <c r="J114" s="149"/>
      <c r="K114" s="149">
        <v>6749</v>
      </c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</row>
    <row r="115" spans="1:22" x14ac:dyDescent="0.25">
      <c r="A115" s="147" t="s">
        <v>327</v>
      </c>
      <c r="B115" s="148"/>
      <c r="C115" s="148"/>
      <c r="D115" s="148"/>
      <c r="E115" s="148"/>
      <c r="F115" s="148"/>
      <c r="G115" s="148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</row>
    <row r="116" spans="1:22" hidden="1" x14ac:dyDescent="0.25">
      <c r="A116" s="144" t="s">
        <v>328</v>
      </c>
      <c r="B116" s="145"/>
      <c r="C116" s="145"/>
      <c r="D116" s="145"/>
      <c r="E116" s="145"/>
      <c r="F116" s="145"/>
      <c r="G116" s="145"/>
      <c r="H116" s="146">
        <v>1</v>
      </c>
      <c r="I116" s="146"/>
      <c r="J116" s="146"/>
      <c r="K116" s="146">
        <v>11</v>
      </c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</row>
    <row r="117" spans="1:22" hidden="1" x14ac:dyDescent="0.25">
      <c r="A117" s="144" t="s">
        <v>329</v>
      </c>
      <c r="B117" s="145"/>
      <c r="C117" s="145"/>
      <c r="D117" s="145"/>
      <c r="E117" s="145"/>
      <c r="F117" s="145"/>
      <c r="G117" s="145"/>
      <c r="H117" s="146">
        <v>2</v>
      </c>
      <c r="I117" s="146"/>
      <c r="J117" s="146"/>
      <c r="K117" s="146">
        <v>10</v>
      </c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</row>
    <row r="118" spans="1:22" hidden="1" x14ac:dyDescent="0.25">
      <c r="A118" s="144" t="s">
        <v>330</v>
      </c>
      <c r="B118" s="145"/>
      <c r="C118" s="145"/>
      <c r="D118" s="145"/>
      <c r="E118" s="145"/>
      <c r="F118" s="145"/>
      <c r="G118" s="145"/>
      <c r="H118" s="146">
        <v>5689</v>
      </c>
      <c r="I118" s="146"/>
      <c r="J118" s="146"/>
      <c r="K118" s="146">
        <v>28127</v>
      </c>
      <c r="L118" s="146"/>
      <c r="M118" s="146"/>
      <c r="N118" s="146"/>
      <c r="O118" s="146"/>
      <c r="P118" s="146"/>
      <c r="Q118" s="146"/>
      <c r="R118" s="146"/>
      <c r="S118" s="146"/>
      <c r="T118" s="146"/>
      <c r="U118" s="146"/>
      <c r="V118" s="146"/>
    </row>
    <row r="119" spans="1:22" hidden="1" x14ac:dyDescent="0.25">
      <c r="A119" s="144" t="s">
        <v>331</v>
      </c>
      <c r="B119" s="145"/>
      <c r="C119" s="145"/>
      <c r="D119" s="145"/>
      <c r="E119" s="145"/>
      <c r="F119" s="145"/>
      <c r="G119" s="145"/>
      <c r="H119" s="146">
        <v>14</v>
      </c>
      <c r="I119" s="146"/>
      <c r="J119" s="146"/>
      <c r="K119" s="146">
        <v>138</v>
      </c>
      <c r="L119" s="146"/>
      <c r="M119" s="146"/>
      <c r="N119" s="146"/>
      <c r="O119" s="146"/>
      <c r="P119" s="146"/>
      <c r="Q119" s="146"/>
      <c r="R119" s="146"/>
      <c r="S119" s="146"/>
      <c r="T119" s="146"/>
      <c r="U119" s="146"/>
      <c r="V119" s="146"/>
    </row>
    <row r="120" spans="1:22" ht="30" hidden="1" customHeight="1" x14ac:dyDescent="0.25">
      <c r="A120" s="144" t="s">
        <v>332</v>
      </c>
      <c r="B120" s="145"/>
      <c r="C120" s="145"/>
      <c r="D120" s="145"/>
      <c r="E120" s="145"/>
      <c r="F120" s="145"/>
      <c r="G120" s="145"/>
      <c r="H120" s="146">
        <v>134</v>
      </c>
      <c r="I120" s="146"/>
      <c r="J120" s="146"/>
      <c r="K120" s="146">
        <v>1446</v>
      </c>
      <c r="L120" s="146"/>
      <c r="M120" s="146"/>
      <c r="N120" s="146"/>
      <c r="O120" s="146"/>
      <c r="P120" s="146"/>
      <c r="Q120" s="146"/>
      <c r="R120" s="146"/>
      <c r="S120" s="146"/>
      <c r="T120" s="146"/>
      <c r="U120" s="146"/>
      <c r="V120" s="146"/>
    </row>
    <row r="121" spans="1:22" ht="30" hidden="1" customHeight="1" x14ac:dyDescent="0.25">
      <c r="A121" s="144" t="s">
        <v>333</v>
      </c>
      <c r="B121" s="145"/>
      <c r="C121" s="145"/>
      <c r="D121" s="145"/>
      <c r="E121" s="145"/>
      <c r="F121" s="145"/>
      <c r="G121" s="145"/>
      <c r="H121" s="146">
        <v>1819</v>
      </c>
      <c r="I121" s="146"/>
      <c r="J121" s="146"/>
      <c r="K121" s="146">
        <v>13008</v>
      </c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</row>
    <row r="122" spans="1:22" hidden="1" x14ac:dyDescent="0.25">
      <c r="A122" s="144" t="s">
        <v>334</v>
      </c>
      <c r="B122" s="145"/>
      <c r="C122" s="145"/>
      <c r="D122" s="145"/>
      <c r="E122" s="145"/>
      <c r="F122" s="145"/>
      <c r="G122" s="145"/>
      <c r="H122" s="146">
        <v>41</v>
      </c>
      <c r="I122" s="146"/>
      <c r="J122" s="146"/>
      <c r="K122" s="146">
        <v>432</v>
      </c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</row>
    <row r="123" spans="1:22" ht="30" hidden="1" customHeight="1" x14ac:dyDescent="0.25">
      <c r="A123" s="144" t="s">
        <v>335</v>
      </c>
      <c r="B123" s="145"/>
      <c r="C123" s="145"/>
      <c r="D123" s="145"/>
      <c r="E123" s="145"/>
      <c r="F123" s="145"/>
      <c r="G123" s="145"/>
      <c r="H123" s="146">
        <v>82</v>
      </c>
      <c r="I123" s="146"/>
      <c r="J123" s="146"/>
      <c r="K123" s="146">
        <v>787</v>
      </c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</row>
    <row r="124" spans="1:22" hidden="1" x14ac:dyDescent="0.25">
      <c r="A124" s="144" t="s">
        <v>336</v>
      </c>
      <c r="B124" s="145"/>
      <c r="C124" s="145"/>
      <c r="D124" s="145"/>
      <c r="E124" s="145"/>
      <c r="F124" s="145"/>
      <c r="G124" s="145"/>
      <c r="H124" s="146">
        <v>471</v>
      </c>
      <c r="I124" s="146"/>
      <c r="J124" s="146"/>
      <c r="K124" s="146">
        <v>2137</v>
      </c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</row>
    <row r="125" spans="1:22" ht="30" hidden="1" customHeight="1" x14ac:dyDescent="0.25">
      <c r="A125" s="144" t="s">
        <v>337</v>
      </c>
      <c r="B125" s="145"/>
      <c r="C125" s="145"/>
      <c r="D125" s="145"/>
      <c r="E125" s="145"/>
      <c r="F125" s="145"/>
      <c r="G125" s="145"/>
      <c r="H125" s="146">
        <v>1304</v>
      </c>
      <c r="I125" s="146"/>
      <c r="J125" s="146"/>
      <c r="K125" s="146">
        <v>9450</v>
      </c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</row>
    <row r="126" spans="1:22" x14ac:dyDescent="0.25">
      <c r="A126" s="144" t="s">
        <v>338</v>
      </c>
      <c r="B126" s="145"/>
      <c r="C126" s="145"/>
      <c r="D126" s="145"/>
      <c r="E126" s="145"/>
      <c r="F126" s="145"/>
      <c r="G126" s="145"/>
      <c r="H126" s="146">
        <v>9557</v>
      </c>
      <c r="I126" s="146"/>
      <c r="J126" s="146"/>
      <c r="K126" s="146">
        <v>55546</v>
      </c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</row>
    <row r="127" spans="1:22" ht="30" customHeight="1" x14ac:dyDescent="0.25">
      <c r="A127" s="144" t="s">
        <v>339</v>
      </c>
      <c r="B127" s="145"/>
      <c r="C127" s="145"/>
      <c r="D127" s="145"/>
      <c r="E127" s="145"/>
      <c r="F127" s="145"/>
      <c r="G127" s="145"/>
      <c r="H127" s="146">
        <v>1264.9100000000001</v>
      </c>
      <c r="I127" s="146"/>
      <c r="J127" s="146"/>
      <c r="K127" s="146">
        <v>5052.67</v>
      </c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</row>
    <row r="128" spans="1:22" x14ac:dyDescent="0.25">
      <c r="A128" s="147" t="s">
        <v>340</v>
      </c>
      <c r="B128" s="148"/>
      <c r="C128" s="148"/>
      <c r="D128" s="148"/>
      <c r="E128" s="148"/>
      <c r="F128" s="148"/>
      <c r="G128" s="148"/>
      <c r="H128" s="149">
        <v>10821.91</v>
      </c>
      <c r="I128" s="149"/>
      <c r="J128" s="149"/>
      <c r="K128" s="149">
        <v>60598.67</v>
      </c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</row>
    <row r="129" spans="1:22" x14ac:dyDescent="0.25">
      <c r="A129" s="50"/>
      <c r="B129" s="39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</row>
    <row r="130" spans="1:22" x14ac:dyDescent="0.25">
      <c r="A130" s="50"/>
      <c r="B130" s="39"/>
      <c r="C130" s="73" t="s">
        <v>64</v>
      </c>
      <c r="D130" s="48"/>
      <c r="E130" s="48"/>
      <c r="F130" s="48"/>
      <c r="G130" s="48"/>
      <c r="H130" s="74">
        <f>IF(ISBLANK(Y30),"",ROUND(Z30/Y30,2)*100)</f>
        <v>94</v>
      </c>
      <c r="I130" s="48"/>
      <c r="J130" s="48"/>
      <c r="K130" s="74">
        <f>IF(ISBLANK(Y31),"",ROUND(Z31/Y31,2)*100)</f>
        <v>80</v>
      </c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</row>
    <row r="131" spans="1:22" x14ac:dyDescent="0.25">
      <c r="A131" s="50"/>
      <c r="B131" s="39"/>
      <c r="C131" s="73" t="s">
        <v>65</v>
      </c>
      <c r="D131" s="48"/>
      <c r="E131" s="48"/>
      <c r="F131" s="48"/>
      <c r="G131" s="48"/>
      <c r="H131" s="45">
        <f>IF(ISBLANK(Y30),"",ROUND(AA30/Y30,2)*100)</f>
        <v>65</v>
      </c>
      <c r="I131" s="48"/>
      <c r="J131" s="48"/>
      <c r="K131" s="45">
        <f>IF(ISBLANK(Y31),"",ROUND(AA31/Y31,2)*100)</f>
        <v>52</v>
      </c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</row>
    <row r="132" spans="1:22" x14ac:dyDescent="0.25">
      <c r="A132" s="28"/>
      <c r="B132" s="28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</row>
    <row r="133" spans="1:22" x14ac:dyDescent="0.25">
      <c r="B133" s="75" t="s">
        <v>71</v>
      </c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</row>
    <row r="134" spans="1:22" x14ac:dyDescent="0.25">
      <c r="B134" s="3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</row>
    <row r="135" spans="1:22" x14ac:dyDescent="0.25">
      <c r="B135" s="75" t="s">
        <v>72</v>
      </c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</row>
    <row r="136" spans="1:22" x14ac:dyDescent="0.25">
      <c r="B136" s="46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</row>
    <row r="138" spans="1:22" x14ac:dyDescent="0.25">
      <c r="C138" s="49"/>
      <c r="D138" s="49"/>
      <c r="E138" s="49"/>
      <c r="F138" s="49"/>
      <c r="G138" s="49"/>
    </row>
    <row r="139" spans="1:22" x14ac:dyDescent="0.25">
      <c r="C139" s="49"/>
      <c r="D139" s="49"/>
      <c r="E139" s="49"/>
      <c r="F139" s="49"/>
      <c r="G139" s="49"/>
    </row>
    <row r="140" spans="1:22" x14ac:dyDescent="0.25">
      <c r="C140" s="49"/>
      <c r="D140" s="49"/>
      <c r="E140" s="49"/>
      <c r="F140" s="49"/>
      <c r="G140" s="49"/>
    </row>
    <row r="141" spans="1:22" x14ac:dyDescent="0.25">
      <c r="C141" s="49"/>
      <c r="D141" s="49"/>
      <c r="E141" s="49"/>
      <c r="F141" s="49"/>
      <c r="G141" s="49"/>
    </row>
    <row r="142" spans="1:22" x14ac:dyDescent="0.25">
      <c r="C142" s="49"/>
      <c r="D142" s="49"/>
      <c r="E142" s="49"/>
      <c r="F142" s="49"/>
      <c r="G142" s="49"/>
    </row>
    <row r="143" spans="1:22" x14ac:dyDescent="0.25">
      <c r="C143" s="49"/>
      <c r="D143" s="49"/>
      <c r="E143" s="49"/>
      <c r="F143" s="49"/>
      <c r="G143" s="49"/>
    </row>
    <row r="144" spans="1:22" x14ac:dyDescent="0.25">
      <c r="C144" s="49"/>
      <c r="D144" s="49"/>
      <c r="E144" s="49"/>
      <c r="F144" s="49"/>
      <c r="G144" s="49"/>
    </row>
    <row r="145" spans="3:7" x14ac:dyDescent="0.25">
      <c r="C145" s="49"/>
      <c r="D145" s="49"/>
      <c r="E145" s="49"/>
      <c r="F145" s="49"/>
      <c r="G145" s="49"/>
    </row>
    <row r="146" spans="3:7" x14ac:dyDescent="0.25">
      <c r="C146" s="49"/>
      <c r="D146" s="49"/>
      <c r="E146" s="49"/>
      <c r="F146" s="49"/>
      <c r="G146" s="49"/>
    </row>
    <row r="147" spans="3:7" x14ac:dyDescent="0.25">
      <c r="C147" s="49"/>
      <c r="D147" s="49"/>
      <c r="E147" s="49"/>
      <c r="F147" s="49"/>
      <c r="G147" s="49"/>
    </row>
    <row r="148" spans="3:7" x14ac:dyDescent="0.25">
      <c r="C148" s="49"/>
      <c r="D148" s="49"/>
      <c r="E148" s="49"/>
      <c r="F148" s="49"/>
      <c r="G148" s="49"/>
    </row>
    <row r="149" spans="3:7" x14ac:dyDescent="0.25">
      <c r="C149" s="49"/>
      <c r="D149" s="49"/>
      <c r="E149" s="49"/>
      <c r="F149" s="49"/>
      <c r="G149" s="49"/>
    </row>
  </sheetData>
  <mergeCells count="71">
    <mergeCell ref="A126:G126"/>
    <mergeCell ref="A127:G127"/>
    <mergeCell ref="A128:G128"/>
    <mergeCell ref="A120:G120"/>
    <mergeCell ref="A121:G121"/>
    <mergeCell ref="A122:G122"/>
    <mergeCell ref="A123:G123"/>
    <mergeCell ref="A124:G124"/>
    <mergeCell ref="A125:G125"/>
    <mergeCell ref="A114:G114"/>
    <mergeCell ref="A115:G115"/>
    <mergeCell ref="A116:G116"/>
    <mergeCell ref="A117:G117"/>
    <mergeCell ref="A118:G118"/>
    <mergeCell ref="A119:G119"/>
    <mergeCell ref="A108:G108"/>
    <mergeCell ref="A109:G109"/>
    <mergeCell ref="A110:G110"/>
    <mergeCell ref="A111:G111"/>
    <mergeCell ref="A112:G112"/>
    <mergeCell ref="A113:G113"/>
    <mergeCell ref="A75:V75"/>
    <mergeCell ref="A79:V79"/>
    <mergeCell ref="A91:V91"/>
    <mergeCell ref="A94:V94"/>
    <mergeCell ref="A99:V99"/>
    <mergeCell ref="A103:V103"/>
    <mergeCell ref="A59:V59"/>
    <mergeCell ref="A60:V60"/>
    <mergeCell ref="A63:V63"/>
    <mergeCell ref="A65:V65"/>
    <mergeCell ref="A66:V66"/>
    <mergeCell ref="A72:V72"/>
    <mergeCell ref="A40:V40"/>
    <mergeCell ref="A41:V41"/>
    <mergeCell ref="A44:V44"/>
    <mergeCell ref="A46:V46"/>
    <mergeCell ref="A47:V47"/>
    <mergeCell ref="A53:V53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20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10821.91/1000</f>
        <v>10.821909999999999</v>
      </c>
      <c r="H11" s="85"/>
      <c r="I11" s="55" t="s">
        <v>6</v>
      </c>
      <c r="J11" s="86">
        <f>60598.67/1000</f>
        <v>60.598669999999998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9.6320000000000003E-2</v>
      </c>
      <c r="H14" s="85"/>
      <c r="I14" s="55" t="s">
        <v>8</v>
      </c>
      <c r="J14" s="86">
        <f>(P14+P15)/1000</f>
        <v>9.6320000000000003E-2</v>
      </c>
      <c r="K14" s="87"/>
      <c r="L14" s="58">
        <v>4118</v>
      </c>
      <c r="M14" s="35" t="s">
        <v>8</v>
      </c>
      <c r="N14" s="57"/>
      <c r="O14" s="26">
        <v>95.92</v>
      </c>
      <c r="P14" s="27">
        <v>95.92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1086/1000</f>
        <v>1.0860000000000001</v>
      </c>
      <c r="H15" s="117"/>
      <c r="I15" s="55" t="s">
        <v>6</v>
      </c>
      <c r="J15" s="86">
        <f>13049/1000</f>
        <v>13.048999999999999</v>
      </c>
      <c r="K15" s="87"/>
      <c r="L15" s="59">
        <v>41573</v>
      </c>
      <c r="M15" s="35" t="s">
        <v>6</v>
      </c>
      <c r="N15" s="57"/>
      <c r="O15" s="26">
        <v>0.4</v>
      </c>
      <c r="P15" s="27">
        <v>0.4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5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86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341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342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343</v>
      </c>
      <c r="C26" s="134" t="s">
        <v>344</v>
      </c>
      <c r="D26" s="154" t="s">
        <v>345</v>
      </c>
      <c r="E26" s="155">
        <v>0.61</v>
      </c>
      <c r="F26" s="136" t="s">
        <v>346</v>
      </c>
      <c r="G26" s="136">
        <v>5.6</v>
      </c>
      <c r="H26" s="156"/>
      <c r="I26" s="156"/>
      <c r="J26" s="136" t="s">
        <v>347</v>
      </c>
      <c r="K26" s="136">
        <v>67.12</v>
      </c>
      <c r="L26" s="157"/>
      <c r="M26" s="156">
        <f>IF(ISNUMBER(K26/G26),IF(NOT(K26/G26=0),K26/G26, " "), " ")</f>
        <v>11.985714285714288</v>
      </c>
      <c r="N26" s="154"/>
    </row>
    <row r="27" spans="1:23" s="29" customFormat="1" ht="22.8" x14ac:dyDescent="0.25">
      <c r="A27" s="152">
        <v>2</v>
      </c>
      <c r="B27" s="153" t="s">
        <v>348</v>
      </c>
      <c r="C27" s="134" t="s">
        <v>349</v>
      </c>
      <c r="D27" s="154" t="s">
        <v>345</v>
      </c>
      <c r="E27" s="155">
        <v>0.05</v>
      </c>
      <c r="F27" s="136" t="s">
        <v>350</v>
      </c>
      <c r="G27" s="136">
        <v>0.48</v>
      </c>
      <c r="H27" s="156"/>
      <c r="I27" s="156"/>
      <c r="J27" s="136" t="s">
        <v>351</v>
      </c>
      <c r="K27" s="136">
        <v>5.79</v>
      </c>
      <c r="L27" s="157"/>
      <c r="M27" s="156">
        <f>IF(ISNUMBER(K27/G27),IF(NOT(K27/G27=0),K27/G27, " "), " ")</f>
        <v>12.0625</v>
      </c>
      <c r="N27" s="154"/>
    </row>
    <row r="28" spans="1:23" s="29" customFormat="1" ht="22.8" x14ac:dyDescent="0.25">
      <c r="A28" s="152">
        <v>3</v>
      </c>
      <c r="B28" s="153" t="s">
        <v>352</v>
      </c>
      <c r="C28" s="134" t="s">
        <v>353</v>
      </c>
      <c r="D28" s="154" t="s">
        <v>345</v>
      </c>
      <c r="E28" s="155">
        <v>1.4</v>
      </c>
      <c r="F28" s="136" t="s">
        <v>354</v>
      </c>
      <c r="G28" s="136">
        <v>13.8</v>
      </c>
      <c r="H28" s="156"/>
      <c r="I28" s="156"/>
      <c r="J28" s="136" t="s">
        <v>355</v>
      </c>
      <c r="K28" s="136">
        <v>165.69</v>
      </c>
      <c r="L28" s="157"/>
      <c r="M28" s="156">
        <f>IF(ISNUMBER(K28/G28),IF(NOT(K28/G28=0),K28/G28, " "), " ")</f>
        <v>12.006521739130434</v>
      </c>
      <c r="N28" s="154"/>
    </row>
    <row r="29" spans="1:23" s="29" customFormat="1" ht="22.8" x14ac:dyDescent="0.25">
      <c r="A29" s="152">
        <v>4</v>
      </c>
      <c r="B29" s="153" t="s">
        <v>356</v>
      </c>
      <c r="C29" s="134" t="s">
        <v>357</v>
      </c>
      <c r="D29" s="154" t="s">
        <v>345</v>
      </c>
      <c r="E29" s="155">
        <v>5.49</v>
      </c>
      <c r="F29" s="136" t="s">
        <v>358</v>
      </c>
      <c r="G29" s="136">
        <v>59.19</v>
      </c>
      <c r="H29" s="156"/>
      <c r="I29" s="156"/>
      <c r="J29" s="136" t="s">
        <v>359</v>
      </c>
      <c r="K29" s="136">
        <v>710.69</v>
      </c>
      <c r="L29" s="157"/>
      <c r="M29" s="156">
        <f>IF(ISNUMBER(K29/G29),IF(NOT(K29/G29=0),K29/G29, " "), " ")</f>
        <v>12.006926845750973</v>
      </c>
      <c r="N29" s="154"/>
    </row>
    <row r="30" spans="1:23" ht="22.8" x14ac:dyDescent="0.25">
      <c r="A30" s="152">
        <v>5</v>
      </c>
      <c r="B30" s="153" t="s">
        <v>360</v>
      </c>
      <c r="C30" s="134" t="s">
        <v>361</v>
      </c>
      <c r="D30" s="154" t="s">
        <v>345</v>
      </c>
      <c r="E30" s="155">
        <v>40.68</v>
      </c>
      <c r="F30" s="136" t="s">
        <v>362</v>
      </c>
      <c r="G30" s="136">
        <v>449.52</v>
      </c>
      <c r="H30" s="156"/>
      <c r="I30" s="156"/>
      <c r="J30" s="136" t="s">
        <v>363</v>
      </c>
      <c r="K30" s="136">
        <v>5396.61</v>
      </c>
      <c r="L30" s="157"/>
      <c r="M30" s="156">
        <f>IF(ISNUMBER(K30/G30),IF(NOT(K30/G30=0),K30/G30, " "), " ")</f>
        <v>12.005272290443139</v>
      </c>
      <c r="N30" s="154"/>
    </row>
    <row r="31" spans="1:23" ht="22.8" x14ac:dyDescent="0.25">
      <c r="A31" s="152">
        <v>6</v>
      </c>
      <c r="B31" s="153" t="s">
        <v>364</v>
      </c>
      <c r="C31" s="134" t="s">
        <v>365</v>
      </c>
      <c r="D31" s="154" t="s">
        <v>345</v>
      </c>
      <c r="E31" s="155">
        <v>6.22</v>
      </c>
      <c r="F31" s="136" t="s">
        <v>366</v>
      </c>
      <c r="G31" s="136">
        <v>69.66</v>
      </c>
      <c r="H31" s="156"/>
      <c r="I31" s="156"/>
      <c r="J31" s="136" t="s">
        <v>367</v>
      </c>
      <c r="K31" s="136">
        <v>836.02</v>
      </c>
      <c r="L31" s="157"/>
      <c r="M31" s="156">
        <f>IF(ISNUMBER(K31/G31),IF(NOT(K31/G31=0),K31/G31, " "), " ")</f>
        <v>12.001435544071203</v>
      </c>
      <c r="N31" s="154"/>
    </row>
    <row r="32" spans="1:23" ht="22.8" x14ac:dyDescent="0.25">
      <c r="A32" s="152">
        <v>7</v>
      </c>
      <c r="B32" s="153" t="s">
        <v>368</v>
      </c>
      <c r="C32" s="134" t="s">
        <v>369</v>
      </c>
      <c r="D32" s="154" t="s">
        <v>345</v>
      </c>
      <c r="E32" s="155">
        <v>9.81</v>
      </c>
      <c r="F32" s="136" t="s">
        <v>370</v>
      </c>
      <c r="G32" s="136">
        <v>111.25</v>
      </c>
      <c r="H32" s="156"/>
      <c r="I32" s="156"/>
      <c r="J32" s="136" t="s">
        <v>371</v>
      </c>
      <c r="K32" s="136">
        <v>1335.73</v>
      </c>
      <c r="L32" s="157"/>
      <c r="M32" s="156">
        <f>IF(ISNUMBER(K32/G32),IF(NOT(K32/G32=0),K32/G32, " "), " ")</f>
        <v>12.006561797752809</v>
      </c>
      <c r="N32" s="154"/>
    </row>
    <row r="33" spans="1:14" ht="22.8" x14ac:dyDescent="0.25">
      <c r="A33" s="152">
        <v>8</v>
      </c>
      <c r="B33" s="153" t="s">
        <v>372</v>
      </c>
      <c r="C33" s="134" t="s">
        <v>373</v>
      </c>
      <c r="D33" s="154" t="s">
        <v>345</v>
      </c>
      <c r="E33" s="155">
        <v>15.27</v>
      </c>
      <c r="F33" s="136" t="s">
        <v>374</v>
      </c>
      <c r="G33" s="136">
        <v>175.14</v>
      </c>
      <c r="H33" s="156"/>
      <c r="I33" s="156"/>
      <c r="J33" s="136" t="s">
        <v>375</v>
      </c>
      <c r="K33" s="136">
        <v>2101.4699999999998</v>
      </c>
      <c r="L33" s="157"/>
      <c r="M33" s="156">
        <f>IF(ISNUMBER(K33/G33),IF(NOT(K33/G33=0),K33/G33, " "), " ")</f>
        <v>11.998800959232614</v>
      </c>
      <c r="N33" s="154"/>
    </row>
    <row r="34" spans="1:14" ht="22.8" x14ac:dyDescent="0.25">
      <c r="A34" s="152">
        <v>9</v>
      </c>
      <c r="B34" s="153" t="s">
        <v>376</v>
      </c>
      <c r="C34" s="134" t="s">
        <v>377</v>
      </c>
      <c r="D34" s="154" t="s">
        <v>345</v>
      </c>
      <c r="E34" s="155">
        <v>5.8</v>
      </c>
      <c r="F34" s="136" t="s">
        <v>378</v>
      </c>
      <c r="G34" s="136">
        <v>68.099999999999994</v>
      </c>
      <c r="H34" s="156"/>
      <c r="I34" s="156"/>
      <c r="J34" s="136" t="s">
        <v>379</v>
      </c>
      <c r="K34" s="136">
        <v>816.81</v>
      </c>
      <c r="L34" s="157"/>
      <c r="M34" s="156">
        <f>IF(ISNUMBER(K34/G34),IF(NOT(K34/G34=0),K34/G34, " "), " ")</f>
        <v>11.994273127753305</v>
      </c>
      <c r="N34" s="154"/>
    </row>
    <row r="35" spans="1:14" ht="22.8" x14ac:dyDescent="0.25">
      <c r="A35" s="152">
        <v>10</v>
      </c>
      <c r="B35" s="153" t="s">
        <v>380</v>
      </c>
      <c r="C35" s="134" t="s">
        <v>381</v>
      </c>
      <c r="D35" s="154" t="s">
        <v>345</v>
      </c>
      <c r="E35" s="155">
        <v>0.28999999999999998</v>
      </c>
      <c r="F35" s="136" t="s">
        <v>382</v>
      </c>
      <c r="G35" s="136">
        <v>3.49</v>
      </c>
      <c r="H35" s="156"/>
      <c r="I35" s="156"/>
      <c r="J35" s="136" t="s">
        <v>383</v>
      </c>
      <c r="K35" s="136">
        <v>41.86</v>
      </c>
      <c r="L35" s="157"/>
      <c r="M35" s="156">
        <f>IF(ISNUMBER(K35/G35),IF(NOT(K35/G35=0),K35/G35, " "), " ")</f>
        <v>11.994269340974212</v>
      </c>
      <c r="N35" s="154"/>
    </row>
    <row r="36" spans="1:14" ht="22.8" x14ac:dyDescent="0.25">
      <c r="A36" s="152">
        <v>11</v>
      </c>
      <c r="B36" s="153" t="s">
        <v>384</v>
      </c>
      <c r="C36" s="134" t="s">
        <v>385</v>
      </c>
      <c r="D36" s="154" t="s">
        <v>345</v>
      </c>
      <c r="E36" s="155">
        <v>7.6</v>
      </c>
      <c r="F36" s="136" t="s">
        <v>386</v>
      </c>
      <c r="G36" s="136">
        <v>92.41</v>
      </c>
      <c r="H36" s="156"/>
      <c r="I36" s="156"/>
      <c r="J36" s="136" t="s">
        <v>387</v>
      </c>
      <c r="K36" s="136">
        <v>1109.1400000000001</v>
      </c>
      <c r="L36" s="157"/>
      <c r="M36" s="156">
        <f>IF(ISNUMBER(K36/G36),IF(NOT(K36/G36=0),K36/G36, " "), " ")</f>
        <v>12.002380694730009</v>
      </c>
      <c r="N36" s="154"/>
    </row>
    <row r="37" spans="1:14" ht="22.8" x14ac:dyDescent="0.25">
      <c r="A37" s="152">
        <v>12</v>
      </c>
      <c r="B37" s="153" t="s">
        <v>388</v>
      </c>
      <c r="C37" s="134" t="s">
        <v>389</v>
      </c>
      <c r="D37" s="154" t="s">
        <v>345</v>
      </c>
      <c r="E37" s="155">
        <v>2.7</v>
      </c>
      <c r="F37" s="136" t="s">
        <v>390</v>
      </c>
      <c r="G37" s="136">
        <v>33.32</v>
      </c>
      <c r="H37" s="156"/>
      <c r="I37" s="156"/>
      <c r="J37" s="136" t="s">
        <v>391</v>
      </c>
      <c r="K37" s="136">
        <v>399.95</v>
      </c>
      <c r="L37" s="157"/>
      <c r="M37" s="156">
        <f>IF(ISNUMBER(K37/G37),IF(NOT(K37/G37=0),K37/G37, " "), " ")</f>
        <v>12.003301320528211</v>
      </c>
      <c r="N37" s="154"/>
    </row>
    <row r="38" spans="1:14" ht="22.8" x14ac:dyDescent="0.25">
      <c r="A38" s="152">
        <v>13</v>
      </c>
      <c r="B38" s="153">
        <v>2</v>
      </c>
      <c r="C38" s="134" t="s">
        <v>392</v>
      </c>
      <c r="D38" s="154" t="s">
        <v>345</v>
      </c>
      <c r="E38" s="155">
        <v>0.4</v>
      </c>
      <c r="F38" s="136" t="s">
        <v>393</v>
      </c>
      <c r="G38" s="136"/>
      <c r="H38" s="156"/>
      <c r="I38" s="156"/>
      <c r="J38" s="136" t="s">
        <v>393</v>
      </c>
      <c r="K38" s="136"/>
      <c r="L38" s="157"/>
      <c r="M38" s="156" t="str">
        <f>IF(ISNUMBER(K38/G38),IF(NOT(K38/G38=0),K38/G38, " "), " ")</f>
        <v xml:space="preserve"> </v>
      </c>
      <c r="N38" s="154"/>
    </row>
    <row r="39" spans="1:14" ht="19.350000000000001" customHeight="1" x14ac:dyDescent="0.25">
      <c r="A39" s="128" t="s">
        <v>394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</row>
    <row r="40" spans="1:14" ht="34.200000000000003" x14ac:dyDescent="0.25">
      <c r="A40" s="152">
        <v>14</v>
      </c>
      <c r="B40" s="153">
        <v>21141</v>
      </c>
      <c r="C40" s="134" t="s">
        <v>395</v>
      </c>
      <c r="D40" s="154" t="s">
        <v>396</v>
      </c>
      <c r="E40" s="155">
        <v>0.01</v>
      </c>
      <c r="F40" s="136" t="s">
        <v>397</v>
      </c>
      <c r="G40" s="136">
        <v>1.34</v>
      </c>
      <c r="H40" s="156"/>
      <c r="I40" s="156"/>
      <c r="J40" s="136" t="s">
        <v>398</v>
      </c>
      <c r="K40" s="136">
        <v>7.27</v>
      </c>
      <c r="L40" s="157"/>
      <c r="M40" s="156">
        <f>IF(ISNUMBER(K40/G40),IF(NOT(K40/G40=0),K40/G40, " "), " ")</f>
        <v>5.4253731343283578</v>
      </c>
      <c r="N40" s="154" t="s">
        <v>399</v>
      </c>
    </row>
    <row r="41" spans="1:14" ht="22.8" x14ac:dyDescent="0.25">
      <c r="A41" s="152">
        <v>15</v>
      </c>
      <c r="B41" s="153">
        <v>30401</v>
      </c>
      <c r="C41" s="134" t="s">
        <v>400</v>
      </c>
      <c r="D41" s="154" t="s">
        <v>396</v>
      </c>
      <c r="E41" s="155">
        <v>0.02</v>
      </c>
      <c r="F41" s="136" t="s">
        <v>401</v>
      </c>
      <c r="G41" s="136">
        <v>0.05</v>
      </c>
      <c r="H41" s="156"/>
      <c r="I41" s="156"/>
      <c r="J41" s="136" t="s">
        <v>402</v>
      </c>
      <c r="K41" s="136">
        <v>0.14000000000000001</v>
      </c>
      <c r="L41" s="157"/>
      <c r="M41" s="156">
        <f>IF(ISNUMBER(K41/G41),IF(NOT(K41/G41=0),K41/G41, " "), " ")</f>
        <v>2.8000000000000003</v>
      </c>
      <c r="N41" s="154" t="s">
        <v>399</v>
      </c>
    </row>
    <row r="42" spans="1:14" ht="22.8" x14ac:dyDescent="0.25">
      <c r="A42" s="152">
        <v>16</v>
      </c>
      <c r="B42" s="153">
        <v>30954</v>
      </c>
      <c r="C42" s="134" t="s">
        <v>403</v>
      </c>
      <c r="D42" s="154" t="s">
        <v>396</v>
      </c>
      <c r="E42" s="155">
        <v>0.28999999999999998</v>
      </c>
      <c r="F42" s="136" t="s">
        <v>404</v>
      </c>
      <c r="G42" s="136">
        <v>9.7799999999999994</v>
      </c>
      <c r="H42" s="156"/>
      <c r="I42" s="156"/>
      <c r="J42" s="136" t="s">
        <v>405</v>
      </c>
      <c r="K42" s="136">
        <v>47.27</v>
      </c>
      <c r="L42" s="157"/>
      <c r="M42" s="156">
        <f>IF(ISNUMBER(K42/G42),IF(NOT(K42/G42=0),K42/G42, " "), " ")</f>
        <v>4.8333333333333339</v>
      </c>
      <c r="N42" s="154" t="s">
        <v>406</v>
      </c>
    </row>
    <row r="43" spans="1:14" ht="22.8" x14ac:dyDescent="0.25">
      <c r="A43" s="152">
        <v>17</v>
      </c>
      <c r="B43" s="153">
        <v>31910</v>
      </c>
      <c r="C43" s="134" t="s">
        <v>407</v>
      </c>
      <c r="D43" s="154" t="s">
        <v>396</v>
      </c>
      <c r="E43" s="155">
        <v>8.35</v>
      </c>
      <c r="F43" s="136" t="s">
        <v>408</v>
      </c>
      <c r="G43" s="136">
        <v>306.02999999999997</v>
      </c>
      <c r="H43" s="156"/>
      <c r="I43" s="156"/>
      <c r="J43" s="136" t="s">
        <v>409</v>
      </c>
      <c r="K43" s="136">
        <v>1035.4000000000001</v>
      </c>
      <c r="L43" s="157"/>
      <c r="M43" s="156">
        <f>IF(ISNUMBER(K43/G43),IF(NOT(K43/G43=0),K43/G43, " "), " ")</f>
        <v>3.3833284318530867</v>
      </c>
      <c r="N43" s="154" t="s">
        <v>399</v>
      </c>
    </row>
    <row r="44" spans="1:14" ht="22.8" x14ac:dyDescent="0.25">
      <c r="A44" s="152">
        <v>18</v>
      </c>
      <c r="B44" s="153">
        <v>40502</v>
      </c>
      <c r="C44" s="134" t="s">
        <v>410</v>
      </c>
      <c r="D44" s="154" t="s">
        <v>396</v>
      </c>
      <c r="E44" s="155">
        <v>0.99</v>
      </c>
      <c r="F44" s="136" t="s">
        <v>411</v>
      </c>
      <c r="G44" s="136">
        <v>7.77</v>
      </c>
      <c r="H44" s="156"/>
      <c r="I44" s="156"/>
      <c r="J44" s="136" t="s">
        <v>412</v>
      </c>
      <c r="K44" s="136">
        <v>44.55</v>
      </c>
      <c r="L44" s="157"/>
      <c r="M44" s="156">
        <f>IF(ISNUMBER(K44/G44),IF(NOT(K44/G44=0),K44/G44, " "), " ")</f>
        <v>5.7335907335907335</v>
      </c>
      <c r="N44" s="154" t="s">
        <v>399</v>
      </c>
    </row>
    <row r="45" spans="1:14" ht="22.8" x14ac:dyDescent="0.25">
      <c r="A45" s="152">
        <v>19</v>
      </c>
      <c r="B45" s="153">
        <v>40504</v>
      </c>
      <c r="C45" s="134" t="s">
        <v>413</v>
      </c>
      <c r="D45" s="154" t="s">
        <v>396</v>
      </c>
      <c r="E45" s="155">
        <v>0.34</v>
      </c>
      <c r="F45" s="136" t="s">
        <v>414</v>
      </c>
      <c r="G45" s="136">
        <v>0.43</v>
      </c>
      <c r="H45" s="156"/>
      <c r="I45" s="156"/>
      <c r="J45" s="136" t="s">
        <v>415</v>
      </c>
      <c r="K45" s="136">
        <v>1.02</v>
      </c>
      <c r="L45" s="157"/>
      <c r="M45" s="156">
        <f>IF(ISNUMBER(K45/G45),IF(NOT(K45/G45=0),K45/G45, " "), " ")</f>
        <v>2.3720930232558142</v>
      </c>
      <c r="N45" s="154" t="s">
        <v>399</v>
      </c>
    </row>
    <row r="46" spans="1:14" ht="45.6" x14ac:dyDescent="0.25">
      <c r="A46" s="152">
        <v>20</v>
      </c>
      <c r="B46" s="153">
        <v>50101</v>
      </c>
      <c r="C46" s="134" t="s">
        <v>416</v>
      </c>
      <c r="D46" s="154" t="s">
        <v>396</v>
      </c>
      <c r="E46" s="155">
        <v>0.01</v>
      </c>
      <c r="F46" s="136" t="s">
        <v>417</v>
      </c>
      <c r="G46" s="136">
        <v>0.63</v>
      </c>
      <c r="H46" s="156"/>
      <c r="I46" s="156"/>
      <c r="J46" s="136" t="s">
        <v>418</v>
      </c>
      <c r="K46" s="136">
        <v>4.05</v>
      </c>
      <c r="L46" s="157"/>
      <c r="M46" s="156">
        <f>IF(ISNUMBER(K46/G46),IF(NOT(K46/G46=0),K46/G46, " "), " ")</f>
        <v>6.4285714285714279</v>
      </c>
      <c r="N46" s="154" t="s">
        <v>399</v>
      </c>
    </row>
    <row r="47" spans="1:14" ht="22.8" x14ac:dyDescent="0.25">
      <c r="A47" s="152">
        <v>21</v>
      </c>
      <c r="B47" s="153">
        <v>121011</v>
      </c>
      <c r="C47" s="134" t="s">
        <v>419</v>
      </c>
      <c r="D47" s="154" t="s">
        <v>396</v>
      </c>
      <c r="E47" s="155">
        <v>1.37</v>
      </c>
      <c r="F47" s="136" t="s">
        <v>420</v>
      </c>
      <c r="G47" s="136">
        <v>44.17</v>
      </c>
      <c r="H47" s="156"/>
      <c r="I47" s="156"/>
      <c r="J47" s="136" t="s">
        <v>421</v>
      </c>
      <c r="K47" s="136">
        <v>146.59</v>
      </c>
      <c r="L47" s="157"/>
      <c r="M47" s="156">
        <f>IF(ISNUMBER(K47/G47),IF(NOT(K47/G47=0),K47/G47, " "), " ")</f>
        <v>3.3187683948381252</v>
      </c>
      <c r="N47" s="154" t="s">
        <v>399</v>
      </c>
    </row>
    <row r="48" spans="1:14" ht="22.8" x14ac:dyDescent="0.25">
      <c r="A48" s="152">
        <v>22</v>
      </c>
      <c r="B48" s="153">
        <v>150401</v>
      </c>
      <c r="C48" s="134" t="s">
        <v>422</v>
      </c>
      <c r="D48" s="154" t="s">
        <v>396</v>
      </c>
      <c r="E48" s="155">
        <v>0.24</v>
      </c>
      <c r="F48" s="136" t="s">
        <v>423</v>
      </c>
      <c r="G48" s="136">
        <v>0.8</v>
      </c>
      <c r="H48" s="156"/>
      <c r="I48" s="156"/>
      <c r="J48" s="136" t="s">
        <v>424</v>
      </c>
      <c r="K48" s="136">
        <v>2.4</v>
      </c>
      <c r="L48" s="157"/>
      <c r="M48" s="156">
        <f>IF(ISNUMBER(K48/G48),IF(NOT(K48/G48=0),K48/G48, " "), " ")</f>
        <v>2.9999999999999996</v>
      </c>
      <c r="N48" s="154" t="s">
        <v>399</v>
      </c>
    </row>
    <row r="49" spans="1:14" ht="22.8" x14ac:dyDescent="0.25">
      <c r="A49" s="152">
        <v>23</v>
      </c>
      <c r="B49" s="153">
        <v>310102</v>
      </c>
      <c r="C49" s="134" t="s">
        <v>425</v>
      </c>
      <c r="D49" s="154" t="s">
        <v>396</v>
      </c>
      <c r="E49" s="155">
        <v>0.27</v>
      </c>
      <c r="F49" s="136" t="s">
        <v>426</v>
      </c>
      <c r="G49" s="136">
        <v>1.9</v>
      </c>
      <c r="H49" s="156"/>
      <c r="I49" s="156"/>
      <c r="J49" s="136" t="s">
        <v>427</v>
      </c>
      <c r="K49" s="136">
        <v>18.239999999999998</v>
      </c>
      <c r="L49" s="157"/>
      <c r="M49" s="156">
        <f>IF(ISNUMBER(K49/G49),IF(NOT(K49/G49=0),K49/G49, " "), " ")</f>
        <v>9.6</v>
      </c>
      <c r="N49" s="154" t="s">
        <v>428</v>
      </c>
    </row>
    <row r="50" spans="1:14" ht="22.8" x14ac:dyDescent="0.25">
      <c r="A50" s="152">
        <v>24</v>
      </c>
      <c r="B50" s="153">
        <v>330206</v>
      </c>
      <c r="C50" s="134" t="s">
        <v>429</v>
      </c>
      <c r="D50" s="154" t="s">
        <v>396</v>
      </c>
      <c r="E50" s="155">
        <v>0.19</v>
      </c>
      <c r="F50" s="136" t="s">
        <v>430</v>
      </c>
      <c r="G50" s="136">
        <v>0.44</v>
      </c>
      <c r="H50" s="156"/>
      <c r="I50" s="156"/>
      <c r="J50" s="136" t="s">
        <v>431</v>
      </c>
      <c r="K50" s="136">
        <v>2.2799999999999998</v>
      </c>
      <c r="L50" s="157"/>
      <c r="M50" s="156">
        <f>IF(ISNUMBER(K50/G50),IF(NOT(K50/G50=0),K50/G50, " "), " ")</f>
        <v>5.1818181818181817</v>
      </c>
      <c r="N50" s="154" t="s">
        <v>399</v>
      </c>
    </row>
    <row r="51" spans="1:14" ht="34.200000000000003" x14ac:dyDescent="0.25">
      <c r="A51" s="152">
        <v>25</v>
      </c>
      <c r="B51" s="153">
        <v>330804</v>
      </c>
      <c r="C51" s="134" t="s">
        <v>432</v>
      </c>
      <c r="D51" s="154" t="s">
        <v>396</v>
      </c>
      <c r="E51" s="155">
        <v>0.01</v>
      </c>
      <c r="F51" s="136" t="s">
        <v>433</v>
      </c>
      <c r="G51" s="136">
        <v>0.01</v>
      </c>
      <c r="H51" s="156"/>
      <c r="I51" s="156"/>
      <c r="J51" s="136" t="s">
        <v>434</v>
      </c>
      <c r="K51" s="136">
        <v>0.04</v>
      </c>
      <c r="L51" s="157"/>
      <c r="M51" s="156">
        <f>IF(ISNUMBER(K51/G51),IF(NOT(K51/G51=0),K51/G51, " "), " ")</f>
        <v>4</v>
      </c>
      <c r="N51" s="154" t="s">
        <v>435</v>
      </c>
    </row>
    <row r="52" spans="1:14" ht="22.8" x14ac:dyDescent="0.25">
      <c r="A52" s="152">
        <v>26</v>
      </c>
      <c r="B52" s="153">
        <v>400001</v>
      </c>
      <c r="C52" s="134" t="s">
        <v>436</v>
      </c>
      <c r="D52" s="154" t="s">
        <v>396</v>
      </c>
      <c r="E52" s="155">
        <v>0.45</v>
      </c>
      <c r="F52" s="136" t="s">
        <v>437</v>
      </c>
      <c r="G52" s="136">
        <v>46.44</v>
      </c>
      <c r="H52" s="156"/>
      <c r="I52" s="156"/>
      <c r="J52" s="136" t="s">
        <v>438</v>
      </c>
      <c r="K52" s="136">
        <v>264.14999999999998</v>
      </c>
      <c r="L52" s="157"/>
      <c r="M52" s="156">
        <f>IF(ISNUMBER(K52/G52),IF(NOT(K52/G52=0),K52/G52, " "), " ")</f>
        <v>5.6879844961240309</v>
      </c>
      <c r="N52" s="154" t="s">
        <v>399</v>
      </c>
    </row>
    <row r="53" spans="1:14" ht="22.8" x14ac:dyDescent="0.25">
      <c r="A53" s="152">
        <v>27</v>
      </c>
      <c r="B53" s="153" t="s">
        <v>439</v>
      </c>
      <c r="C53" s="134" t="s">
        <v>440</v>
      </c>
      <c r="D53" s="154" t="s">
        <v>441</v>
      </c>
      <c r="E53" s="155">
        <v>0.373</v>
      </c>
      <c r="F53" s="136" t="s">
        <v>442</v>
      </c>
      <c r="G53" s="136">
        <v>1.23</v>
      </c>
      <c r="H53" s="156"/>
      <c r="I53" s="156"/>
      <c r="J53" s="136" t="s">
        <v>443</v>
      </c>
      <c r="K53" s="136">
        <v>10.68</v>
      </c>
      <c r="L53" s="157"/>
      <c r="M53" s="156">
        <f>IF(ISNUMBER(K53/G53),IF(NOT(K53/G53=0),K53/G53, " "), " ")</f>
        <v>8.6829268292682933</v>
      </c>
      <c r="N53" s="154"/>
    </row>
    <row r="54" spans="1:14" ht="34.200000000000003" x14ac:dyDescent="0.25">
      <c r="A54" s="152">
        <v>28</v>
      </c>
      <c r="B54" s="153" t="s">
        <v>444</v>
      </c>
      <c r="C54" s="134" t="s">
        <v>445</v>
      </c>
      <c r="D54" s="154" t="s">
        <v>441</v>
      </c>
      <c r="E54" s="155">
        <v>0.373</v>
      </c>
      <c r="F54" s="136" t="s">
        <v>446</v>
      </c>
      <c r="G54" s="136">
        <v>2.12</v>
      </c>
      <c r="H54" s="156"/>
      <c r="I54" s="156"/>
      <c r="J54" s="136" t="s">
        <v>447</v>
      </c>
      <c r="K54" s="136">
        <v>10.63</v>
      </c>
      <c r="L54" s="157"/>
      <c r="M54" s="156">
        <f>IF(ISNUMBER(K54/G54),IF(NOT(K54/G54=0),K54/G54, " "), " ")</f>
        <v>5.0141509433962268</v>
      </c>
      <c r="N54" s="154"/>
    </row>
    <row r="55" spans="1:14" ht="19.350000000000001" customHeight="1" x14ac:dyDescent="0.25">
      <c r="A55" s="128" t="s">
        <v>448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</row>
    <row r="56" spans="1:14" ht="22.8" x14ac:dyDescent="0.25">
      <c r="A56" s="152">
        <v>29</v>
      </c>
      <c r="B56" s="153" t="s">
        <v>449</v>
      </c>
      <c r="C56" s="134" t="s">
        <v>450</v>
      </c>
      <c r="D56" s="154" t="s">
        <v>451</v>
      </c>
      <c r="E56" s="155">
        <v>5.7000000000000002E-2</v>
      </c>
      <c r="F56" s="136" t="s">
        <v>452</v>
      </c>
      <c r="G56" s="136">
        <v>0.35</v>
      </c>
      <c r="H56" s="156">
        <v>42.66</v>
      </c>
      <c r="I56" s="156">
        <v>2.44</v>
      </c>
      <c r="J56" s="136" t="s">
        <v>453</v>
      </c>
      <c r="K56" s="136">
        <v>2.79</v>
      </c>
      <c r="L56" s="157"/>
      <c r="M56" s="156">
        <f>IF(ISNUMBER(K56/G56),IF(NOT(K56/G56=0),K56/G56, " "), " ")</f>
        <v>7.9714285714285724</v>
      </c>
      <c r="N56" s="154" t="s">
        <v>454</v>
      </c>
    </row>
    <row r="57" spans="1:14" ht="34.200000000000003" x14ac:dyDescent="0.25">
      <c r="A57" s="152">
        <v>30</v>
      </c>
      <c r="B57" s="153" t="s">
        <v>455</v>
      </c>
      <c r="C57" s="134" t="s">
        <v>456</v>
      </c>
      <c r="D57" s="154" t="s">
        <v>441</v>
      </c>
      <c r="E57" s="155">
        <v>0.60060000000000002</v>
      </c>
      <c r="F57" s="136" t="s">
        <v>457</v>
      </c>
      <c r="G57" s="136">
        <v>2462.46</v>
      </c>
      <c r="H57" s="156">
        <v>13960</v>
      </c>
      <c r="I57" s="156">
        <v>8384.3700000000008</v>
      </c>
      <c r="J57" s="136" t="s">
        <v>458</v>
      </c>
      <c r="K57" s="136">
        <v>8761.85</v>
      </c>
      <c r="L57" s="157"/>
      <c r="M57" s="156">
        <f>IF(ISNUMBER(K57/G57),IF(NOT(K57/G57=0),K57/G57, " "), " ")</f>
        <v>3.5581694728036193</v>
      </c>
      <c r="N57" s="154" t="s">
        <v>459</v>
      </c>
    </row>
    <row r="58" spans="1:14" ht="34.200000000000003" x14ac:dyDescent="0.25">
      <c r="A58" s="152">
        <v>31</v>
      </c>
      <c r="B58" s="153" t="s">
        <v>460</v>
      </c>
      <c r="C58" s="134" t="s">
        <v>461</v>
      </c>
      <c r="D58" s="154" t="s">
        <v>441</v>
      </c>
      <c r="E58" s="155">
        <v>1E-4</v>
      </c>
      <c r="F58" s="136" t="s">
        <v>462</v>
      </c>
      <c r="G58" s="136">
        <v>0.38</v>
      </c>
      <c r="H58" s="156">
        <v>14303</v>
      </c>
      <c r="I58" s="156">
        <v>1.43</v>
      </c>
      <c r="J58" s="136" t="s">
        <v>463</v>
      </c>
      <c r="K58" s="136">
        <v>1.49</v>
      </c>
      <c r="L58" s="157"/>
      <c r="M58" s="156">
        <f>IF(ISNUMBER(K58/G58),IF(NOT(K58/G58=0),K58/G58, " "), " ")</f>
        <v>3.9210526315789473</v>
      </c>
      <c r="N58" s="154" t="s">
        <v>464</v>
      </c>
    </row>
    <row r="59" spans="1:14" ht="34.200000000000003" x14ac:dyDescent="0.25">
      <c r="A59" s="152">
        <v>32</v>
      </c>
      <c r="B59" s="153" t="s">
        <v>465</v>
      </c>
      <c r="C59" s="134" t="s">
        <v>466</v>
      </c>
      <c r="D59" s="154" t="s">
        <v>467</v>
      </c>
      <c r="E59" s="155">
        <v>28.8</v>
      </c>
      <c r="F59" s="136" t="s">
        <v>468</v>
      </c>
      <c r="G59" s="136">
        <v>245.09</v>
      </c>
      <c r="H59" s="156">
        <v>53</v>
      </c>
      <c r="I59" s="156">
        <v>1526.4</v>
      </c>
      <c r="J59" s="136" t="s">
        <v>469</v>
      </c>
      <c r="K59" s="136">
        <v>1567.01</v>
      </c>
      <c r="L59" s="157"/>
      <c r="M59" s="156">
        <f>IF(ISNUMBER(K59/G59),IF(NOT(K59/G59=0),K59/G59, " "), " ")</f>
        <v>6.3936105104247414</v>
      </c>
      <c r="N59" s="154" t="s">
        <v>470</v>
      </c>
    </row>
    <row r="60" spans="1:14" ht="34.200000000000003" x14ac:dyDescent="0.25">
      <c r="A60" s="152">
        <v>33</v>
      </c>
      <c r="B60" s="153" t="s">
        <v>471</v>
      </c>
      <c r="C60" s="134" t="s">
        <v>472</v>
      </c>
      <c r="D60" s="154" t="s">
        <v>441</v>
      </c>
      <c r="E60" s="155">
        <v>2.3E-3</v>
      </c>
      <c r="F60" s="136" t="s">
        <v>473</v>
      </c>
      <c r="G60" s="136">
        <v>23.44</v>
      </c>
      <c r="H60" s="156">
        <v>69600</v>
      </c>
      <c r="I60" s="156">
        <v>160.08000000000001</v>
      </c>
      <c r="J60" s="136" t="s">
        <v>474</v>
      </c>
      <c r="K60" s="136">
        <v>163.98</v>
      </c>
      <c r="L60" s="157"/>
      <c r="M60" s="156">
        <f>IF(ISNUMBER(K60/G60),IF(NOT(K60/G60=0),K60/G60, " "), " ")</f>
        <v>6.9957337883959037</v>
      </c>
      <c r="N60" s="154" t="s">
        <v>475</v>
      </c>
    </row>
    <row r="61" spans="1:14" ht="34.200000000000003" x14ac:dyDescent="0.25">
      <c r="A61" s="152">
        <v>34</v>
      </c>
      <c r="B61" s="153" t="s">
        <v>476</v>
      </c>
      <c r="C61" s="134" t="s">
        <v>477</v>
      </c>
      <c r="D61" s="154" t="s">
        <v>441</v>
      </c>
      <c r="E61" s="155">
        <v>2.0000000000000001E-4</v>
      </c>
      <c r="F61" s="136" t="s">
        <v>478</v>
      </c>
      <c r="G61" s="136">
        <v>0.11</v>
      </c>
      <c r="H61" s="156">
        <v>3108</v>
      </c>
      <c r="I61" s="156">
        <v>0.62</v>
      </c>
      <c r="J61" s="136" t="s">
        <v>479</v>
      </c>
      <c r="K61" s="136">
        <v>0.69</v>
      </c>
      <c r="L61" s="157"/>
      <c r="M61" s="156">
        <f>IF(ISNUMBER(K61/G61),IF(NOT(K61/G61=0),K61/G61, " "), " ")</f>
        <v>6.2727272727272725</v>
      </c>
      <c r="N61" s="154" t="s">
        <v>480</v>
      </c>
    </row>
    <row r="62" spans="1:14" ht="22.8" x14ac:dyDescent="0.25">
      <c r="A62" s="152">
        <v>35</v>
      </c>
      <c r="B62" s="153" t="s">
        <v>481</v>
      </c>
      <c r="C62" s="134" t="s">
        <v>482</v>
      </c>
      <c r="D62" s="154" t="s">
        <v>441</v>
      </c>
      <c r="E62" s="155">
        <v>1E-4</v>
      </c>
      <c r="F62" s="136" t="s">
        <v>483</v>
      </c>
      <c r="G62" s="136">
        <v>1.07</v>
      </c>
      <c r="H62" s="156">
        <v>59337.87</v>
      </c>
      <c r="I62" s="156">
        <v>5.93</v>
      </c>
      <c r="J62" s="136" t="s">
        <v>484</v>
      </c>
      <c r="K62" s="136">
        <v>6.08</v>
      </c>
      <c r="L62" s="157"/>
      <c r="M62" s="156">
        <f>IF(ISNUMBER(K62/G62),IF(NOT(K62/G62=0),K62/G62, " "), " ")</f>
        <v>5.6822429906542054</v>
      </c>
      <c r="N62" s="154" t="s">
        <v>485</v>
      </c>
    </row>
    <row r="63" spans="1:14" ht="34.200000000000003" x14ac:dyDescent="0.25">
      <c r="A63" s="152">
        <v>36</v>
      </c>
      <c r="B63" s="153" t="s">
        <v>486</v>
      </c>
      <c r="C63" s="134" t="s">
        <v>487</v>
      </c>
      <c r="D63" s="154" t="s">
        <v>451</v>
      </c>
      <c r="E63" s="155">
        <v>2.5600000000000001E-2</v>
      </c>
      <c r="F63" s="136" t="s">
        <v>488</v>
      </c>
      <c r="G63" s="136">
        <v>2.59</v>
      </c>
      <c r="H63" s="156">
        <v>451</v>
      </c>
      <c r="I63" s="156">
        <v>11.55</v>
      </c>
      <c r="J63" s="136" t="s">
        <v>489</v>
      </c>
      <c r="K63" s="136">
        <v>12.04</v>
      </c>
      <c r="L63" s="157"/>
      <c r="M63" s="156">
        <f>IF(ISNUMBER(K63/G63),IF(NOT(K63/G63=0),K63/G63, " "), " ")</f>
        <v>4.6486486486486482</v>
      </c>
      <c r="N63" s="154" t="s">
        <v>490</v>
      </c>
    </row>
    <row r="64" spans="1:14" ht="34.200000000000003" x14ac:dyDescent="0.25">
      <c r="A64" s="152">
        <v>37</v>
      </c>
      <c r="B64" s="153" t="s">
        <v>491</v>
      </c>
      <c r="C64" s="134" t="s">
        <v>492</v>
      </c>
      <c r="D64" s="154" t="s">
        <v>467</v>
      </c>
      <c r="E64" s="155">
        <v>1.72E-2</v>
      </c>
      <c r="F64" s="136" t="s">
        <v>493</v>
      </c>
      <c r="G64" s="136">
        <v>0.73</v>
      </c>
      <c r="H64" s="156">
        <v>219.37</v>
      </c>
      <c r="I64" s="156">
        <v>3.78</v>
      </c>
      <c r="J64" s="136" t="s">
        <v>494</v>
      </c>
      <c r="K64" s="136">
        <v>3.84</v>
      </c>
      <c r="L64" s="157"/>
      <c r="M64" s="156">
        <f>IF(ISNUMBER(K64/G64),IF(NOT(K64/G64=0),K64/G64, " "), " ")</f>
        <v>5.2602739726027394</v>
      </c>
      <c r="N64" s="154" t="s">
        <v>495</v>
      </c>
    </row>
    <row r="65" spans="1:14" ht="34.200000000000003" x14ac:dyDescent="0.25">
      <c r="A65" s="152">
        <v>38</v>
      </c>
      <c r="B65" s="153" t="s">
        <v>496</v>
      </c>
      <c r="C65" s="134" t="s">
        <v>497</v>
      </c>
      <c r="D65" s="154" t="s">
        <v>441</v>
      </c>
      <c r="E65" s="155">
        <v>1E-4</v>
      </c>
      <c r="F65" s="136" t="s">
        <v>498</v>
      </c>
      <c r="G65" s="136">
        <v>0.92</v>
      </c>
      <c r="H65" s="156">
        <v>39771</v>
      </c>
      <c r="I65" s="156">
        <v>3.98</v>
      </c>
      <c r="J65" s="136" t="s">
        <v>499</v>
      </c>
      <c r="K65" s="136">
        <v>4.09</v>
      </c>
      <c r="L65" s="157"/>
      <c r="M65" s="156">
        <f>IF(ISNUMBER(K65/G65),IF(NOT(K65/G65=0),K65/G65, " "), " ")</f>
        <v>4.445652173913043</v>
      </c>
      <c r="N65" s="154" t="s">
        <v>500</v>
      </c>
    </row>
    <row r="66" spans="1:14" ht="34.200000000000003" x14ac:dyDescent="0.25">
      <c r="A66" s="152">
        <v>39</v>
      </c>
      <c r="B66" s="153" t="s">
        <v>501</v>
      </c>
      <c r="C66" s="134" t="s">
        <v>502</v>
      </c>
      <c r="D66" s="154" t="s">
        <v>441</v>
      </c>
      <c r="E66" s="155">
        <v>5.4000000000000003E-3</v>
      </c>
      <c r="F66" s="136" t="s">
        <v>503</v>
      </c>
      <c r="G66" s="136">
        <v>63.61</v>
      </c>
      <c r="H66" s="156">
        <v>36017</v>
      </c>
      <c r="I66" s="156">
        <v>194.49</v>
      </c>
      <c r="J66" s="136" t="s">
        <v>504</v>
      </c>
      <c r="K66" s="136">
        <v>199.84</v>
      </c>
      <c r="L66" s="157"/>
      <c r="M66" s="156">
        <f>IF(ISNUMBER(K66/G66),IF(NOT(K66/G66=0),K66/G66, " "), " ")</f>
        <v>3.1416443955352933</v>
      </c>
      <c r="N66" s="154" t="s">
        <v>505</v>
      </c>
    </row>
    <row r="67" spans="1:14" ht="34.200000000000003" x14ac:dyDescent="0.25">
      <c r="A67" s="152">
        <v>40</v>
      </c>
      <c r="B67" s="153" t="s">
        <v>506</v>
      </c>
      <c r="C67" s="134" t="s">
        <v>507</v>
      </c>
      <c r="D67" s="154" t="s">
        <v>508</v>
      </c>
      <c r="E67" s="155">
        <v>0.378</v>
      </c>
      <c r="F67" s="136" t="s">
        <v>509</v>
      </c>
      <c r="G67" s="136">
        <v>381.55</v>
      </c>
      <c r="H67" s="156">
        <v>3079</v>
      </c>
      <c r="I67" s="156">
        <v>1163.8599999999999</v>
      </c>
      <c r="J67" s="136" t="s">
        <v>510</v>
      </c>
      <c r="K67" s="136">
        <v>1191.3399999999999</v>
      </c>
      <c r="L67" s="157"/>
      <c r="M67" s="156">
        <f>IF(ISNUMBER(K67/G67),IF(NOT(K67/G67=0),K67/G67, " "), " ")</f>
        <v>3.122369283187</v>
      </c>
      <c r="N67" s="154" t="s">
        <v>511</v>
      </c>
    </row>
    <row r="68" spans="1:14" ht="22.8" x14ac:dyDescent="0.25">
      <c r="A68" s="152">
        <v>41</v>
      </c>
      <c r="B68" s="153" t="s">
        <v>512</v>
      </c>
      <c r="C68" s="134" t="s">
        <v>513</v>
      </c>
      <c r="D68" s="154" t="s">
        <v>467</v>
      </c>
      <c r="E68" s="155">
        <v>0.18629999999999999</v>
      </c>
      <c r="F68" s="136" t="s">
        <v>514</v>
      </c>
      <c r="G68" s="136">
        <v>1.83</v>
      </c>
      <c r="H68" s="156">
        <v>30.51</v>
      </c>
      <c r="I68" s="156">
        <v>5.68</v>
      </c>
      <c r="J68" s="136" t="s">
        <v>515</v>
      </c>
      <c r="K68" s="136">
        <v>6.52</v>
      </c>
      <c r="L68" s="157"/>
      <c r="M68" s="156">
        <f>IF(ISNUMBER(K68/G68),IF(NOT(K68/G68=0),K68/G68, " "), " ")</f>
        <v>3.5628415300546443</v>
      </c>
      <c r="N68" s="154" t="s">
        <v>516</v>
      </c>
    </row>
    <row r="69" spans="1:14" ht="34.200000000000003" x14ac:dyDescent="0.25">
      <c r="A69" s="152">
        <v>42</v>
      </c>
      <c r="B69" s="153" t="s">
        <v>517</v>
      </c>
      <c r="C69" s="134" t="s">
        <v>518</v>
      </c>
      <c r="D69" s="154" t="s">
        <v>441</v>
      </c>
      <c r="E69" s="155">
        <v>4.1999999999999997E-3</v>
      </c>
      <c r="F69" s="136" t="s">
        <v>519</v>
      </c>
      <c r="G69" s="136">
        <v>83.5</v>
      </c>
      <c r="H69" s="156">
        <v>55900</v>
      </c>
      <c r="I69" s="156">
        <v>234.78</v>
      </c>
      <c r="J69" s="136" t="s">
        <v>520</v>
      </c>
      <c r="K69" s="136">
        <v>240.74</v>
      </c>
      <c r="L69" s="157"/>
      <c r="M69" s="156">
        <f>IF(ISNUMBER(K69/G69),IF(NOT(K69/G69=0),K69/G69, " "), " ")</f>
        <v>2.8831137724550899</v>
      </c>
      <c r="N69" s="154" t="s">
        <v>521</v>
      </c>
    </row>
    <row r="70" spans="1:14" ht="22.8" x14ac:dyDescent="0.25">
      <c r="A70" s="152">
        <v>43</v>
      </c>
      <c r="B70" s="153" t="s">
        <v>522</v>
      </c>
      <c r="C70" s="134" t="s">
        <v>523</v>
      </c>
      <c r="D70" s="154" t="s">
        <v>524</v>
      </c>
      <c r="E70" s="155">
        <v>51.75</v>
      </c>
      <c r="F70" s="136" t="s">
        <v>525</v>
      </c>
      <c r="G70" s="136">
        <v>941.85</v>
      </c>
      <c r="H70" s="156">
        <v>50.85</v>
      </c>
      <c r="I70" s="156">
        <v>2631.49</v>
      </c>
      <c r="J70" s="136" t="s">
        <v>526</v>
      </c>
      <c r="K70" s="136">
        <v>2726.71</v>
      </c>
      <c r="L70" s="157"/>
      <c r="M70" s="156">
        <f>IF(ISNUMBER(K70/G70),IF(NOT(K70/G70=0),K70/G70, " "), " ")</f>
        <v>2.8950575994054253</v>
      </c>
      <c r="N70" s="154" t="s">
        <v>527</v>
      </c>
    </row>
    <row r="71" spans="1:14" ht="57" x14ac:dyDescent="0.25">
      <c r="A71" s="152">
        <v>44</v>
      </c>
      <c r="B71" s="153" t="s">
        <v>528</v>
      </c>
      <c r="C71" s="134" t="s">
        <v>529</v>
      </c>
      <c r="D71" s="154" t="s">
        <v>530</v>
      </c>
      <c r="E71" s="155">
        <v>3.8519999999999999</v>
      </c>
      <c r="F71" s="136" t="s">
        <v>531</v>
      </c>
      <c r="G71" s="136">
        <v>47.38</v>
      </c>
      <c r="H71" s="156">
        <v>50.12</v>
      </c>
      <c r="I71" s="156">
        <v>193.06</v>
      </c>
      <c r="J71" s="136" t="s">
        <v>532</v>
      </c>
      <c r="K71" s="136">
        <v>198.65</v>
      </c>
      <c r="L71" s="157"/>
      <c r="M71" s="156">
        <f>IF(ISNUMBER(K71/G71),IF(NOT(K71/G71=0),K71/G71, " "), " ")</f>
        <v>4.1926973406500636</v>
      </c>
      <c r="N71" s="154" t="s">
        <v>533</v>
      </c>
    </row>
    <row r="72" spans="1:14" ht="57" x14ac:dyDescent="0.25">
      <c r="A72" s="152">
        <v>45</v>
      </c>
      <c r="B72" s="153" t="s">
        <v>534</v>
      </c>
      <c r="C72" s="134" t="s">
        <v>535</v>
      </c>
      <c r="D72" s="154" t="s">
        <v>530</v>
      </c>
      <c r="E72" s="155">
        <v>0.214</v>
      </c>
      <c r="F72" s="136" t="s">
        <v>536</v>
      </c>
      <c r="G72" s="136">
        <v>3.77</v>
      </c>
      <c r="H72" s="156">
        <v>72.150000000000006</v>
      </c>
      <c r="I72" s="156">
        <v>15.44</v>
      </c>
      <c r="J72" s="136" t="s">
        <v>537</v>
      </c>
      <c r="K72" s="136">
        <v>15.89</v>
      </c>
      <c r="L72" s="157"/>
      <c r="M72" s="156">
        <f>IF(ISNUMBER(K72/G72),IF(NOT(K72/G72=0),K72/G72, " "), " ")</f>
        <v>4.2148541114058355</v>
      </c>
      <c r="N72" s="154" t="s">
        <v>538</v>
      </c>
    </row>
    <row r="73" spans="1:14" ht="45.6" x14ac:dyDescent="0.25">
      <c r="A73" s="152">
        <v>46</v>
      </c>
      <c r="B73" s="153" t="s">
        <v>539</v>
      </c>
      <c r="C73" s="134" t="s">
        <v>540</v>
      </c>
      <c r="D73" s="154" t="s">
        <v>530</v>
      </c>
      <c r="E73" s="155">
        <v>0.28000000000000003</v>
      </c>
      <c r="F73" s="136" t="s">
        <v>541</v>
      </c>
      <c r="G73" s="136">
        <v>3.25</v>
      </c>
      <c r="H73" s="156">
        <v>22.86</v>
      </c>
      <c r="I73" s="156">
        <v>6.4</v>
      </c>
      <c r="J73" s="136" t="s">
        <v>542</v>
      </c>
      <c r="K73" s="136">
        <v>6.54</v>
      </c>
      <c r="L73" s="157"/>
      <c r="M73" s="156">
        <f>IF(ISNUMBER(K73/G73),IF(NOT(K73/G73=0),K73/G73, " "), " ")</f>
        <v>2.0123076923076924</v>
      </c>
      <c r="N73" s="154" t="s">
        <v>543</v>
      </c>
    </row>
    <row r="74" spans="1:14" ht="57" x14ac:dyDescent="0.25">
      <c r="A74" s="152">
        <v>47</v>
      </c>
      <c r="B74" s="153" t="s">
        <v>544</v>
      </c>
      <c r="C74" s="134" t="s">
        <v>545</v>
      </c>
      <c r="D74" s="154" t="s">
        <v>530</v>
      </c>
      <c r="E74" s="155">
        <v>0.3</v>
      </c>
      <c r="F74" s="136" t="s">
        <v>546</v>
      </c>
      <c r="G74" s="136">
        <v>19.28</v>
      </c>
      <c r="H74" s="156">
        <v>204</v>
      </c>
      <c r="I74" s="156">
        <v>61.2</v>
      </c>
      <c r="J74" s="136" t="s">
        <v>547</v>
      </c>
      <c r="K74" s="136">
        <v>62.6</v>
      </c>
      <c r="L74" s="157"/>
      <c r="M74" s="156">
        <f>IF(ISNUMBER(K74/G74),IF(NOT(K74/G74=0),K74/G74, " "), " ")</f>
        <v>3.2468879668049793</v>
      </c>
      <c r="N74" s="154" t="s">
        <v>548</v>
      </c>
    </row>
    <row r="75" spans="1:14" ht="45.6" x14ac:dyDescent="0.25">
      <c r="A75" s="152">
        <v>48</v>
      </c>
      <c r="B75" s="153" t="s">
        <v>549</v>
      </c>
      <c r="C75" s="134" t="s">
        <v>550</v>
      </c>
      <c r="D75" s="154" t="s">
        <v>551</v>
      </c>
      <c r="E75" s="155">
        <v>2</v>
      </c>
      <c r="F75" s="136" t="s">
        <v>552</v>
      </c>
      <c r="G75" s="136">
        <v>654</v>
      </c>
      <c r="H75" s="156">
        <v>1780.79</v>
      </c>
      <c r="I75" s="156">
        <v>3561.58</v>
      </c>
      <c r="J75" s="136" t="s">
        <v>553</v>
      </c>
      <c r="K75" s="136">
        <v>3648.76</v>
      </c>
      <c r="L75" s="157"/>
      <c r="M75" s="156">
        <f>IF(ISNUMBER(K75/G75),IF(NOT(K75/G75=0),K75/G75, " "), " ")</f>
        <v>5.5791437308868508</v>
      </c>
      <c r="N75" s="154" t="s">
        <v>554</v>
      </c>
    </row>
    <row r="76" spans="1:14" ht="22.8" x14ac:dyDescent="0.25">
      <c r="A76" s="152">
        <v>49</v>
      </c>
      <c r="B76" s="153" t="s">
        <v>555</v>
      </c>
      <c r="C76" s="134" t="s">
        <v>556</v>
      </c>
      <c r="D76" s="154" t="s">
        <v>551</v>
      </c>
      <c r="E76" s="155">
        <v>1</v>
      </c>
      <c r="F76" s="136" t="s">
        <v>536</v>
      </c>
      <c r="G76" s="136">
        <v>17.600000000000001</v>
      </c>
      <c r="H76" s="156">
        <v>35.61</v>
      </c>
      <c r="I76" s="156">
        <v>35.61</v>
      </c>
      <c r="J76" s="136" t="s">
        <v>557</v>
      </c>
      <c r="K76" s="136">
        <v>36.450000000000003</v>
      </c>
      <c r="L76" s="157"/>
      <c r="M76" s="156">
        <f>IF(ISNUMBER(K76/G76),IF(NOT(K76/G76=0),K76/G76, " "), " ")</f>
        <v>2.0710227272727271</v>
      </c>
      <c r="N76" s="154" t="s">
        <v>558</v>
      </c>
    </row>
    <row r="77" spans="1:14" ht="34.200000000000003" x14ac:dyDescent="0.25">
      <c r="A77" s="152">
        <v>50</v>
      </c>
      <c r="B77" s="153" t="s">
        <v>559</v>
      </c>
      <c r="C77" s="134" t="s">
        <v>560</v>
      </c>
      <c r="D77" s="154" t="s">
        <v>451</v>
      </c>
      <c r="E77" s="155">
        <v>0.3024</v>
      </c>
      <c r="F77" s="136" t="s">
        <v>561</v>
      </c>
      <c r="G77" s="136">
        <v>189.6</v>
      </c>
      <c r="H77" s="156">
        <v>2283</v>
      </c>
      <c r="I77" s="156">
        <v>690.38</v>
      </c>
      <c r="J77" s="136" t="s">
        <v>562</v>
      </c>
      <c r="K77" s="136">
        <v>826.38</v>
      </c>
      <c r="L77" s="157"/>
      <c r="M77" s="156">
        <f>IF(ISNUMBER(K77/G77),IF(NOT(K77/G77=0),K77/G77, " "), " ")</f>
        <v>4.3585443037974683</v>
      </c>
      <c r="N77" s="154" t="s">
        <v>563</v>
      </c>
    </row>
    <row r="78" spans="1:14" ht="34.200000000000003" x14ac:dyDescent="0.25">
      <c r="A78" s="152">
        <v>51</v>
      </c>
      <c r="B78" s="153" t="s">
        <v>564</v>
      </c>
      <c r="C78" s="134" t="s">
        <v>565</v>
      </c>
      <c r="D78" s="154" t="s">
        <v>451</v>
      </c>
      <c r="E78" s="155">
        <v>0.1024</v>
      </c>
      <c r="F78" s="136" t="s">
        <v>566</v>
      </c>
      <c r="G78" s="136">
        <v>71.58</v>
      </c>
      <c r="H78" s="156">
        <v>2723</v>
      </c>
      <c r="I78" s="156">
        <v>278.83</v>
      </c>
      <c r="J78" s="136" t="s">
        <v>567</v>
      </c>
      <c r="K78" s="136">
        <v>325.8</v>
      </c>
      <c r="L78" s="157"/>
      <c r="M78" s="156">
        <f>IF(ISNUMBER(K78/G78),IF(NOT(K78/G78=0),K78/G78, " "), " ")</f>
        <v>4.5515507124895223</v>
      </c>
      <c r="N78" s="154" t="s">
        <v>568</v>
      </c>
    </row>
    <row r="79" spans="1:14" ht="22.8" x14ac:dyDescent="0.25">
      <c r="A79" s="152">
        <v>52</v>
      </c>
      <c r="B79" s="153" t="s">
        <v>569</v>
      </c>
      <c r="C79" s="134" t="s">
        <v>570</v>
      </c>
      <c r="D79" s="154" t="s">
        <v>571</v>
      </c>
      <c r="E79" s="155">
        <v>4.0000000000000001E-3</v>
      </c>
      <c r="F79" s="136" t="s">
        <v>572</v>
      </c>
      <c r="G79" s="136">
        <v>13</v>
      </c>
      <c r="H79" s="156">
        <v>19710</v>
      </c>
      <c r="I79" s="156">
        <v>78.84</v>
      </c>
      <c r="J79" s="136" t="s">
        <v>573</v>
      </c>
      <c r="K79" s="136">
        <v>80.459999999999994</v>
      </c>
      <c r="L79" s="157"/>
      <c r="M79" s="156">
        <f>IF(ISNUMBER(K79/G79),IF(NOT(K79/G79=0),K79/G79, " "), " ")</f>
        <v>6.1892307692307691</v>
      </c>
      <c r="N79" s="154" t="s">
        <v>574</v>
      </c>
    </row>
    <row r="80" spans="1:14" ht="22.8" x14ac:dyDescent="0.25">
      <c r="A80" s="152">
        <v>53</v>
      </c>
      <c r="B80" s="153" t="s">
        <v>575</v>
      </c>
      <c r="C80" s="134" t="s">
        <v>523</v>
      </c>
      <c r="D80" s="154" t="s">
        <v>524</v>
      </c>
      <c r="E80" s="155">
        <v>45</v>
      </c>
      <c r="F80" s="136" t="s">
        <v>525</v>
      </c>
      <c r="G80" s="136">
        <v>819</v>
      </c>
      <c r="H80" s="156"/>
      <c r="I80" s="156"/>
      <c r="J80" s="136" t="s">
        <v>526</v>
      </c>
      <c r="K80" s="136">
        <v>2371.0500000000002</v>
      </c>
      <c r="L80" s="157"/>
      <c r="M80" s="156">
        <f>IF(ISNUMBER(K80/G80),IF(NOT(K80/G80=0),K80/G80, " "), " ")</f>
        <v>2.8950549450549454</v>
      </c>
      <c r="N80" s="154" t="s">
        <v>527</v>
      </c>
    </row>
    <row r="81" spans="1:14" ht="57" x14ac:dyDescent="0.25">
      <c r="A81" s="152">
        <v>54</v>
      </c>
      <c r="B81" s="153" t="s">
        <v>576</v>
      </c>
      <c r="C81" s="134" t="s">
        <v>577</v>
      </c>
      <c r="D81" s="154" t="s">
        <v>530</v>
      </c>
      <c r="E81" s="155">
        <v>0.2</v>
      </c>
      <c r="F81" s="136" t="s">
        <v>578</v>
      </c>
      <c r="G81" s="136">
        <v>1.89</v>
      </c>
      <c r="H81" s="156"/>
      <c r="I81" s="156"/>
      <c r="J81" s="136" t="s">
        <v>579</v>
      </c>
      <c r="K81" s="136">
        <v>7.95</v>
      </c>
      <c r="L81" s="157"/>
      <c r="M81" s="156">
        <f>IF(ISNUMBER(K81/G81),IF(NOT(K81/G81=0),K81/G81, " "), " ")</f>
        <v>4.2063492063492065</v>
      </c>
      <c r="N81" s="154" t="s">
        <v>580</v>
      </c>
    </row>
    <row r="82" spans="1:14" ht="57" x14ac:dyDescent="0.25">
      <c r="A82" s="152">
        <v>55</v>
      </c>
      <c r="B82" s="153" t="s">
        <v>581</v>
      </c>
      <c r="C82" s="134" t="s">
        <v>529</v>
      </c>
      <c r="D82" s="154" t="s">
        <v>530</v>
      </c>
      <c r="E82" s="155">
        <v>1.5</v>
      </c>
      <c r="F82" s="136" t="s">
        <v>531</v>
      </c>
      <c r="G82" s="136">
        <v>18.45</v>
      </c>
      <c r="H82" s="156"/>
      <c r="I82" s="156"/>
      <c r="J82" s="136" t="s">
        <v>532</v>
      </c>
      <c r="K82" s="136">
        <v>77.36</v>
      </c>
      <c r="L82" s="157"/>
      <c r="M82" s="156">
        <f>IF(ISNUMBER(K82/G82),IF(NOT(K82/G82=0),K82/G82, " "), " ")</f>
        <v>4.1929539295392955</v>
      </c>
      <c r="N82" s="154" t="s">
        <v>533</v>
      </c>
    </row>
    <row r="83" spans="1:14" ht="34.200000000000003" x14ac:dyDescent="0.25">
      <c r="A83" s="152">
        <v>56</v>
      </c>
      <c r="B83" s="153" t="s">
        <v>582</v>
      </c>
      <c r="C83" s="134" t="s">
        <v>583</v>
      </c>
      <c r="D83" s="154" t="s">
        <v>551</v>
      </c>
      <c r="E83" s="155">
        <v>3</v>
      </c>
      <c r="F83" s="136" t="s">
        <v>584</v>
      </c>
      <c r="G83" s="136">
        <v>49.2</v>
      </c>
      <c r="H83" s="156"/>
      <c r="I83" s="156"/>
      <c r="J83" s="136" t="s">
        <v>585</v>
      </c>
      <c r="K83" s="136">
        <v>332.37</v>
      </c>
      <c r="L83" s="157"/>
      <c r="M83" s="156">
        <f>IF(ISNUMBER(K83/G83),IF(NOT(K83/G83=0),K83/G83, " "), " ")</f>
        <v>6.7554878048780482</v>
      </c>
      <c r="N83" s="154" t="s">
        <v>495</v>
      </c>
    </row>
    <row r="84" spans="1:14" ht="34.200000000000003" x14ac:dyDescent="0.25">
      <c r="A84" s="152">
        <v>57</v>
      </c>
      <c r="B84" s="153" t="s">
        <v>586</v>
      </c>
      <c r="C84" s="134" t="s">
        <v>587</v>
      </c>
      <c r="D84" s="154" t="s">
        <v>551</v>
      </c>
      <c r="E84" s="155">
        <v>3</v>
      </c>
      <c r="F84" s="136" t="s">
        <v>588</v>
      </c>
      <c r="G84" s="136">
        <v>69.3</v>
      </c>
      <c r="H84" s="156"/>
      <c r="I84" s="156"/>
      <c r="J84" s="136" t="s">
        <v>589</v>
      </c>
      <c r="K84" s="136">
        <v>375.6</v>
      </c>
      <c r="L84" s="157"/>
      <c r="M84" s="156">
        <f>IF(ISNUMBER(K84/G84),IF(NOT(K84/G84=0),K84/G84, " "), " ")</f>
        <v>5.4199134199134207</v>
      </c>
      <c r="N84" s="154" t="s">
        <v>495</v>
      </c>
    </row>
    <row r="85" spans="1:14" ht="34.200000000000003" x14ac:dyDescent="0.25">
      <c r="A85" s="152">
        <v>58</v>
      </c>
      <c r="B85" s="153" t="s">
        <v>590</v>
      </c>
      <c r="C85" s="134" t="s">
        <v>591</v>
      </c>
      <c r="D85" s="154" t="s">
        <v>551</v>
      </c>
      <c r="E85" s="155">
        <v>1</v>
      </c>
      <c r="F85" s="136" t="s">
        <v>592</v>
      </c>
      <c r="G85" s="136">
        <v>38.700000000000003</v>
      </c>
      <c r="H85" s="156"/>
      <c r="I85" s="156"/>
      <c r="J85" s="136" t="s">
        <v>593</v>
      </c>
      <c r="K85" s="136">
        <v>190.33</v>
      </c>
      <c r="L85" s="157"/>
      <c r="M85" s="156">
        <f>IF(ISNUMBER(K85/G85),IF(NOT(K85/G85=0),K85/G85, " "), " ")</f>
        <v>4.9180878552971574</v>
      </c>
      <c r="N85" s="154" t="s">
        <v>495</v>
      </c>
    </row>
    <row r="86" spans="1:14" ht="22.8" x14ac:dyDescent="0.25">
      <c r="A86" s="152">
        <v>59</v>
      </c>
      <c r="B86" s="153" t="s">
        <v>594</v>
      </c>
      <c r="C86" s="134" t="s">
        <v>595</v>
      </c>
      <c r="D86" s="154" t="s">
        <v>551</v>
      </c>
      <c r="E86" s="155">
        <v>5</v>
      </c>
      <c r="F86" s="136" t="s">
        <v>596</v>
      </c>
      <c r="G86" s="136">
        <v>93</v>
      </c>
      <c r="H86" s="156"/>
      <c r="I86" s="156"/>
      <c r="J86" s="136" t="s">
        <v>597</v>
      </c>
      <c r="K86" s="136">
        <v>222.35</v>
      </c>
      <c r="L86" s="157"/>
      <c r="M86" s="156">
        <f>IF(ISNUMBER(K86/G86),IF(NOT(K86/G86=0),K86/G86, " "), " ")</f>
        <v>2.3908602150537632</v>
      </c>
      <c r="N86" s="154" t="s">
        <v>598</v>
      </c>
    </row>
    <row r="87" spans="1:14" ht="34.200000000000003" x14ac:dyDescent="0.25">
      <c r="A87" s="152">
        <v>60</v>
      </c>
      <c r="B87" s="153" t="s">
        <v>599</v>
      </c>
      <c r="C87" s="134" t="s">
        <v>600</v>
      </c>
      <c r="D87" s="154" t="s">
        <v>551</v>
      </c>
      <c r="E87" s="155">
        <v>2</v>
      </c>
      <c r="F87" s="136" t="s">
        <v>601</v>
      </c>
      <c r="G87" s="136">
        <v>4.82</v>
      </c>
      <c r="H87" s="156"/>
      <c r="I87" s="156"/>
      <c r="J87" s="136" t="s">
        <v>602</v>
      </c>
      <c r="K87" s="136">
        <v>46.04</v>
      </c>
      <c r="L87" s="157"/>
      <c r="M87" s="156">
        <f>IF(ISNUMBER(K87/G87),IF(NOT(K87/G87=0),K87/G87, " "), " ")</f>
        <v>9.5518672199170123</v>
      </c>
      <c r="N87" s="154" t="s">
        <v>495</v>
      </c>
    </row>
    <row r="88" spans="1:14" ht="19.350000000000001" customHeight="1" x14ac:dyDescent="0.25">
      <c r="A88" s="150" t="s">
        <v>603</v>
      </c>
      <c r="B88" s="151"/>
      <c r="C88" s="151"/>
      <c r="D88" s="151"/>
      <c r="E88" s="151"/>
      <c r="F88" s="151"/>
      <c r="G88" s="151"/>
      <c r="H88" s="151"/>
      <c r="I88" s="151"/>
      <c r="J88" s="151"/>
      <c r="K88" s="151"/>
      <c r="L88" s="151"/>
      <c r="M88" s="151"/>
      <c r="N88" s="151"/>
    </row>
    <row r="89" spans="1:14" ht="19.350000000000001" customHeight="1" x14ac:dyDescent="0.25">
      <c r="A89" s="128" t="s">
        <v>448</v>
      </c>
      <c r="B89" s="129"/>
      <c r="C89" s="129"/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</row>
    <row r="90" spans="1:14" ht="22.8" x14ac:dyDescent="0.25">
      <c r="A90" s="152">
        <v>61</v>
      </c>
      <c r="B90" s="153" t="s">
        <v>604</v>
      </c>
      <c r="C90" s="134" t="s">
        <v>605</v>
      </c>
      <c r="D90" s="154" t="s">
        <v>524</v>
      </c>
      <c r="E90" s="155">
        <v>7.2359999999999998</v>
      </c>
      <c r="F90" s="136" t="s">
        <v>393</v>
      </c>
      <c r="G90" s="136"/>
      <c r="H90" s="156"/>
      <c r="I90" s="156"/>
      <c r="J90" s="136" t="s">
        <v>393</v>
      </c>
      <c r="K90" s="136"/>
      <c r="L90" s="157"/>
      <c r="M90" s="156" t="str">
        <f>IF(ISNUMBER(K90/G90),IF(NOT(K90/G90=0),K90/G90, " "), " ")</f>
        <v xml:space="preserve"> </v>
      </c>
      <c r="N90" s="154"/>
    </row>
    <row r="91" spans="1:14" ht="22.8" x14ac:dyDescent="0.25">
      <c r="A91" s="152">
        <v>62</v>
      </c>
      <c r="B91" s="153" t="s">
        <v>606</v>
      </c>
      <c r="C91" s="134" t="s">
        <v>607</v>
      </c>
      <c r="D91" s="154" t="s">
        <v>551</v>
      </c>
      <c r="E91" s="155">
        <v>1</v>
      </c>
      <c r="F91" s="136" t="s">
        <v>393</v>
      </c>
      <c r="G91" s="136"/>
      <c r="H91" s="156"/>
      <c r="I91" s="156"/>
      <c r="J91" s="136" t="s">
        <v>393</v>
      </c>
      <c r="K91" s="136"/>
      <c r="L91" s="157"/>
      <c r="M91" s="156" t="str">
        <f>IF(ISNUMBER(K91/G91),IF(NOT(K91/G91=0),K91/G91, " "), " ")</f>
        <v xml:space="preserve"> </v>
      </c>
      <c r="N91" s="154"/>
    </row>
    <row r="92" spans="1:14" ht="22.8" x14ac:dyDescent="0.25">
      <c r="A92" s="152">
        <v>63</v>
      </c>
      <c r="B92" s="153" t="s">
        <v>608</v>
      </c>
      <c r="C92" s="134" t="s">
        <v>609</v>
      </c>
      <c r="D92" s="154" t="s">
        <v>551</v>
      </c>
      <c r="E92" s="155">
        <v>1</v>
      </c>
      <c r="F92" s="136" t="s">
        <v>393</v>
      </c>
      <c r="G92" s="136"/>
      <c r="H92" s="156"/>
      <c r="I92" s="156"/>
      <c r="J92" s="136" t="s">
        <v>393</v>
      </c>
      <c r="K92" s="136"/>
      <c r="L92" s="157"/>
      <c r="M92" s="156" t="str">
        <f>IF(ISNUMBER(K92/G92),IF(NOT(K92/G92=0),K92/G92, " "), " ")</f>
        <v xml:space="preserve"> </v>
      </c>
      <c r="N92" s="154"/>
    </row>
    <row r="93" spans="1:14" ht="22.8" x14ac:dyDescent="0.25">
      <c r="A93" s="152">
        <v>64</v>
      </c>
      <c r="B93" s="153" t="s">
        <v>610</v>
      </c>
      <c r="C93" s="134" t="s">
        <v>611</v>
      </c>
      <c r="D93" s="154" t="s">
        <v>441</v>
      </c>
      <c r="E93" s="155">
        <v>7.7899999999999997E-2</v>
      </c>
      <c r="F93" s="136" t="s">
        <v>393</v>
      </c>
      <c r="G93" s="136"/>
      <c r="H93" s="156"/>
      <c r="I93" s="156"/>
      <c r="J93" s="136" t="s">
        <v>393</v>
      </c>
      <c r="K93" s="136"/>
      <c r="L93" s="157"/>
      <c r="M93" s="156" t="str">
        <f>IF(ISNUMBER(K93/G93),IF(NOT(K93/G93=0),K93/G93, " "), " ")</f>
        <v xml:space="preserve"> </v>
      </c>
      <c r="N93" s="154"/>
    </row>
    <row r="94" spans="1:14" ht="22.8" x14ac:dyDescent="0.25">
      <c r="A94" s="158">
        <v>65</v>
      </c>
      <c r="B94" s="159" t="s">
        <v>612</v>
      </c>
      <c r="C94" s="140" t="s">
        <v>613</v>
      </c>
      <c r="D94" s="160" t="s">
        <v>441</v>
      </c>
      <c r="E94" s="161">
        <v>0.96130000000000004</v>
      </c>
      <c r="F94" s="142" t="s">
        <v>393</v>
      </c>
      <c r="G94" s="142"/>
      <c r="H94" s="162"/>
      <c r="I94" s="162"/>
      <c r="J94" s="142" t="s">
        <v>393</v>
      </c>
      <c r="K94" s="142"/>
      <c r="L94" s="163"/>
      <c r="M94" s="162" t="str">
        <f>IF(ISNUMBER(K94/G94),IF(NOT(K94/G94=0),K94/G94, " "), " ")</f>
        <v xml:space="preserve"> </v>
      </c>
      <c r="N94" s="160"/>
    </row>
    <row r="95" spans="1:14" x14ac:dyDescent="0.25">
      <c r="A95" s="144" t="s">
        <v>316</v>
      </c>
      <c r="B95" s="145"/>
      <c r="C95" s="145"/>
      <c r="D95" s="145"/>
      <c r="E95" s="145"/>
      <c r="F95" s="145"/>
      <c r="G95" s="164">
        <v>7833</v>
      </c>
      <c r="H95" s="165"/>
      <c r="I95" s="165"/>
      <c r="J95" s="165"/>
      <c r="K95" s="164">
        <v>38312</v>
      </c>
      <c r="L95" s="166"/>
      <c r="M95" s="164">
        <f ca="1">IF(ISNUMBER(INDIRECT("K" &amp; ROW())/INDIRECT("G" &amp; ROW())),INDIRECT("K" &amp; ROW())/INDIRECT("G" &amp; ROW()), " ")</f>
        <v>4.8911017490105966</v>
      </c>
      <c r="N95" s="146" t="s">
        <v>614</v>
      </c>
    </row>
    <row r="96" spans="1:14" x14ac:dyDescent="0.25">
      <c r="A96" s="144" t="s">
        <v>321</v>
      </c>
      <c r="B96" s="145"/>
      <c r="C96" s="145"/>
      <c r="D96" s="145"/>
      <c r="E96" s="145"/>
      <c r="F96" s="145"/>
      <c r="G96" s="164"/>
      <c r="H96" s="165"/>
      <c r="I96" s="165"/>
      <c r="J96" s="165"/>
      <c r="K96" s="164"/>
      <c r="L96" s="166"/>
      <c r="M96" s="164" t="str">
        <f ca="1">IF(ISNUMBER(INDIRECT("K" &amp; ROW())/INDIRECT("G" &amp; ROW())),INDIRECT("K" &amp; ROW())/INDIRECT("G" &amp; ROW()), " ")</f>
        <v xml:space="preserve"> </v>
      </c>
      <c r="N96" s="146" t="s">
        <v>614</v>
      </c>
    </row>
    <row r="97" spans="1:14" x14ac:dyDescent="0.25">
      <c r="A97" s="144" t="s">
        <v>322</v>
      </c>
      <c r="B97" s="145"/>
      <c r="C97" s="145"/>
      <c r="D97" s="145"/>
      <c r="E97" s="145"/>
      <c r="F97" s="145"/>
      <c r="G97" s="164">
        <v>1086</v>
      </c>
      <c r="H97" s="165"/>
      <c r="I97" s="165"/>
      <c r="J97" s="165"/>
      <c r="K97" s="164">
        <v>13049</v>
      </c>
      <c r="L97" s="166"/>
      <c r="M97" s="164">
        <f ca="1">IF(ISNUMBER(INDIRECT("K" &amp; ROW())/INDIRECT("G" &amp; ROW())),INDIRECT("K" &amp; ROW())/INDIRECT("G" &amp; ROW()), " ")</f>
        <v>12.015653775322283</v>
      </c>
      <c r="N97" s="146" t="s">
        <v>614</v>
      </c>
    </row>
    <row r="98" spans="1:14" x14ac:dyDescent="0.25">
      <c r="A98" s="144" t="s">
        <v>323</v>
      </c>
      <c r="B98" s="145"/>
      <c r="C98" s="145"/>
      <c r="D98" s="145"/>
      <c r="E98" s="145"/>
      <c r="F98" s="145"/>
      <c r="G98" s="164">
        <v>6329</v>
      </c>
      <c r="H98" s="165"/>
      <c r="I98" s="165"/>
      <c r="J98" s="165"/>
      <c r="K98" s="164">
        <v>23723</v>
      </c>
      <c r="L98" s="166"/>
      <c r="M98" s="164">
        <f ca="1">IF(ISNUMBER(INDIRECT("K" &amp; ROW())/INDIRECT("G" &amp; ROW())),INDIRECT("K" &amp; ROW())/INDIRECT("G" &amp; ROW()), " ")</f>
        <v>3.7483014694264498</v>
      </c>
      <c r="N98" s="146" t="s">
        <v>614</v>
      </c>
    </row>
    <row r="99" spans="1:14" x14ac:dyDescent="0.25">
      <c r="A99" s="144" t="s">
        <v>324</v>
      </c>
      <c r="B99" s="145"/>
      <c r="C99" s="145"/>
      <c r="D99" s="145"/>
      <c r="E99" s="145"/>
      <c r="F99" s="145"/>
      <c r="G99" s="164">
        <v>423</v>
      </c>
      <c r="H99" s="165"/>
      <c r="I99" s="165"/>
      <c r="J99" s="165"/>
      <c r="K99" s="164">
        <v>1606</v>
      </c>
      <c r="L99" s="166"/>
      <c r="M99" s="164">
        <f ca="1">IF(ISNUMBER(INDIRECT("K" &amp; ROW())/INDIRECT("G" &amp; ROW())),INDIRECT("K" &amp; ROW())/INDIRECT("G" &amp; ROW()), " ")</f>
        <v>3.7966903073286051</v>
      </c>
      <c r="N99" s="146" t="s">
        <v>614</v>
      </c>
    </row>
    <row r="100" spans="1:14" x14ac:dyDescent="0.25">
      <c r="A100" s="147" t="s">
        <v>325</v>
      </c>
      <c r="B100" s="148"/>
      <c r="C100" s="148"/>
      <c r="D100" s="148"/>
      <c r="E100" s="148"/>
      <c r="F100" s="148"/>
      <c r="G100" s="167">
        <v>1023</v>
      </c>
      <c r="H100" s="168"/>
      <c r="I100" s="168"/>
      <c r="J100" s="168"/>
      <c r="K100" s="167">
        <v>10485</v>
      </c>
      <c r="L100" s="169"/>
      <c r="M100" s="167">
        <f ca="1">IF(ISNUMBER(INDIRECT("K" &amp; ROW())/INDIRECT("G" &amp; ROW())),INDIRECT("K" &amp; ROW())/INDIRECT("G" &amp; ROW()), " ")</f>
        <v>10.249266862170089</v>
      </c>
      <c r="N100" s="149" t="s">
        <v>614</v>
      </c>
    </row>
    <row r="101" spans="1:14" x14ac:dyDescent="0.25">
      <c r="A101" s="147" t="s">
        <v>326</v>
      </c>
      <c r="B101" s="148"/>
      <c r="C101" s="148"/>
      <c r="D101" s="148"/>
      <c r="E101" s="148"/>
      <c r="F101" s="148"/>
      <c r="G101" s="167">
        <v>701</v>
      </c>
      <c r="H101" s="168"/>
      <c r="I101" s="168"/>
      <c r="J101" s="168"/>
      <c r="K101" s="167">
        <v>6749</v>
      </c>
      <c r="L101" s="169"/>
      <c r="M101" s="167">
        <f ca="1">IF(ISNUMBER(INDIRECT("K" &amp; ROW())/INDIRECT("G" &amp; ROW())),INDIRECT("K" &amp; ROW())/INDIRECT("G" &amp; ROW()), " ")</f>
        <v>9.6276747503566327</v>
      </c>
      <c r="N101" s="149" t="s">
        <v>614</v>
      </c>
    </row>
    <row r="102" spans="1:14" x14ac:dyDescent="0.25">
      <c r="A102" s="147" t="s">
        <v>327</v>
      </c>
      <c r="B102" s="148"/>
      <c r="C102" s="148"/>
      <c r="D102" s="148"/>
      <c r="E102" s="148"/>
      <c r="F102" s="148"/>
      <c r="G102" s="167"/>
      <c r="H102" s="168"/>
      <c r="I102" s="168"/>
      <c r="J102" s="168"/>
      <c r="K102" s="167"/>
      <c r="L102" s="169"/>
      <c r="M102" s="167" t="str">
        <f ca="1">IF(ISNUMBER(INDIRECT("K" &amp; ROW())/INDIRECT("G" &amp; ROW())),INDIRECT("K" &amp; ROW())/INDIRECT("G" &amp; ROW()), " ")</f>
        <v xml:space="preserve"> </v>
      </c>
      <c r="N102" s="149" t="s">
        <v>614</v>
      </c>
    </row>
    <row r="103" spans="1:14" x14ac:dyDescent="0.25">
      <c r="A103" s="144" t="s">
        <v>328</v>
      </c>
      <c r="B103" s="145"/>
      <c r="C103" s="145"/>
      <c r="D103" s="145"/>
      <c r="E103" s="145"/>
      <c r="F103" s="145"/>
      <c r="G103" s="164">
        <v>1</v>
      </c>
      <c r="H103" s="165"/>
      <c r="I103" s="165"/>
      <c r="J103" s="165"/>
      <c r="K103" s="164">
        <v>11</v>
      </c>
      <c r="L103" s="166"/>
      <c r="M103" s="164">
        <f ca="1">IF(ISNUMBER(INDIRECT("K" &amp; ROW())/INDIRECT("G" &amp; ROW())),INDIRECT("K" &amp; ROW())/INDIRECT("G" &amp; ROW()), " ")</f>
        <v>11</v>
      </c>
      <c r="N103" s="146" t="s">
        <v>614</v>
      </c>
    </row>
    <row r="104" spans="1:14" x14ac:dyDescent="0.25">
      <c r="A104" s="144" t="s">
        <v>329</v>
      </c>
      <c r="B104" s="145"/>
      <c r="C104" s="145"/>
      <c r="D104" s="145"/>
      <c r="E104" s="145"/>
      <c r="F104" s="145"/>
      <c r="G104" s="164">
        <v>2</v>
      </c>
      <c r="H104" s="165"/>
      <c r="I104" s="165"/>
      <c r="J104" s="165"/>
      <c r="K104" s="164">
        <v>10</v>
      </c>
      <c r="L104" s="166"/>
      <c r="M104" s="164">
        <f ca="1">IF(ISNUMBER(INDIRECT("K" &amp; ROW())/INDIRECT("G" &amp; ROW())),INDIRECT("K" &amp; ROW())/INDIRECT("G" &amp; ROW()), " ")</f>
        <v>5</v>
      </c>
      <c r="N104" s="146" t="s">
        <v>614</v>
      </c>
    </row>
    <row r="105" spans="1:14" x14ac:dyDescent="0.25">
      <c r="A105" s="144" t="s">
        <v>330</v>
      </c>
      <c r="B105" s="145"/>
      <c r="C105" s="145"/>
      <c r="D105" s="145"/>
      <c r="E105" s="145"/>
      <c r="F105" s="145"/>
      <c r="G105" s="164">
        <v>5689</v>
      </c>
      <c r="H105" s="165"/>
      <c r="I105" s="165"/>
      <c r="J105" s="165"/>
      <c r="K105" s="164">
        <v>28127</v>
      </c>
      <c r="L105" s="166"/>
      <c r="M105" s="164">
        <f ca="1">IF(ISNUMBER(INDIRECT("K" &amp; ROW())/INDIRECT("G" &amp; ROW())),INDIRECT("K" &amp; ROW())/INDIRECT("G" &amp; ROW()), " ")</f>
        <v>4.9441026542450341</v>
      </c>
      <c r="N105" s="146" t="s">
        <v>614</v>
      </c>
    </row>
    <row r="106" spans="1:14" x14ac:dyDescent="0.25">
      <c r="A106" s="144" t="s">
        <v>331</v>
      </c>
      <c r="B106" s="145"/>
      <c r="C106" s="145"/>
      <c r="D106" s="145"/>
      <c r="E106" s="145"/>
      <c r="F106" s="145"/>
      <c r="G106" s="164">
        <v>14</v>
      </c>
      <c r="H106" s="165"/>
      <c r="I106" s="165"/>
      <c r="J106" s="165"/>
      <c r="K106" s="164">
        <v>138</v>
      </c>
      <c r="L106" s="166"/>
      <c r="M106" s="164">
        <f ca="1">IF(ISNUMBER(INDIRECT("K" &amp; ROW())/INDIRECT("G" &amp; ROW())),INDIRECT("K" &amp; ROW())/INDIRECT("G" &amp; ROW()), " ")</f>
        <v>9.8571428571428577</v>
      </c>
      <c r="N106" s="146" t="s">
        <v>614</v>
      </c>
    </row>
    <row r="107" spans="1:14" ht="30" customHeight="1" x14ac:dyDescent="0.25">
      <c r="A107" s="144" t="s">
        <v>332</v>
      </c>
      <c r="B107" s="145"/>
      <c r="C107" s="145"/>
      <c r="D107" s="145"/>
      <c r="E107" s="145"/>
      <c r="F107" s="145"/>
      <c r="G107" s="164">
        <v>134</v>
      </c>
      <c r="H107" s="165"/>
      <c r="I107" s="165"/>
      <c r="J107" s="165"/>
      <c r="K107" s="164">
        <v>1446</v>
      </c>
      <c r="L107" s="166"/>
      <c r="M107" s="164">
        <f ca="1">IF(ISNUMBER(INDIRECT("K" &amp; ROW())/INDIRECT("G" &amp; ROW())),INDIRECT("K" &amp; ROW())/INDIRECT("G" &amp; ROW()), " ")</f>
        <v>10.791044776119403</v>
      </c>
      <c r="N107" s="146" t="s">
        <v>614</v>
      </c>
    </row>
    <row r="108" spans="1:14" ht="30" customHeight="1" x14ac:dyDescent="0.25">
      <c r="A108" s="144" t="s">
        <v>333</v>
      </c>
      <c r="B108" s="145"/>
      <c r="C108" s="145"/>
      <c r="D108" s="145"/>
      <c r="E108" s="145"/>
      <c r="F108" s="145"/>
      <c r="G108" s="164">
        <v>1819</v>
      </c>
      <c r="H108" s="165"/>
      <c r="I108" s="165"/>
      <c r="J108" s="165"/>
      <c r="K108" s="164">
        <v>13008</v>
      </c>
      <c r="L108" s="166"/>
      <c r="M108" s="164">
        <f ca="1">IF(ISNUMBER(INDIRECT("K" &amp; ROW())/INDIRECT("G" &amp; ROW())),INDIRECT("K" &amp; ROW())/INDIRECT("G" &amp; ROW()), " ")</f>
        <v>7.1511819681143489</v>
      </c>
      <c r="N108" s="146" t="s">
        <v>614</v>
      </c>
    </row>
    <row r="109" spans="1:14" x14ac:dyDescent="0.25">
      <c r="A109" s="144" t="s">
        <v>334</v>
      </c>
      <c r="B109" s="145"/>
      <c r="C109" s="145"/>
      <c r="D109" s="145"/>
      <c r="E109" s="145"/>
      <c r="F109" s="145"/>
      <c r="G109" s="164">
        <v>41</v>
      </c>
      <c r="H109" s="165"/>
      <c r="I109" s="165"/>
      <c r="J109" s="165"/>
      <c r="K109" s="164">
        <v>432</v>
      </c>
      <c r="L109" s="166"/>
      <c r="M109" s="164">
        <f ca="1">IF(ISNUMBER(INDIRECT("K" &amp; ROW())/INDIRECT("G" &amp; ROW())),INDIRECT("K" &amp; ROW())/INDIRECT("G" &amp; ROW()), " ")</f>
        <v>10.536585365853659</v>
      </c>
      <c r="N109" s="146" t="s">
        <v>614</v>
      </c>
    </row>
    <row r="110" spans="1:14" ht="30" customHeight="1" x14ac:dyDescent="0.25">
      <c r="A110" s="144" t="s">
        <v>335</v>
      </c>
      <c r="B110" s="145"/>
      <c r="C110" s="145"/>
      <c r="D110" s="145"/>
      <c r="E110" s="145"/>
      <c r="F110" s="145"/>
      <c r="G110" s="164">
        <v>82</v>
      </c>
      <c r="H110" s="165"/>
      <c r="I110" s="165"/>
      <c r="J110" s="165"/>
      <c r="K110" s="164">
        <v>787</v>
      </c>
      <c r="L110" s="166"/>
      <c r="M110" s="164">
        <f ca="1">IF(ISNUMBER(INDIRECT("K" &amp; ROW())/INDIRECT("G" &amp; ROW())),INDIRECT("K" &amp; ROW())/INDIRECT("G" &amp; ROW()), " ")</f>
        <v>9.5975609756097562</v>
      </c>
      <c r="N110" s="146" t="s">
        <v>614</v>
      </c>
    </row>
    <row r="111" spans="1:14" x14ac:dyDescent="0.25">
      <c r="A111" s="144" t="s">
        <v>336</v>
      </c>
      <c r="B111" s="145"/>
      <c r="C111" s="145"/>
      <c r="D111" s="145"/>
      <c r="E111" s="145"/>
      <c r="F111" s="145"/>
      <c r="G111" s="164">
        <v>471</v>
      </c>
      <c r="H111" s="165"/>
      <c r="I111" s="165"/>
      <c r="J111" s="165"/>
      <c r="K111" s="164">
        <v>2137</v>
      </c>
      <c r="L111" s="166"/>
      <c r="M111" s="164">
        <f ca="1">IF(ISNUMBER(INDIRECT("K" &amp; ROW())/INDIRECT("G" &amp; ROW())),INDIRECT("K" &amp; ROW())/INDIRECT("G" &amp; ROW()), " ")</f>
        <v>4.5371549893842884</v>
      </c>
      <c r="N111" s="146" t="s">
        <v>614</v>
      </c>
    </row>
    <row r="112" spans="1:14" ht="30" customHeight="1" x14ac:dyDescent="0.25">
      <c r="A112" s="144" t="s">
        <v>337</v>
      </c>
      <c r="B112" s="145"/>
      <c r="C112" s="145"/>
      <c r="D112" s="145"/>
      <c r="E112" s="145"/>
      <c r="F112" s="145"/>
      <c r="G112" s="164">
        <v>1304</v>
      </c>
      <c r="H112" s="165"/>
      <c r="I112" s="165"/>
      <c r="J112" s="165"/>
      <c r="K112" s="164">
        <v>9450</v>
      </c>
      <c r="L112" s="166"/>
      <c r="M112" s="164">
        <f ca="1">IF(ISNUMBER(INDIRECT("K" &amp; ROW())/INDIRECT("G" &amp; ROW())),INDIRECT("K" &amp; ROW())/INDIRECT("G" &amp; ROW()), " ")</f>
        <v>7.2469325153374236</v>
      </c>
      <c r="N112" s="146" t="s">
        <v>614</v>
      </c>
    </row>
    <row r="113" spans="1:14" x14ac:dyDescent="0.25">
      <c r="A113" s="144" t="s">
        <v>338</v>
      </c>
      <c r="B113" s="145"/>
      <c r="C113" s="145"/>
      <c r="D113" s="145"/>
      <c r="E113" s="145"/>
      <c r="F113" s="145"/>
      <c r="G113" s="164">
        <v>9557</v>
      </c>
      <c r="H113" s="165"/>
      <c r="I113" s="165"/>
      <c r="J113" s="165"/>
      <c r="K113" s="164">
        <v>55546</v>
      </c>
      <c r="L113" s="166"/>
      <c r="M113" s="164">
        <f ca="1">IF(ISNUMBER(INDIRECT("K" &amp; ROW())/INDIRECT("G" &amp; ROW())),INDIRECT("K" &amp; ROW())/INDIRECT("G" &amp; ROW()), " ")</f>
        <v>5.8120749189076069</v>
      </c>
      <c r="N113" s="146" t="s">
        <v>614</v>
      </c>
    </row>
    <row r="114" spans="1:14" ht="30" customHeight="1" x14ac:dyDescent="0.25">
      <c r="A114" s="144" t="s">
        <v>339</v>
      </c>
      <c r="B114" s="145"/>
      <c r="C114" s="145"/>
      <c r="D114" s="145"/>
      <c r="E114" s="145"/>
      <c r="F114" s="145"/>
      <c r="G114" s="164">
        <v>1264.9100000000001</v>
      </c>
      <c r="H114" s="165"/>
      <c r="I114" s="165"/>
      <c r="J114" s="165"/>
      <c r="K114" s="164">
        <v>5052.67</v>
      </c>
      <c r="L114" s="166"/>
      <c r="M114" s="164">
        <f ca="1">IF(ISNUMBER(INDIRECT("K" &amp; ROW())/INDIRECT("G" &amp; ROW())),INDIRECT("K" &amp; ROW())/INDIRECT("G" &amp; ROW()), " ")</f>
        <v>3.9944897265418091</v>
      </c>
      <c r="N114" s="146" t="s">
        <v>614</v>
      </c>
    </row>
    <row r="115" spans="1:14" x14ac:dyDescent="0.25">
      <c r="A115" s="147" t="s">
        <v>340</v>
      </c>
      <c r="B115" s="148"/>
      <c r="C115" s="148"/>
      <c r="D115" s="148"/>
      <c r="E115" s="148"/>
      <c r="F115" s="148"/>
      <c r="G115" s="167">
        <v>10821.91</v>
      </c>
      <c r="H115" s="168"/>
      <c r="I115" s="168"/>
      <c r="J115" s="168"/>
      <c r="K115" s="167">
        <v>60598.67</v>
      </c>
      <c r="L115" s="169"/>
      <c r="M115" s="167">
        <f ca="1">IF(ISNUMBER(INDIRECT("K" &amp; ROW())/INDIRECT("G" &amp; ROW())),INDIRECT("K" &amp; ROW())/INDIRECT("G" &amp; ROW()), " ")</f>
        <v>5.5996279769467678</v>
      </c>
      <c r="N115" s="149" t="s">
        <v>614</v>
      </c>
    </row>
    <row r="116" spans="1:14" x14ac:dyDescent="0.25">
      <c r="A116" s="48"/>
      <c r="G116" s="67"/>
      <c r="H116" s="68"/>
      <c r="I116" s="68"/>
      <c r="J116" s="68"/>
      <c r="K116" s="67"/>
      <c r="L116" s="69"/>
      <c r="M116" s="67"/>
      <c r="N116" s="48"/>
    </row>
    <row r="117" spans="1:14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70"/>
      <c r="M117" s="29"/>
      <c r="N117" s="29"/>
    </row>
    <row r="118" spans="1:14" x14ac:dyDescent="0.25">
      <c r="A118" s="75" t="s">
        <v>71</v>
      </c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70"/>
      <c r="M118" s="29"/>
      <c r="N118" s="29"/>
    </row>
    <row r="119" spans="1:14" x14ac:dyDescent="0.25">
      <c r="A119" s="3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70"/>
      <c r="M119" s="29"/>
      <c r="N119" s="29"/>
    </row>
    <row r="120" spans="1:14" x14ac:dyDescent="0.25">
      <c r="A120" s="75" t="s">
        <v>72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70"/>
      <c r="M120" s="29"/>
      <c r="N120" s="29"/>
    </row>
  </sheetData>
  <mergeCells count="54">
    <mergeCell ref="A113:F113"/>
    <mergeCell ref="A114:F114"/>
    <mergeCell ref="A115:F115"/>
    <mergeCell ref="A107:F107"/>
    <mergeCell ref="A108:F108"/>
    <mergeCell ref="A109:F109"/>
    <mergeCell ref="A110:F110"/>
    <mergeCell ref="A111:F111"/>
    <mergeCell ref="A112:F112"/>
    <mergeCell ref="A101:F101"/>
    <mergeCell ref="A102:F102"/>
    <mergeCell ref="A103:F103"/>
    <mergeCell ref="A104:F104"/>
    <mergeCell ref="A105:F105"/>
    <mergeCell ref="A106:F106"/>
    <mergeCell ref="A95:F95"/>
    <mergeCell ref="A96:F96"/>
    <mergeCell ref="A97:F97"/>
    <mergeCell ref="A98:F98"/>
    <mergeCell ref="A99:F99"/>
    <mergeCell ref="A100:F100"/>
    <mergeCell ref="A24:N24"/>
    <mergeCell ref="A25:N25"/>
    <mergeCell ref="A39:N39"/>
    <mergeCell ref="A55:N55"/>
    <mergeCell ref="A88:N88"/>
    <mergeCell ref="A89:N89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2016-03-15T10:02:33Z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