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0" i="16"/>
  <c r="M41" i="16"/>
  <c r="M42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6" i="16"/>
  <c r="M97" i="16"/>
  <c r="M98" i="16"/>
  <c r="M99" i="16"/>
  <c r="M100" i="16"/>
  <c r="M101" i="16"/>
  <c r="M102" i="16"/>
  <c r="M103" i="16"/>
  <c r="M104" i="16"/>
  <c r="M105" i="16"/>
  <c r="M106" i="16"/>
  <c r="M107" i="16"/>
  <c r="M108" i="16"/>
  <c r="M109" i="16"/>
  <c r="M110" i="16"/>
  <c r="M111" i="16"/>
  <c r="M112" i="16"/>
  <c r="M113" i="16"/>
  <c r="M114" i="16"/>
  <c r="M115" i="16"/>
  <c r="M116" i="16"/>
  <c r="M117" i="16"/>
  <c r="M118" i="16"/>
  <c r="M119" i="16"/>
  <c r="M120" i="16"/>
  <c r="M123" i="16"/>
  <c r="M124" i="16"/>
  <c r="M125" i="16"/>
  <c r="M126" i="16"/>
  <c r="M127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52" i="8"/>
  <c r="K151" i="8"/>
  <c r="H152" i="8"/>
  <c r="H151" i="8"/>
  <c r="J14" i="16"/>
  <c r="G14" i="16"/>
  <c r="K30" i="8"/>
  <c r="H30" i="8"/>
  <c r="A18" i="16"/>
  <c r="M128" i="16"/>
  <c r="M132" i="16"/>
  <c r="M136" i="16"/>
  <c r="M140" i="16"/>
  <c r="M144" i="16"/>
  <c r="M129" i="16"/>
  <c r="M133" i="16"/>
  <c r="M137" i="16"/>
  <c r="M141" i="16"/>
  <c r="M145" i="16"/>
  <c r="M147" i="16"/>
  <c r="M130" i="16"/>
  <c r="M134" i="16"/>
  <c r="M138" i="16"/>
  <c r="M142" i="16"/>
  <c r="M146" i="16"/>
  <c r="M131" i="16"/>
  <c r="M135" i="16"/>
  <c r="M139" i="16"/>
  <c r="M143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30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30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30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30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30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30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30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5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5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128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128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128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128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128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5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5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<sst xmlns="http://schemas.openxmlformats.org/spreadsheetml/2006/main" count="1185" uniqueCount="720">
  <si>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</si>
  <si>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</si>
  <si>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</si>
  <si>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</si>
  <si>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</si>
  <si>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</si>
  <si>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</si>
  <si>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</si>
  <si>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</si>
  <si>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</si>
  <si>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</si>
  <si>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</si>
  <si>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</si>
  <si>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</si>
  <si>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</si>
  <si>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</si>
  <si>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</si>
  <si>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</si>
  <si>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</si>
  <si>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</si>
  <si>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</si>
  <si>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</si>
  <si>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</si>
  <si>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</si>
  <si>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</si>
  <si>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</si>
  <si>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</si>
  <si>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</si>
  <si>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</si>
  <si>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</si>
  <si>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</si>
  <si>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</si>
  <si>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</si>
  <si>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</si>
  <si>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</si>
  <si>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</si>
  <si>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</si>
  <si>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</si>
  <si>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</si>
  <si>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</si>
  <si>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</si>
  <si>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</si>
  <si>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</si>
  <si>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</si>
  <si>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</si>
  <si>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</si>
  <si>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</si>
  <si>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</si>
  <si>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</si>
  <si>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</si>
  <si>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</si>
  <si>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</si>
  <si>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</si>
  <si>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</si>
  <si>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</si>
  <si>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</si>
  <si>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</si>
  <si>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</si>
  <si>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</si>
  <si>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</si>
  <si>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</si>
  <si>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</si>
  <si>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</si>
  <si>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</si>
  <si>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</si>
  <si>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</si>
  <si>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11.03.2016</t>
  </si>
  <si>
    <t>01.10.2015</t>
  </si>
  <si>
    <t>31.10.2015</t>
  </si>
  <si>
    <t>О ПРИЕМКЕ ВЫПОЛНЕННЫХ РАБОТ за Октябрь 2015</t>
  </si>
  <si>
    <t>на Мира,6</t>
  </si>
  <si>
    <t>Сдал:  _________________ //</t>
  </si>
  <si>
    <t>Принял:  _________________ //</t>
  </si>
  <si>
    <t>Раздел 1. МАРТ</t>
  </si>
  <si>
    <t>подвал</t>
  </si>
  <si>
    <t>ТЕРр65-10-1
Очистка канализационной сети: внутренней
100 м трубопровода
НР 103% от ФОТ
СП 60% от ФОТ</t>
  </si>
  <si>
    <t>0,15
103
60</t>
  </si>
  <si>
    <t>332,63
_____
174,41</t>
  </si>
  <si>
    <t>76
52
30</t>
  </si>
  <si>
    <t>50
_____
26</t>
  </si>
  <si>
    <t>706
617
359</t>
  </si>
  <si>
    <t>599
_____
106</t>
  </si>
  <si>
    <t>Р</t>
  </si>
  <si>
    <t>кв.11</t>
  </si>
  <si>
    <t>ТЕРр65-23-1
Слив и наполнение водой системы отопления: без осмотра системы
1000 м3 объема здания
НР 74% от ФОТ
СП 50% от ФОТ</t>
  </si>
  <si>
    <t>0,075
74
50</t>
  </si>
  <si>
    <t>4
3
2</t>
  </si>
  <si>
    <t>ТЕРр65-16-1
Смена сгонов у трубопроводов диаметром: до 20 мм
100 сгонов
2 150,24 = 2 250,24 + 100 x (17,60 - 18,60)
НР 103% от ФОТ
СП 60% от ФОТ</t>
  </si>
  <si>
    <t>0,01
103
60</t>
  </si>
  <si>
    <t>345,26
_____
1804,31</t>
  </si>
  <si>
    <t>0,67
_____
0,28</t>
  </si>
  <si>
    <t>22
3
2</t>
  </si>
  <si>
    <t>3
_____
19</t>
  </si>
  <si>
    <t>76
42
25</t>
  </si>
  <si>
    <t>41
_____
35</t>
  </si>
  <si>
    <t>ТЕРр65-5-1
Смена вентилей и клапанов обратных муфтовых диаметром: до 20 мм
100 шт.
НР 103% от ФОТ
СП 60% от ФОТ</t>
  </si>
  <si>
    <t>929,07
_____
76,36</t>
  </si>
  <si>
    <t>10
9
5</t>
  </si>
  <si>
    <t>9
_____
1</t>
  </si>
  <si>
    <t>115
114
67</t>
  </si>
  <si>
    <t>111
_____
4</t>
  </si>
  <si>
    <t>ТСЦ-302-1831
Кран шаровой муфтовый 11Б27П1, диаметром: 15 мм
шт.</t>
  </si>
  <si>
    <t>1
103
60</t>
  </si>
  <si>
    <t xml:space="preserve">
_____
29,3</t>
  </si>
  <si>
    <t xml:space="preserve">
_____
29</t>
  </si>
  <si>
    <t xml:space="preserve">
_____
82</t>
  </si>
  <si>
    <t>М</t>
  </si>
  <si>
    <t>Раздел 2. АПРЕЛЬ</t>
  </si>
  <si>
    <t>ТЕРр65-23-2
Слив и наполнение водой системы отопления: с осмотром системы
1000 м3 объема здания
НР 74% от ФОТ
СП 50% от ФОТ</t>
  </si>
  <si>
    <t>0,15
74
50</t>
  </si>
  <si>
    <t>2
1
1</t>
  </si>
  <si>
    <t>25
19
13</t>
  </si>
  <si>
    <t>ТЕРр65-16-1
Смена сгонов у трубопроводов диаметром: до 20 мм
100 сгонов
НР 103% от ФОТ
СП 60% от ФОТ</t>
  </si>
  <si>
    <t>0,02
103
60</t>
  </si>
  <si>
    <t>345,26
_____
1904,31</t>
  </si>
  <si>
    <t>45
7
4</t>
  </si>
  <si>
    <t>7
_____
38</t>
  </si>
  <si>
    <t>169
85
50</t>
  </si>
  <si>
    <t>83
_____
86</t>
  </si>
  <si>
    <t>0,075
103
60</t>
  </si>
  <si>
    <t>38
26
15</t>
  </si>
  <si>
    <t>25
_____
13</t>
  </si>
  <si>
    <t>353
309
180</t>
  </si>
  <si>
    <t>300
_____
53</t>
  </si>
  <si>
    <t>ТЕРр65-15-1
Смена отдельных участков трубопроводов с заготовкой труб в построечных условиях диаметром: до 20 мм
100 м трубопровода
НР 103% от ФОТ
СП 60% от ФОТ</t>
  </si>
  <si>
    <t>0,015
103
60</t>
  </si>
  <si>
    <t>1000,16
_____
1380,62</t>
  </si>
  <si>
    <t>54,89
_____
1,4</t>
  </si>
  <si>
    <t>37
15
9</t>
  </si>
  <si>
    <t>15
_____
21</t>
  </si>
  <si>
    <t>276
185
108</t>
  </si>
  <si>
    <t>180
_____
92</t>
  </si>
  <si>
    <t>23
3
2</t>
  </si>
  <si>
    <t>3
_____
20</t>
  </si>
  <si>
    <t>85
42
25</t>
  </si>
  <si>
    <t>41
_____
44</t>
  </si>
  <si>
    <t>20
20
11</t>
  </si>
  <si>
    <t>19
_____
1</t>
  </si>
  <si>
    <t>230
230
134</t>
  </si>
  <si>
    <t>223
_____
6</t>
  </si>
  <si>
    <t>ТСЦ-302-1832
Кран шаровой муфтовый 11Б27П1, диаметром: 20 мм
шт.</t>
  </si>
  <si>
    <t xml:space="preserve">
_____
43,5</t>
  </si>
  <si>
    <t xml:space="preserve">
_____
44</t>
  </si>
  <si>
    <t xml:space="preserve">
_____
126</t>
  </si>
  <si>
    <t>Раздел 3. МАЙ</t>
  </si>
  <si>
    <t>ТЕР16-07-003-01
Врезка в действующие внутренние сети трубопроводов отопления и водоснабжения диаметром: 15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 врезка
НР 128% от ФОТ
СП 83% от ФОТ</t>
  </si>
  <si>
    <t>3
128
83</t>
  </si>
  <si>
    <t>64,32
_____
26,64</t>
  </si>
  <si>
    <t>292
247
160</t>
  </si>
  <si>
    <t>193
_____
80</t>
  </si>
  <si>
    <t>2813
2963
1921</t>
  </si>
  <si>
    <t>2315
_____
398</t>
  </si>
  <si>
    <t>Раздел 4. ИЮНЬ</t>
  </si>
  <si>
    <t>кв.34</t>
  </si>
  <si>
    <t>0,009
103
60</t>
  </si>
  <si>
    <t>22
9
5</t>
  </si>
  <si>
    <t>9
_____
13</t>
  </si>
  <si>
    <t>166
111
65</t>
  </si>
  <si>
    <t>108
_____
55</t>
  </si>
  <si>
    <t>ТСЦ-302-1237
Сгоны стальные с муфтой и контргайкой, диаметром: 20 мм
шт.</t>
  </si>
  <si>
    <t>2
103
60</t>
  </si>
  <si>
    <t xml:space="preserve">
_____
18,6</t>
  </si>
  <si>
    <t xml:space="preserve">
_____
37</t>
  </si>
  <si>
    <t xml:space="preserve">
_____
83</t>
  </si>
  <si>
    <t>ТСЦ-302-3234
Контргайка
шт.</t>
  </si>
  <si>
    <t xml:space="preserve">
_____
2,41</t>
  </si>
  <si>
    <t xml:space="preserve">
_____
2</t>
  </si>
  <si>
    <t xml:space="preserve">
_____
19</t>
  </si>
  <si>
    <t>кв.69</t>
  </si>
  <si>
    <t>ТЕРр65-2-2
Разборка трубопроводов из чугунных канализационных труб диаметром: 100 мм
100 м трубопровода с фасонными частями
НР 74% от ФОТ
СП 50% от ФОТ</t>
  </si>
  <si>
    <t>0,035
74
50</t>
  </si>
  <si>
    <t>10,79
_____
4,49</t>
  </si>
  <si>
    <t>32
24
16</t>
  </si>
  <si>
    <t>385
285
193</t>
  </si>
  <si>
    <t>2
_____
2</t>
  </si>
  <si>
    <t>ТЕР16-04-001-02
Прокладка трубопроводов канализации из полиэтиленовых труб высокой плотности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НР 128% от ФОТ
СП 83% от ФОТ</t>
  </si>
  <si>
    <t>0,035
128
83</t>
  </si>
  <si>
    <t>888,33
_____
5724,08</t>
  </si>
  <si>
    <t>36,38
_____
1,23</t>
  </si>
  <si>
    <t>233
40
26</t>
  </si>
  <si>
    <t>31
_____
201</t>
  </si>
  <si>
    <t>1295
479
310</t>
  </si>
  <si>
    <t>373
_____
915</t>
  </si>
  <si>
    <t>7
_____
1</t>
  </si>
  <si>
    <t>ТСЦ-507-0779
Переход: «полиэтилен-сталь 110х108»
шт.</t>
  </si>
  <si>
    <t>1
128
83</t>
  </si>
  <si>
    <t xml:space="preserve">
_____
700</t>
  </si>
  <si>
    <t xml:space="preserve">
_____
1033</t>
  </si>
  <si>
    <t>ТСЦ-507-0881
Соединительная арматура трубопроводов: тройник прямой диаметром: 110 мм
10 шт.</t>
  </si>
  <si>
    <t>0,1
128
83</t>
  </si>
  <si>
    <t xml:space="preserve">
_____
1260</t>
  </si>
  <si>
    <t xml:space="preserve">
_____
2014</t>
  </si>
  <si>
    <t>ТСЦ-507-0810
Отвод 45° полиэтиленовый с удлиненным хвостовиком, диаметр: 110 мм (ТУ2248-001-18425183-01)
шт.</t>
  </si>
  <si>
    <t>2
128
83</t>
  </si>
  <si>
    <t xml:space="preserve">
_____
257,59</t>
  </si>
  <si>
    <t xml:space="preserve">
_____
515</t>
  </si>
  <si>
    <t xml:space="preserve">
_____
981</t>
  </si>
  <si>
    <t>Раздел 5. ИЮЛЬ</t>
  </si>
  <si>
    <t>кв.60</t>
  </si>
  <si>
    <t>0,03
103
60</t>
  </si>
  <si>
    <t>73
31
18</t>
  </si>
  <si>
    <t>30
_____
41</t>
  </si>
  <si>
    <t>552
372
217</t>
  </si>
  <si>
    <t>360
_____
183</t>
  </si>
  <si>
    <t>3
103
60</t>
  </si>
  <si>
    <t xml:space="preserve">
_____
56</t>
  </si>
  <si>
    <t xml:space="preserve">
_____
125</t>
  </si>
  <si>
    <t>Раздел 6. АВГУСТ</t>
  </si>
  <si>
    <t>ТЕРр65-9-1
Смена внутренних трубопроводов из стальных труб диаметром: до 15 мм
100 м трубопровода
НР 103% от ФОТ
СП 60% от ФОТ</t>
  </si>
  <si>
    <t>0,007
103
60</t>
  </si>
  <si>
    <t>946,05
_____
4815,52</t>
  </si>
  <si>
    <t>68,62
_____
2,94</t>
  </si>
  <si>
    <t>41
7
4</t>
  </si>
  <si>
    <t>7
_____
34</t>
  </si>
  <si>
    <t>201
81
47</t>
  </si>
  <si>
    <t>79
_____
119</t>
  </si>
  <si>
    <t>ТСЦ-103-0109
Муфты прямые длинные из ковкого чугуна с цилиндрической резьбой максимальным условным проходом: 15 мм
10 шт.</t>
  </si>
  <si>
    <t>0,1
103
60</t>
  </si>
  <si>
    <t xml:space="preserve">
_____
44,2</t>
  </si>
  <si>
    <t xml:space="preserve">
_____
4</t>
  </si>
  <si>
    <t xml:space="preserve">
_____
10</t>
  </si>
  <si>
    <t>кв.64,60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</si>
  <si>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103% от ФОТ
СП 60% от ФОТ</t>
  </si>
  <si>
    <t>0,04
103
60</t>
  </si>
  <si>
    <t>2225,28
_____
105,38</t>
  </si>
  <si>
    <t>96
92
53</t>
  </si>
  <si>
    <t>89
_____
4</t>
  </si>
  <si>
    <t>1096
1100
641</t>
  </si>
  <si>
    <t>1068
_____
11</t>
  </si>
  <si>
    <t>кв.20</t>
  </si>
  <si>
    <t>Ремонт подъезда 2 под.</t>
  </si>
  <si>
    <t>ТЕРр62-7-2
Улучшенная масляная окраска ранее окрашенных стен: за один раз с расчисткой старой краски до 35%
100 м2 окрашиваемой поверхности
НР 80% от ФОТ
СП 50% от ФОТ</t>
  </si>
  <si>
    <t>0,846
80
50</t>
  </si>
  <si>
    <t>490,31
_____
732,35</t>
  </si>
  <si>
    <t>9,57
_____
1,4</t>
  </si>
  <si>
    <t>1042
333
208</t>
  </si>
  <si>
    <t>415
_____
619</t>
  </si>
  <si>
    <t>8
_____
1</t>
  </si>
  <si>
    <t>7182
3994
2496</t>
  </si>
  <si>
    <t>4978
_____
2160</t>
  </si>
  <si>
    <t>44
_____
14</t>
  </si>
  <si>
    <t>ТЕРр62-1-4
Окраска известковыми составами: по штукатурке
100 м2 окрашиваемой поверхности (без вычета проемов)
НР 80% от ФОТ
СП 50% от ФОТ</t>
  </si>
  <si>
    <t>1,692
80
50</t>
  </si>
  <si>
    <t>147,72
_____
26,66</t>
  </si>
  <si>
    <t>6,47
_____
1,4</t>
  </si>
  <si>
    <t>306
202
126</t>
  </si>
  <si>
    <t>250
_____
45</t>
  </si>
  <si>
    <t>11
_____
2</t>
  </si>
  <si>
    <t>3359
2423
1515</t>
  </si>
  <si>
    <t>3001
_____
301</t>
  </si>
  <si>
    <t>57
_____
28</t>
  </si>
  <si>
    <t>ТЕРр61-1-9
Сплошное выравнивание штукатурки внутри здания (однослойная штукатурка) сухой растворной смесью (типа «Ветонит») толщиной до 10 мм для последующей окраски или оклейки обоями: стен
100 м2 поверхности
НР 79% от ФОТ
СП 50% от ФОТ</t>
  </si>
  <si>
    <t>0,686
79
50</t>
  </si>
  <si>
    <t>910,69
_____
111,46</t>
  </si>
  <si>
    <t>36,38
_____
23,98</t>
  </si>
  <si>
    <t>726
506
321</t>
  </si>
  <si>
    <t>625
_____
76</t>
  </si>
  <si>
    <t>25
_____
16</t>
  </si>
  <si>
    <t>61
42
27</t>
  </si>
  <si>
    <t>51
_____
53</t>
  </si>
  <si>
    <t>ТЕРр61-1-10
Сплошное выравнивание штукатурки внутри здания (однослойная штукатурка) сухой растворной смесью (типа «Ветонит») толщиной до 10 мм для последующей окраски или оклейки обоями: потолков
100 м2 поверхности
НР 79% от ФОТ
СП 50% от ФОТ</t>
  </si>
  <si>
    <t>0,084
79
50</t>
  </si>
  <si>
    <t>1158,8
_____
122,75</t>
  </si>
  <si>
    <t>39,86
_____
26,9</t>
  </si>
  <si>
    <t>111
78
50</t>
  </si>
  <si>
    <t>97
_____
11</t>
  </si>
  <si>
    <t>3
_____
2</t>
  </si>
  <si>
    <t>8
6
4</t>
  </si>
  <si>
    <t>6
_____
7</t>
  </si>
  <si>
    <t>ТЕРр62-9-2
Улучшенная масляная окраска ранее окрашенных окон: за один раз с расчисткой старой краски до 35%
100 м2 окрашиваемой поверхности
НР 80% от ФОТ
СП 50% от ФОТ</t>
  </si>
  <si>
    <t>0,292
80
50</t>
  </si>
  <si>
    <t>894,35
_____
688,04</t>
  </si>
  <si>
    <t>465
209
131</t>
  </si>
  <si>
    <t>261
_____
201</t>
  </si>
  <si>
    <t>3783
2511
1570</t>
  </si>
  <si>
    <t>3134
_____
634</t>
  </si>
  <si>
    <t>15
_____
5</t>
  </si>
  <si>
    <t>ТЕРр62-10-2
Улучшенная масляная окраска ранее окрашенных дверей: за один раз с расчисткой старой краски до 35%
100 м2 окрашиваемой поверхности
НР 80% от ФОТ
СП 50% от ФОТ</t>
  </si>
  <si>
    <t>0,102
80
50</t>
  </si>
  <si>
    <t>635,54
_____
709,02</t>
  </si>
  <si>
    <t>138
52
33</t>
  </si>
  <si>
    <t>65
_____
72</t>
  </si>
  <si>
    <t>1013
624
390</t>
  </si>
  <si>
    <t>778
_____
230</t>
  </si>
  <si>
    <t>5
_____
2</t>
  </si>
  <si>
    <t>ТЕРр62-18-3
Окраска масляными составами: торцов лестничных маршей
100 м2 окрашиваемой поверхности
НР 80% от ФОТ
СП 50% от ФОТ</t>
  </si>
  <si>
    <t>0,089
80
50</t>
  </si>
  <si>
    <t>449,74
_____
525,51</t>
  </si>
  <si>
    <t>88
32
20</t>
  </si>
  <si>
    <t>40
_____
47</t>
  </si>
  <si>
    <t>636
386
241</t>
  </si>
  <si>
    <t>481
_____
150</t>
  </si>
  <si>
    <t>5
_____
1</t>
  </si>
  <si>
    <t>ТЕРр62-35-1
Окраска масляными составами ранее окрашенных металлических решеток и оград: без рельефа за 1 раз
100 м2 окрашиваемой поверхности
НР 80% от ФОТ
СП 50% от ФОТ</t>
  </si>
  <si>
    <t>0,2187
80
50</t>
  </si>
  <si>
    <t>685,23
_____
255,64</t>
  </si>
  <si>
    <t>206
120
75</t>
  </si>
  <si>
    <t>150
_____
56</t>
  </si>
  <si>
    <t>1958
1438
899</t>
  </si>
  <si>
    <t>1798
_____
159</t>
  </si>
  <si>
    <t>3 под.</t>
  </si>
  <si>
    <t>ТЕР10-01-044-06
Обивка дверей неоцинкованной кровельной сталью: по дереву с одной стороны
100 м2 проемов
НР 118% от ФОТ
СП 63% от ФОТ</t>
  </si>
  <si>
    <t>0,0153
118
63</t>
  </si>
  <si>
    <t>851,84
_____
5247,94</t>
  </si>
  <si>
    <t>20,74
_____
1,14</t>
  </si>
  <si>
    <t>94
15
8</t>
  </si>
  <si>
    <t>13
_____
81</t>
  </si>
  <si>
    <t>Раздел 7. СЕНТЯБРЬ</t>
  </si>
  <si>
    <t>Подвал</t>
  </si>
  <si>
    <t>кв.5</t>
  </si>
  <si>
    <t>0,12
103
60</t>
  </si>
  <si>
    <t>289
275
160</t>
  </si>
  <si>
    <t>267
_____
13</t>
  </si>
  <si>
    <t>3288
3301
1923</t>
  </si>
  <si>
    <t>3205
_____
33</t>
  </si>
  <si>
    <t>кв.22</t>
  </si>
  <si>
    <t>ТЕРр65-6-7
Смена: смывных труб с резиновыми манжетами
100 приборов
1 311,91 = 6 391,91 - 100 x 50,80
НР 103% от ФОТ
СП 60% от ФОТ</t>
  </si>
  <si>
    <t>1147
_____
158,06</t>
  </si>
  <si>
    <t>6,85
_____
0,7</t>
  </si>
  <si>
    <t>13
11
7</t>
  </si>
  <si>
    <t>143
142
83</t>
  </si>
  <si>
    <t>138
_____
5</t>
  </si>
  <si>
    <t>ТЕР18-05-001-01
Установка насосов центробежных с электродвигателем, масса агрегата: до 0,1 т
1 насос
НР 128% от ФОТ
СП 83% от ФОТ</t>
  </si>
  <si>
    <t>166,36
_____
144,62</t>
  </si>
  <si>
    <t>13,88
_____
0,82</t>
  </si>
  <si>
    <t>325
214
139</t>
  </si>
  <si>
    <t>166
_____
145</t>
  </si>
  <si>
    <t>14
_____
1</t>
  </si>
  <si>
    <t>2659
2568
1665</t>
  </si>
  <si>
    <t>1996
_____
586</t>
  </si>
  <si>
    <t>77
_____
10</t>
  </si>
  <si>
    <t>ТСЦ-301-9260
Насосы с электродвигателем
компл.</t>
  </si>
  <si>
    <t>Ремонт подъезда (4под.да)</t>
  </si>
  <si>
    <t>ТЕРр69-9-1
Очистка помещений от строительного мусора
100 т мусора
НР 78% от ФОТ
СП 50% от ФОТ</t>
  </si>
  <si>
    <t>0,002839
78
50</t>
  </si>
  <si>
    <t>6
5
3</t>
  </si>
  <si>
    <t>67
52
34</t>
  </si>
  <si>
    <t>С600-2029-1
Погрузочные работы при автомобильных перевозках: мусор строительный
т
НР 100% от ФОТ
СП 60% от ФОТ</t>
  </si>
  <si>
    <t>0,2839
100
60</t>
  </si>
  <si>
    <t>С601-9003
Перевозка грузов автомобилями-самосвалами (работающими вне карьеров): расстояние 3 км, класс груза I
т
НР 0% от ФОТ
СП 0% от ФОТ</t>
  </si>
  <si>
    <t>0,2839
0
0</t>
  </si>
  <si>
    <t>Раздел 8. ОКТЯБРЬ</t>
  </si>
  <si>
    <t>кв.54</t>
  </si>
  <si>
    <t>4
103
60</t>
  </si>
  <si>
    <t xml:space="preserve">
_____
74</t>
  </si>
  <si>
    <t xml:space="preserve">
_____
167</t>
  </si>
  <si>
    <t>0,006
103
60</t>
  </si>
  <si>
    <t>15
6
4</t>
  </si>
  <si>
    <t>6
_____
9</t>
  </si>
  <si>
    <t>110
74
43</t>
  </si>
  <si>
    <t>72
_____
36</t>
  </si>
  <si>
    <t>кв.7</t>
  </si>
  <si>
    <t>0,008
103
60</t>
  </si>
  <si>
    <t>19
8
5</t>
  </si>
  <si>
    <t>8
_____
11</t>
  </si>
  <si>
    <t>147
99
58</t>
  </si>
  <si>
    <t>96
_____
49</t>
  </si>
  <si>
    <t xml:space="preserve">
_____
5</t>
  </si>
  <si>
    <t xml:space="preserve">
_____
38</t>
  </si>
  <si>
    <t>Раздел 9. НОЯБРЬ</t>
  </si>
  <si>
    <t>0,2
103
60</t>
  </si>
  <si>
    <t>102
69
40</t>
  </si>
  <si>
    <t>67
_____
35</t>
  </si>
  <si>
    <t>942
823
479</t>
  </si>
  <si>
    <t>799
_____
142</t>
  </si>
  <si>
    <t>Раздел 10. Декабрь</t>
  </si>
  <si>
    <t>кв.52</t>
  </si>
  <si>
    <t>0,024
103
60</t>
  </si>
  <si>
    <t>58
25
14</t>
  </si>
  <si>
    <t>24
_____
33</t>
  </si>
  <si>
    <t>442
297
173</t>
  </si>
  <si>
    <t>288
_____
147</t>
  </si>
  <si>
    <t>Итого прямые затраты по акту</t>
  </si>
  <si>
    <t>3169
_____
3837</t>
  </si>
  <si>
    <t>106
_____
22</t>
  </si>
  <si>
    <t>29209
_____
12173</t>
  </si>
  <si>
    <t>497
_____
124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</si>
  <si>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</si>
  <si>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</si>
  <si>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</si>
  <si>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</si>
  <si>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</si>
  <si>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</si>
  <si>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</si>
  <si>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</si>
  <si>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</si>
  <si>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</si>
  <si>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Малярные работы (ремонтно-строительные)</t>
  </si>
  <si>
    <t xml:space="preserve">    Штукатурные работы (ремонтно-строительные)</t>
  </si>
  <si>
    <t xml:space="preserve">    Деревянные конструкции</t>
  </si>
  <si>
    <t xml:space="preserve">    Прочие ремонтно-строительные работы</t>
  </si>
  <si>
    <t xml:space="preserve">    Погрузо-разгрузочные работы при автоперевозках</t>
  </si>
  <si>
    <t xml:space="preserve">    Перевозка грузов автотранспортом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</si>
  <si>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</si>
  <si>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</si>
  <si>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</si>
  <si>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</si>
  <si>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</si>
  <si>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</si>
  <si>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</si>
  <si>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</si>
  <si>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</si>
  <si>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110,04
</t>
  </si>
  <si>
    <t>1-1-7</t>
  </si>
  <si>
    <t>Затраты труда рабочих (ср 1,7)</t>
  </si>
  <si>
    <t xml:space="preserve">9,64
</t>
  </si>
  <si>
    <t xml:space="preserve">115,73
</t>
  </si>
  <si>
    <t>1-2-5</t>
  </si>
  <si>
    <t>Затраты труда рабочих (ср 2,5)</t>
  </si>
  <si>
    <t xml:space="preserve">10,33
</t>
  </si>
  <si>
    <t xml:space="preserve">124,05
</t>
  </si>
  <si>
    <t>1-2-6</t>
  </si>
  <si>
    <t>Затраты труда рабочих (ср 2,6)</t>
  </si>
  <si>
    <t xml:space="preserve">10,42
</t>
  </si>
  <si>
    <t xml:space="preserve">
</t>
  </si>
  <si>
    <t>1-2-9</t>
  </si>
  <si>
    <t>Затраты труда рабочих (ср 2,9)</t>
  </si>
  <si>
    <t xml:space="preserve">10,69
</t>
  </si>
  <si>
    <t xml:space="preserve">128,28
</t>
  </si>
  <si>
    <t>1-3-0</t>
  </si>
  <si>
    <t>Затраты труда рабочих (ср 3)</t>
  </si>
  <si>
    <t xml:space="preserve">10,78
</t>
  </si>
  <si>
    <t xml:space="preserve">129,45
</t>
  </si>
  <si>
    <t>1-3-1</t>
  </si>
  <si>
    <t>Затраты труда рабочих (ср 3,1)</t>
  </si>
  <si>
    <t xml:space="preserve">10,92
</t>
  </si>
  <si>
    <t xml:space="preserve">131,05
</t>
  </si>
  <si>
    <t>1-3-2</t>
  </si>
  <si>
    <t>Затраты труда рабочих (ср 3,2)</t>
  </si>
  <si>
    <t xml:space="preserve">11,05
</t>
  </si>
  <si>
    <t xml:space="preserve">132,66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</si>
  <si>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</si>
  <si>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</si>
  <si>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</si>
  <si>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</si>
  <si>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</si>
  <si>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</si>
  <si>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</si>
  <si>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</si>
  <si>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1-3-7</t>
  </si>
  <si>
    <t>Затраты труда рабочих (ср 3,7)</t>
  </si>
  <si>
    <t xml:space="preserve">11,74
</t>
  </si>
  <si>
    <t xml:space="preserve">140,83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</si>
  <si>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</si>
  <si>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</si>
  <si>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</si>
  <si>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</si>
  <si>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</si>
  <si>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</si>
  <si>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</si>
  <si>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</si>
  <si>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1-4-1</t>
  </si>
  <si>
    <t>Затраты труда рабочих (ср 4,1)</t>
  </si>
  <si>
    <t xml:space="preserve">12,34
</t>
  </si>
  <si>
    <t>1-4-2</t>
  </si>
  <si>
    <t>Затраты труда рабочих (ср 4,2)</t>
  </si>
  <si>
    <t xml:space="preserve">12,54
</t>
  </si>
  <si>
    <t xml:space="preserve">150,46
</t>
  </si>
  <si>
    <t>1-4-4</t>
  </si>
  <si>
    <t>Затраты труда рабочих (ср 4,4)</t>
  </si>
  <si>
    <t xml:space="preserve">12,91
</t>
  </si>
  <si>
    <t>Затраты труда машинистов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</si>
  <si>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</si>
  <si>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</si>
  <si>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</si>
  <si>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</si>
  <si>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727
</t>
  </si>
  <si>
    <t>МТРиЭ ЧО, Пост. № 19/1</t>
  </si>
  <si>
    <t>Подъемники грузоподъемностью до 500 кг одномачтовые, высота подъема: 45 м...</t>
  </si>
  <si>
    <t xml:space="preserve">33,73
</t>
  </si>
  <si>
    <t xml:space="preserve">163
</t>
  </si>
  <si>
    <t>...</t>
  </si>
  <si>
    <t xml:space="preserve">   - Подъемники грузоподъемностью до 500 кг одномачтовые, высота подъема: 45 м</t>
  </si>
  <si>
    <t>Установки для сварки: ручной дуговой (постоянного тока)...</t>
  </si>
  <si>
    <t xml:space="preserve">7,84
</t>
  </si>
  <si>
    <t xml:space="preserve">45
</t>
  </si>
  <si>
    <t xml:space="preserve">   - Установки для сварки: ручной дуговой (постоянного тока)</t>
  </si>
  <si>
    <t>Аппарат для газовой сварки и резки...</t>
  </si>
  <si>
    <t xml:space="preserve">1,29
</t>
  </si>
  <si>
    <t xml:space="preserve">3
</t>
  </si>
  <si>
    <t xml:space="preserve">   - Аппарат для газовой сварки и резки</t>
  </si>
  <si>
    <t>Растворосмесители передвижные: 65 л</t>
  </si>
  <si>
    <t xml:space="preserve">14,49
</t>
  </si>
  <si>
    <t>Дрели: электрические</t>
  </si>
  <si>
    <t xml:space="preserve">2,32
</t>
  </si>
  <si>
    <t xml:space="preserve">12
</t>
  </si>
  <si>
    <t>Автомобили бортовые, грузоподъемность: до 5 т...</t>
  </si>
  <si>
    <t xml:space="preserve">103,2
</t>
  </si>
  <si>
    <t xml:space="preserve">587
</t>
  </si>
  <si>
    <t xml:space="preserve">   - Автомобили бортовые, грузоподъемность: до 5 т</t>
  </si>
  <si>
    <t>С600-2029-1</t>
  </si>
  <si>
    <t>Погрузочные работы при автомобильных перевозках: мусор строительный</t>
  </si>
  <si>
    <t xml:space="preserve">т
</t>
  </si>
  <si>
    <t xml:space="preserve">3,3
</t>
  </si>
  <si>
    <t xml:space="preserve">28,62
</t>
  </si>
  <si>
    <t>С601-9003</t>
  </si>
  <si>
    <t>Перевозка грузов автомобилями-самосвалами (работающими вне карьеров): расстояние 3 км, класс груза I</t>
  </si>
  <si>
    <t xml:space="preserve">7,23
</t>
  </si>
  <si>
    <t xml:space="preserve">35,44
</t>
  </si>
  <si>
    <t xml:space="preserve">                  Материалы</t>
  </si>
  <si>
    <t>101-0324</t>
  </si>
  <si>
    <t>Кислород технический: газообразный...</t>
  </si>
  <si>
    <t xml:space="preserve">м3
</t>
  </si>
  <si>
    <t xml:space="preserve">6,2
</t>
  </si>
  <si>
    <t xml:space="preserve">49,05
</t>
  </si>
  <si>
    <t xml:space="preserve">   - Кислород технический: газообразный</t>
  </si>
  <si>
    <t>26.03.080</t>
  </si>
  <si>
    <t>101-0404</t>
  </si>
  <si>
    <t>Краска для наружных работ: черная, марок МА-015, ПФ-014</t>
  </si>
  <si>
    <t xml:space="preserve">13850
</t>
  </si>
  <si>
    <t xml:space="preserve">38529,12
</t>
  </si>
  <si>
    <t>101-0426</t>
  </si>
  <si>
    <t>Краски масляные и алкидные, готовые к применению белила цинковые: МА-22</t>
  </si>
  <si>
    <t xml:space="preserve">19550
</t>
  </si>
  <si>
    <t xml:space="preserve">41308,48
</t>
  </si>
  <si>
    <t>101-0453</t>
  </si>
  <si>
    <t>Краски цветные, готовые к применению для внутренних работ МА-25: красно-коричневая</t>
  </si>
  <si>
    <t xml:space="preserve">17060
</t>
  </si>
  <si>
    <t>101-0456</t>
  </si>
  <si>
    <t>Краски цветные, готовые к применению для внутренних работ МА-25: розово-бежевая, светло-бежевая, светло-серая</t>
  </si>
  <si>
    <t>101-0488</t>
  </si>
  <si>
    <t>Купорос медный марки: А</t>
  </si>
  <si>
    <t xml:space="preserve">10700
</t>
  </si>
  <si>
    <t xml:space="preserve">128430,76
</t>
  </si>
  <si>
    <t>101-0628</t>
  </si>
  <si>
    <t>Олифа комбинированная, марки: К-3</t>
  </si>
  <si>
    <t xml:space="preserve">30040
</t>
  </si>
  <si>
    <t xml:space="preserve">87507,84
</t>
  </si>
  <si>
    <t>101-0812</t>
  </si>
  <si>
    <t>Проволока стальная низкоуглеродистая разного назначения оцинкованная диаметром: 1,6 мм</t>
  </si>
  <si>
    <t xml:space="preserve">16240
</t>
  </si>
  <si>
    <t xml:space="preserve">44293,99
</t>
  </si>
  <si>
    <t>К=1,1 МТРиЭ ЧО, Пост.от 14.05.2015 г. №19/1</t>
  </si>
  <si>
    <t>101-1522</t>
  </si>
  <si>
    <t>Электроды диаметром: 5 мм Э42А</t>
  </si>
  <si>
    <t xml:space="preserve">10660
</t>
  </si>
  <si>
    <t xml:space="preserve">58132,64
</t>
  </si>
  <si>
    <t>08.07.007</t>
  </si>
  <si>
    <t>101-1596</t>
  </si>
  <si>
    <t>Шкурка шлифовальная двухслойная с зернистостью 40-25</t>
  </si>
  <si>
    <t xml:space="preserve">м2
</t>
  </si>
  <si>
    <t xml:space="preserve">38,7
</t>
  </si>
  <si>
    <t xml:space="preserve">128,65
</t>
  </si>
  <si>
    <t>101-1602</t>
  </si>
  <si>
    <t>Ацетилен газообразный технический...</t>
  </si>
  <si>
    <t xml:space="preserve">101
</t>
  </si>
  <si>
    <t xml:space="preserve">436,62
</t>
  </si>
  <si>
    <t xml:space="preserve">   - Ацетилен газообразный технический</t>
  </si>
  <si>
    <t>МТРиЭ ЧО, Пост.от 14.05.2015 г. №19/1, п.381</t>
  </si>
  <si>
    <t>101-1669</t>
  </si>
  <si>
    <t>Очес льняной...</t>
  </si>
  <si>
    <t xml:space="preserve">кг
</t>
  </si>
  <si>
    <t xml:space="preserve">42,4
</t>
  </si>
  <si>
    <t xml:space="preserve">233,71
</t>
  </si>
  <si>
    <t xml:space="preserve">   - Очес льняной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</si>
  <si>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</si>
  <si>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</si>
  <si>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</si>
  <si>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</si>
  <si>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</si>
  <si>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</si>
  <si>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101-1712</t>
  </si>
  <si>
    <t>Шпатлевка клеевая</t>
  </si>
  <si>
    <t xml:space="preserve">4950
</t>
  </si>
  <si>
    <t xml:space="preserve">25053,47
</t>
  </si>
  <si>
    <t>101-1756</t>
  </si>
  <si>
    <t>Сталь листовая кровельная СТК-1 толщиной: 0,50 мм</t>
  </si>
  <si>
    <t xml:space="preserve">6970
</t>
  </si>
  <si>
    <t>101-1757</t>
  </si>
  <si>
    <t>Ветошь</t>
  </si>
  <si>
    <t xml:space="preserve">7,02
</t>
  </si>
  <si>
    <t xml:space="preserve">39,18
</t>
  </si>
  <si>
    <t>101-1815</t>
  </si>
  <si>
    <t>Краски сухие для внутренних работ</t>
  </si>
  <si>
    <t xml:space="preserve">7970
</t>
  </si>
  <si>
    <t xml:space="preserve">13893,52
</t>
  </si>
  <si>
    <t>101-1825</t>
  </si>
  <si>
    <t>Олифа натуральная</t>
  </si>
  <si>
    <t xml:space="preserve">30,4
</t>
  </si>
  <si>
    <t>101-1944</t>
  </si>
  <si>
    <t>Грунтовка: для внутренних работ ВАК-01-У</t>
  </si>
  <si>
    <t xml:space="preserve">10950
</t>
  </si>
  <si>
    <t>101-1974</t>
  </si>
  <si>
    <t>Пигмент тертый</t>
  </si>
  <si>
    <t xml:space="preserve">56,4
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</si>
  <si>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</si>
  <si>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</si>
  <si>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</si>
  <si>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</si>
  <si>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</si>
  <si>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101-2575</t>
  </si>
  <si>
    <t>Болты с гайками и шайбами для санитарно-технических работ диаметром: 12 мм</t>
  </si>
  <si>
    <t xml:space="preserve">12670
</t>
  </si>
  <si>
    <t xml:space="preserve">47220,84
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</si>
  <si>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</si>
  <si>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</si>
  <si>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</si>
  <si>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</si>
  <si>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</si>
  <si>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мм...</t>
  </si>
  <si>
    <t xml:space="preserve">м
</t>
  </si>
  <si>
    <t xml:space="preserve">12,3
</t>
  </si>
  <si>
    <t xml:space="preserve">54,2
</t>
  </si>
  <si>
    <t xml:space="preserve">   - 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</si>
  <si>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>МТРиЭ ЧО, Пост.от 14.05.2015 г. №19/1, п.183*1.66/1000</t>
  </si>
  <si>
    <t>103-0049</t>
  </si>
  <si>
    <t>Трубы стальные сварные водогазопроводные с резьбой оцинкованные обыкновенные, диаметр условного прохода: 15 мм, толщина стенки 2,8 мм</t>
  </si>
  <si>
    <t xml:space="preserve">18,9
</t>
  </si>
  <si>
    <t xml:space="preserve">67,24
</t>
  </si>
  <si>
    <t>МТРиЭ ЧО, Пост.от 14.05.2015 г. №19/1, п.186*1.29/1000</t>
  </si>
  <si>
    <t>204-0059</t>
  </si>
  <si>
    <t>Анкерные детали из прямых или гнутых круглых стержней с резьбой (в комплекте с шайбами и гайками или без них): поставляемые отдельно</t>
  </si>
  <si>
    <t xml:space="preserve">15180
</t>
  </si>
  <si>
    <t xml:space="preserve">76684,72
</t>
  </si>
  <si>
    <t>МТРиЭ ЧО, Пост.от 14.05.2015 г. №19/1, п.266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</si>
  <si>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</si>
  <si>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</si>
  <si>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</si>
  <si>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</si>
  <si>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</si>
  <si>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302-0887</t>
  </si>
  <si>
    <t>Узлы укрупненные монтажные (трубопроводы) из стальных водогазопроводных : оцинкованных труб с гильзами для водоснабжения диаметром 15 мм</t>
  </si>
  <si>
    <t xml:space="preserve">47,59
</t>
  </si>
  <si>
    <t xml:space="preserve">166,59
</t>
  </si>
  <si>
    <t>МТРиЭ ЧО, Пост.от 14.05.2015 г. №19/1, п.298.1</t>
  </si>
  <si>
    <t>302-1134</t>
  </si>
  <si>
    <t>Вентили проходные муфтовые: 15KЧ18Р для воды, давлением 1,6 МПа (16 кгс/см2), диаметром 15 мм</t>
  </si>
  <si>
    <t xml:space="preserve">шт.
</t>
  </si>
  <si>
    <t xml:space="preserve">16,4
</t>
  </si>
  <si>
    <t xml:space="preserve">91,56
</t>
  </si>
  <si>
    <t>302-1236</t>
  </si>
  <si>
    <t>Сгоны стальные с муфтой и контргайкой, диаметром: 15 мм</t>
  </si>
  <si>
    <t xml:space="preserve">17,6
</t>
  </si>
  <si>
    <t xml:space="preserve">33,38
</t>
  </si>
  <si>
    <t>20.06.962.1+20.06.163.1+20.06.160.1</t>
  </si>
  <si>
    <t>302-1237</t>
  </si>
  <si>
    <t>Сгоны стальные с муфтой и контргайкой, диаметром: 20 мм</t>
  </si>
  <si>
    <t xml:space="preserve">18,6
</t>
  </si>
  <si>
    <t xml:space="preserve">41,71
</t>
  </si>
  <si>
    <t>20.06.962.2+20.06.160.2+20.06.163.2</t>
  </si>
  <si>
    <t>302-3340</t>
  </si>
  <si>
    <t>Трубопроводы канализации из полиэтиленовых труб высокой плотности с гильзами, диаметром: 100 мм</t>
  </si>
  <si>
    <t xml:space="preserve">52,1
</t>
  </si>
  <si>
    <t xml:space="preserve">242,83
</t>
  </si>
  <si>
    <t>402-0002</t>
  </si>
  <si>
    <t>Раствор готовый кладочный цементный марки: 50</t>
  </si>
  <si>
    <t xml:space="preserve">627
</t>
  </si>
  <si>
    <t xml:space="preserve">2800,07
</t>
  </si>
  <si>
    <t>МТРиЭ ЧО, Пост.от 14.05.2015 г. №19/1, п.072</t>
  </si>
  <si>
    <t>405-0253</t>
  </si>
  <si>
    <t>Известь строительная: негашеная комовая, сорт I</t>
  </si>
  <si>
    <t xml:space="preserve">722,97
</t>
  </si>
  <si>
    <t xml:space="preserve">4858,89
</t>
  </si>
  <si>
    <t>409-0639</t>
  </si>
  <si>
    <t>Пемза шлаковая (щебень пористый из металлургического шлака), марка 600, фракция 5-10 мм</t>
  </si>
  <si>
    <t xml:space="preserve">380,49
</t>
  </si>
  <si>
    <t>411-0001</t>
  </si>
  <si>
    <t>Вода...</t>
  </si>
  <si>
    <t xml:space="preserve">3,11
</t>
  </si>
  <si>
    <t xml:space="preserve">22,77
</t>
  </si>
  <si>
    <t xml:space="preserve">   - Вода</t>
  </si>
  <si>
    <t>Среднее (26.01.015, 26.01.017)</t>
  </si>
  <si>
    <t>507-0982</t>
  </si>
  <si>
    <t>Фланцы стальные плоские приварные из стали ВСт3сп2, ВСт3сп3, давлением: 1,0 МПа (10 кгс/см2), диаметром 40 мм</t>
  </si>
  <si>
    <t xml:space="preserve">36,8
</t>
  </si>
  <si>
    <t xml:space="preserve">131,13
</t>
  </si>
  <si>
    <t>507-0983</t>
  </si>
  <si>
    <t>Фланцы стальные плоские приварные из стали ВСт3сп2, ВСт3сп3, давлением: 1,0 МПа (10 кгс/см2), диаметром 50 мм</t>
  </si>
  <si>
    <t xml:space="preserve">43,8
</t>
  </si>
  <si>
    <t xml:space="preserve">155,71
</t>
  </si>
  <si>
    <t>ТСЦ-103-0109</t>
  </si>
  <si>
    <t>Муфты прямые длинные из ковкого чугуна с цилиндрической резьбой максимальным условным проходом: 15 мм</t>
  </si>
  <si>
    <t xml:space="preserve">10 шт.
</t>
  </si>
  <si>
    <t xml:space="preserve">44,2
</t>
  </si>
  <si>
    <t xml:space="preserve">98,65
</t>
  </si>
  <si>
    <t>20.06.090.1</t>
  </si>
  <si>
    <t>ТСЦ-301-9260</t>
  </si>
  <si>
    <t>Насосы с электродвигателем</t>
  </si>
  <si>
    <t xml:space="preserve">компл.
</t>
  </si>
  <si>
    <t>ТСЦ-302-1237</t>
  </si>
  <si>
    <t>Сгоны стальные с муфтой и контргайкой, диаметром: 20 мм...</t>
  </si>
  <si>
    <t xml:space="preserve">   - Сгоны стальные с муфтой и контргайкой, диаметром: 20 мм</t>
  </si>
  <si>
    <t>ТСЦ-302-1831</t>
  </si>
  <si>
    <t>Кран шаровой муфтовый 11Б27П1, диаметром: 15 мм</t>
  </si>
  <si>
    <t xml:space="preserve">29,3
</t>
  </si>
  <si>
    <t xml:space="preserve">82,21
</t>
  </si>
  <si>
    <t>К=1,1 МТРиЭ ЧО, Пост.от 05.11.2015 г. №52/1</t>
  </si>
  <si>
    <t>ТСЦ-302-1832</t>
  </si>
  <si>
    <t>Кран шаровой муфтовый 11Б27П1, диаметром: 20 мм</t>
  </si>
  <si>
    <t xml:space="preserve">43,5
</t>
  </si>
  <si>
    <t xml:space="preserve">126,45
</t>
  </si>
  <si>
    <t>ТСЦ-302-3234</t>
  </si>
  <si>
    <t>Контргайка</t>
  </si>
  <si>
    <t xml:space="preserve">2,41
</t>
  </si>
  <si>
    <t xml:space="preserve">19,03
</t>
  </si>
  <si>
    <t>ТСЦ-507-0779</t>
  </si>
  <si>
    <t>Переход: «полиэтилен-сталь 110х108»</t>
  </si>
  <si>
    <t xml:space="preserve">700
</t>
  </si>
  <si>
    <t xml:space="preserve">1033,06
</t>
  </si>
  <si>
    <t>20.09.004.2</t>
  </si>
  <si>
    <t>ТСЦ-507-0810</t>
  </si>
  <si>
    <t>Отвод 45° полиэтиленовый с удлиненным хвостовиком, диаметр: 110 мм (ТУ2248-001-18425183-01)</t>
  </si>
  <si>
    <t xml:space="preserve">257,59
</t>
  </si>
  <si>
    <t xml:space="preserve">490,73
</t>
  </si>
  <si>
    <t>20.09.003.6</t>
  </si>
  <si>
    <t>ТСЦ-507-0881</t>
  </si>
  <si>
    <t>Соединительная арматура трубопроводов: тройник прямой диаметром: 110 мм</t>
  </si>
  <si>
    <t xml:space="preserve">1260
</t>
  </si>
  <si>
    <t xml:space="preserve">20142,99
</t>
  </si>
  <si>
    <t xml:space="preserve">          Неучтенные ресурсы</t>
  </si>
  <si>
    <t>103-9140</t>
  </si>
  <si>
    <t>Арматура муфтовая</t>
  </si>
  <si>
    <t>301-9260</t>
  </si>
  <si>
    <t>402-9544</t>
  </si>
  <si>
    <t>Смеси сухие растворные типа «Ветонит»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</si>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</sst>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70"/>
  <sheetViews>
    <sheetView showGridLines="0" tabSelected="1" topLeftCell="A136" workbookViewId="0">
      <selection activeCell="A138" sqref="A138:IV146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277.55</v>
      </c>
      <c r="X14" s="27">
        <v>277.55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1.84</v>
      </c>
      <c r="X15" s="27">
        <v>1.84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3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12690.76/1000</f>
        <v>12.690760000000001</v>
      </c>
      <c r="I27" s="85"/>
      <c r="J27" s="35" t="s">
        <v>6</v>
      </c>
      <c r="K27" s="86">
        <f>90623.29/1000</f>
        <v>90.623289999999997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0.27938999999999997</v>
      </c>
      <c r="I30" s="85"/>
      <c r="J30" s="35" t="s">
        <v>8</v>
      </c>
      <c r="K30" s="86">
        <f>(X14+X15)/1000</f>
        <v>0.27938999999999997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3191</v>
      </c>
      <c r="Z30" s="71">
        <v>2925</v>
      </c>
      <c r="AA30" s="71">
        <v>1809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3191/1000</f>
        <v>3.1909999999999998</v>
      </c>
      <c r="I31" s="85"/>
      <c r="J31" s="35" t="s">
        <v>6</v>
      </c>
      <c r="K31" s="86">
        <f>29333/1000</f>
        <v>29.332999999999998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29333</v>
      </c>
      <c r="Z31" s="72">
        <v>27958</v>
      </c>
      <c r="AA31" s="72">
        <v>17202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 квартал 2015г."</f>
        <v>Составлена в базисных ценах на 01.2000 г. и текущих ценах на 4 квартал 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2">
        <v>1</v>
      </c>
      <c r="B42" s="133">
        <v>1</v>
      </c>
      <c r="C42" s="134" t="s">
        <v>75</v>
      </c>
      <c r="D42" s="135" t="s">
        <v>76</v>
      </c>
      <c r="E42" s="136">
        <v>508.07</v>
      </c>
      <c r="F42" s="137" t="s">
        <v>77</v>
      </c>
      <c r="G42" s="136">
        <v>1.03</v>
      </c>
      <c r="H42" s="136" t="s">
        <v>78</v>
      </c>
      <c r="I42" s="136" t="s">
        <v>79</v>
      </c>
      <c r="J42" s="136"/>
      <c r="K42" s="136" t="s">
        <v>80</v>
      </c>
      <c r="L42" s="137" t="s">
        <v>81</v>
      </c>
      <c r="M42" s="137"/>
      <c r="N42" s="137" t="s">
        <v>82</v>
      </c>
      <c r="O42" s="137"/>
      <c r="P42" s="137"/>
      <c r="Q42" s="137"/>
      <c r="R42" s="137"/>
      <c r="S42" s="137"/>
      <c r="T42" s="137"/>
      <c r="U42" s="137"/>
      <c r="V42" s="137">
        <v>1</v>
      </c>
    </row>
    <row r="43" spans="1:22" ht="18.45" customHeight="1" x14ac:dyDescent="0.25">
      <c r="A43" s="130" t="s">
        <v>83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</row>
    <row r="44" spans="1:22" ht="68.400000000000006" x14ac:dyDescent="0.25">
      <c r="A44" s="132">
        <v>2</v>
      </c>
      <c r="B44" s="133">
        <v>2</v>
      </c>
      <c r="C44" s="134" t="s">
        <v>84</v>
      </c>
      <c r="D44" s="135" t="s">
        <v>85</v>
      </c>
      <c r="E44" s="136">
        <v>3.95</v>
      </c>
      <c r="F44" s="137">
        <v>3.95</v>
      </c>
      <c r="G44" s="136"/>
      <c r="H44" s="136"/>
      <c r="I44" s="136"/>
      <c r="J44" s="136"/>
      <c r="K44" s="136" t="s">
        <v>86</v>
      </c>
      <c r="L44" s="137">
        <v>4</v>
      </c>
      <c r="M44" s="137"/>
      <c r="N44" s="137" t="s">
        <v>82</v>
      </c>
      <c r="O44" s="137"/>
      <c r="P44" s="137"/>
      <c r="Q44" s="137"/>
      <c r="R44" s="137"/>
      <c r="S44" s="137"/>
      <c r="T44" s="137"/>
      <c r="U44" s="137"/>
      <c r="V44" s="137"/>
    </row>
    <row r="45" spans="1:22" ht="79.8" x14ac:dyDescent="0.25">
      <c r="A45" s="132">
        <v>3</v>
      </c>
      <c r="B45" s="133">
        <v>3</v>
      </c>
      <c r="C45" s="134" t="s">
        <v>87</v>
      </c>
      <c r="D45" s="135" t="s">
        <v>88</v>
      </c>
      <c r="E45" s="136">
        <v>2150.2399999999998</v>
      </c>
      <c r="F45" s="137" t="s">
        <v>89</v>
      </c>
      <c r="G45" s="136" t="s">
        <v>90</v>
      </c>
      <c r="H45" s="136" t="s">
        <v>91</v>
      </c>
      <c r="I45" s="136" t="s">
        <v>92</v>
      </c>
      <c r="J45" s="136"/>
      <c r="K45" s="136" t="s">
        <v>93</v>
      </c>
      <c r="L45" s="137" t="s">
        <v>94</v>
      </c>
      <c r="M45" s="137"/>
      <c r="N45" s="137" t="s">
        <v>82</v>
      </c>
      <c r="O45" s="137"/>
      <c r="P45" s="137"/>
      <c r="Q45" s="137"/>
      <c r="R45" s="137"/>
      <c r="S45" s="137"/>
      <c r="T45" s="137"/>
      <c r="U45" s="137"/>
      <c r="V45" s="137"/>
    </row>
    <row r="46" spans="1:22" ht="68.400000000000006" x14ac:dyDescent="0.25">
      <c r="A46" s="132">
        <v>4</v>
      </c>
      <c r="B46" s="133">
        <v>4</v>
      </c>
      <c r="C46" s="134" t="s">
        <v>95</v>
      </c>
      <c r="D46" s="135" t="s">
        <v>88</v>
      </c>
      <c r="E46" s="136">
        <v>1010.59</v>
      </c>
      <c r="F46" s="137" t="s">
        <v>96</v>
      </c>
      <c r="G46" s="136">
        <v>5.16</v>
      </c>
      <c r="H46" s="136" t="s">
        <v>97</v>
      </c>
      <c r="I46" s="136" t="s">
        <v>98</v>
      </c>
      <c r="J46" s="136"/>
      <c r="K46" s="136" t="s">
        <v>99</v>
      </c>
      <c r="L46" s="137" t="s">
        <v>100</v>
      </c>
      <c r="M46" s="137"/>
      <c r="N46" s="137" t="s">
        <v>82</v>
      </c>
      <c r="O46" s="137"/>
      <c r="P46" s="137"/>
      <c r="Q46" s="137"/>
      <c r="R46" s="137"/>
      <c r="S46" s="137"/>
      <c r="T46" s="137"/>
      <c r="U46" s="137"/>
      <c r="V46" s="137"/>
    </row>
    <row r="47" spans="1:22" ht="45.6" x14ac:dyDescent="0.25">
      <c r="A47" s="138">
        <v>5</v>
      </c>
      <c r="B47" s="139">
        <v>5</v>
      </c>
      <c r="C47" s="140" t="s">
        <v>101</v>
      </c>
      <c r="D47" s="141" t="s">
        <v>102</v>
      </c>
      <c r="E47" s="142">
        <v>29.3</v>
      </c>
      <c r="F47" s="143" t="s">
        <v>103</v>
      </c>
      <c r="G47" s="142"/>
      <c r="H47" s="142">
        <v>29</v>
      </c>
      <c r="I47" s="142" t="s">
        <v>104</v>
      </c>
      <c r="J47" s="142"/>
      <c r="K47" s="142">
        <v>82</v>
      </c>
      <c r="L47" s="143" t="s">
        <v>105</v>
      </c>
      <c r="M47" s="143"/>
      <c r="N47" s="143" t="s">
        <v>106</v>
      </c>
      <c r="O47" s="143"/>
      <c r="P47" s="143"/>
      <c r="Q47" s="143"/>
      <c r="R47" s="143"/>
      <c r="S47" s="143"/>
      <c r="T47" s="143"/>
      <c r="U47" s="143"/>
      <c r="V47" s="143"/>
    </row>
    <row r="48" spans="1:22" ht="19.350000000000001" customHeight="1" x14ac:dyDescent="0.25">
      <c r="A48" s="128" t="s">
        <v>107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</row>
    <row r="49" spans="1:22" ht="18.45" customHeight="1" x14ac:dyDescent="0.25">
      <c r="A49" s="130" t="s">
        <v>74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</row>
    <row r="50" spans="1:22" ht="68.400000000000006" x14ac:dyDescent="0.25">
      <c r="A50" s="132">
        <v>6</v>
      </c>
      <c r="B50" s="133">
        <v>6</v>
      </c>
      <c r="C50" s="134" t="s">
        <v>108</v>
      </c>
      <c r="D50" s="135" t="s">
        <v>109</v>
      </c>
      <c r="E50" s="136">
        <v>13.69</v>
      </c>
      <c r="F50" s="137">
        <v>13.69</v>
      </c>
      <c r="G50" s="136"/>
      <c r="H50" s="136" t="s">
        <v>110</v>
      </c>
      <c r="I50" s="136">
        <v>2</v>
      </c>
      <c r="J50" s="136"/>
      <c r="K50" s="136" t="s">
        <v>111</v>
      </c>
      <c r="L50" s="137">
        <v>25</v>
      </c>
      <c r="M50" s="137"/>
      <c r="N50" s="137" t="s">
        <v>82</v>
      </c>
      <c r="O50" s="137"/>
      <c r="P50" s="137"/>
      <c r="Q50" s="137"/>
      <c r="R50" s="137"/>
      <c r="S50" s="137"/>
      <c r="T50" s="137"/>
      <c r="U50" s="137"/>
      <c r="V50" s="137"/>
    </row>
    <row r="51" spans="1:22" ht="68.400000000000006" x14ac:dyDescent="0.25">
      <c r="A51" s="132">
        <v>7</v>
      </c>
      <c r="B51" s="133">
        <v>7</v>
      </c>
      <c r="C51" s="134" t="s">
        <v>112</v>
      </c>
      <c r="D51" s="135" t="s">
        <v>113</v>
      </c>
      <c r="E51" s="136">
        <v>2250.2399999999998</v>
      </c>
      <c r="F51" s="137" t="s">
        <v>114</v>
      </c>
      <c r="G51" s="136" t="s">
        <v>90</v>
      </c>
      <c r="H51" s="136" t="s">
        <v>115</v>
      </c>
      <c r="I51" s="136" t="s">
        <v>116</v>
      </c>
      <c r="J51" s="136"/>
      <c r="K51" s="136" t="s">
        <v>117</v>
      </c>
      <c r="L51" s="137" t="s">
        <v>118</v>
      </c>
      <c r="M51" s="137"/>
      <c r="N51" s="137" t="s">
        <v>82</v>
      </c>
      <c r="O51" s="137"/>
      <c r="P51" s="137"/>
      <c r="Q51" s="137"/>
      <c r="R51" s="137"/>
      <c r="S51" s="137"/>
      <c r="T51" s="137"/>
      <c r="U51" s="137"/>
      <c r="V51" s="137"/>
    </row>
    <row r="52" spans="1:22" ht="57" x14ac:dyDescent="0.25">
      <c r="A52" s="132">
        <v>8</v>
      </c>
      <c r="B52" s="133">
        <v>9</v>
      </c>
      <c r="C52" s="134" t="s">
        <v>75</v>
      </c>
      <c r="D52" s="135" t="s">
        <v>119</v>
      </c>
      <c r="E52" s="136">
        <v>508.07</v>
      </c>
      <c r="F52" s="137" t="s">
        <v>77</v>
      </c>
      <c r="G52" s="136">
        <v>1.03</v>
      </c>
      <c r="H52" s="136" t="s">
        <v>120</v>
      </c>
      <c r="I52" s="136" t="s">
        <v>121</v>
      </c>
      <c r="J52" s="136"/>
      <c r="K52" s="136" t="s">
        <v>122</v>
      </c>
      <c r="L52" s="137" t="s">
        <v>123</v>
      </c>
      <c r="M52" s="137"/>
      <c r="N52" s="137" t="s">
        <v>82</v>
      </c>
      <c r="O52" s="137"/>
      <c r="P52" s="137"/>
      <c r="Q52" s="137"/>
      <c r="R52" s="137"/>
      <c r="S52" s="137"/>
      <c r="T52" s="137"/>
      <c r="U52" s="137"/>
      <c r="V52" s="137"/>
    </row>
    <row r="53" spans="1:22" ht="68.400000000000006" x14ac:dyDescent="0.25">
      <c r="A53" s="132">
        <v>9</v>
      </c>
      <c r="B53" s="133">
        <v>10</v>
      </c>
      <c r="C53" s="134" t="s">
        <v>108</v>
      </c>
      <c r="D53" s="135" t="s">
        <v>109</v>
      </c>
      <c r="E53" s="136">
        <v>13.69</v>
      </c>
      <c r="F53" s="137">
        <v>13.69</v>
      </c>
      <c r="G53" s="136"/>
      <c r="H53" s="136" t="s">
        <v>110</v>
      </c>
      <c r="I53" s="136">
        <v>2</v>
      </c>
      <c r="J53" s="136"/>
      <c r="K53" s="136" t="s">
        <v>111</v>
      </c>
      <c r="L53" s="137">
        <v>25</v>
      </c>
      <c r="M53" s="137"/>
      <c r="N53" s="137" t="s">
        <v>82</v>
      </c>
      <c r="O53" s="137"/>
      <c r="P53" s="137"/>
      <c r="Q53" s="137"/>
      <c r="R53" s="137"/>
      <c r="S53" s="137"/>
      <c r="T53" s="137"/>
      <c r="U53" s="137"/>
      <c r="V53" s="137"/>
    </row>
    <row r="54" spans="1:22" ht="79.8" x14ac:dyDescent="0.25">
      <c r="A54" s="132">
        <v>10</v>
      </c>
      <c r="B54" s="133">
        <v>11</v>
      </c>
      <c r="C54" s="134" t="s">
        <v>124</v>
      </c>
      <c r="D54" s="135" t="s">
        <v>125</v>
      </c>
      <c r="E54" s="136">
        <v>2435.67</v>
      </c>
      <c r="F54" s="137" t="s">
        <v>126</v>
      </c>
      <c r="G54" s="136" t="s">
        <v>127</v>
      </c>
      <c r="H54" s="136" t="s">
        <v>128</v>
      </c>
      <c r="I54" s="136" t="s">
        <v>129</v>
      </c>
      <c r="J54" s="136">
        <v>1</v>
      </c>
      <c r="K54" s="136" t="s">
        <v>130</v>
      </c>
      <c r="L54" s="137" t="s">
        <v>131</v>
      </c>
      <c r="M54" s="137"/>
      <c r="N54" s="137" t="s">
        <v>82</v>
      </c>
      <c r="O54" s="137"/>
      <c r="P54" s="137"/>
      <c r="Q54" s="137"/>
      <c r="R54" s="137"/>
      <c r="S54" s="137"/>
      <c r="T54" s="137"/>
      <c r="U54" s="137"/>
      <c r="V54" s="137">
        <v>4</v>
      </c>
    </row>
    <row r="55" spans="1:22" ht="68.400000000000006" x14ac:dyDescent="0.25">
      <c r="A55" s="132">
        <v>11</v>
      </c>
      <c r="B55" s="133">
        <v>12</v>
      </c>
      <c r="C55" s="134" t="s">
        <v>112</v>
      </c>
      <c r="D55" s="135" t="s">
        <v>88</v>
      </c>
      <c r="E55" s="136">
        <v>2250.2399999999998</v>
      </c>
      <c r="F55" s="137" t="s">
        <v>114</v>
      </c>
      <c r="G55" s="136" t="s">
        <v>90</v>
      </c>
      <c r="H55" s="136" t="s">
        <v>132</v>
      </c>
      <c r="I55" s="136" t="s">
        <v>133</v>
      </c>
      <c r="J55" s="136"/>
      <c r="K55" s="136" t="s">
        <v>134</v>
      </c>
      <c r="L55" s="137" t="s">
        <v>135</v>
      </c>
      <c r="M55" s="137"/>
      <c r="N55" s="137" t="s">
        <v>82</v>
      </c>
      <c r="O55" s="137"/>
      <c r="P55" s="137"/>
      <c r="Q55" s="137"/>
      <c r="R55" s="137"/>
      <c r="S55" s="137"/>
      <c r="T55" s="137"/>
      <c r="U55" s="137"/>
      <c r="V55" s="137"/>
    </row>
    <row r="56" spans="1:22" ht="68.400000000000006" x14ac:dyDescent="0.25">
      <c r="A56" s="132">
        <v>12</v>
      </c>
      <c r="B56" s="133">
        <v>13</v>
      </c>
      <c r="C56" s="134" t="s">
        <v>95</v>
      </c>
      <c r="D56" s="135" t="s">
        <v>113</v>
      </c>
      <c r="E56" s="136">
        <v>1010.59</v>
      </c>
      <c r="F56" s="137" t="s">
        <v>96</v>
      </c>
      <c r="G56" s="136">
        <v>5.16</v>
      </c>
      <c r="H56" s="136" t="s">
        <v>136</v>
      </c>
      <c r="I56" s="136" t="s">
        <v>137</v>
      </c>
      <c r="J56" s="136"/>
      <c r="K56" s="136" t="s">
        <v>138</v>
      </c>
      <c r="L56" s="137" t="s">
        <v>139</v>
      </c>
      <c r="M56" s="137"/>
      <c r="N56" s="137" t="s">
        <v>82</v>
      </c>
      <c r="O56" s="137"/>
      <c r="P56" s="137"/>
      <c r="Q56" s="137"/>
      <c r="R56" s="137"/>
      <c r="S56" s="137"/>
      <c r="T56" s="137"/>
      <c r="U56" s="137"/>
      <c r="V56" s="137">
        <v>1</v>
      </c>
    </row>
    <row r="57" spans="1:22" ht="45.6" x14ac:dyDescent="0.25">
      <c r="A57" s="132">
        <v>13</v>
      </c>
      <c r="B57" s="133">
        <v>14</v>
      </c>
      <c r="C57" s="134" t="s">
        <v>101</v>
      </c>
      <c r="D57" s="135" t="s">
        <v>102</v>
      </c>
      <c r="E57" s="136">
        <v>29.3</v>
      </c>
      <c r="F57" s="137" t="s">
        <v>103</v>
      </c>
      <c r="G57" s="136"/>
      <c r="H57" s="136">
        <v>29</v>
      </c>
      <c r="I57" s="136" t="s">
        <v>104</v>
      </c>
      <c r="J57" s="136"/>
      <c r="K57" s="136">
        <v>82</v>
      </c>
      <c r="L57" s="137" t="s">
        <v>105</v>
      </c>
      <c r="M57" s="137"/>
      <c r="N57" s="137" t="s">
        <v>106</v>
      </c>
      <c r="O57" s="137"/>
      <c r="P57" s="137"/>
      <c r="Q57" s="137"/>
      <c r="R57" s="137"/>
      <c r="S57" s="137"/>
      <c r="T57" s="137"/>
      <c r="U57" s="137"/>
      <c r="V57" s="137"/>
    </row>
    <row r="58" spans="1:22" ht="45.6" x14ac:dyDescent="0.25">
      <c r="A58" s="138">
        <v>14</v>
      </c>
      <c r="B58" s="139">
        <v>15</v>
      </c>
      <c r="C58" s="140" t="s">
        <v>140</v>
      </c>
      <c r="D58" s="141" t="s">
        <v>102</v>
      </c>
      <c r="E58" s="142">
        <v>43.5</v>
      </c>
      <c r="F58" s="143" t="s">
        <v>141</v>
      </c>
      <c r="G58" s="142"/>
      <c r="H58" s="142">
        <v>44</v>
      </c>
      <c r="I58" s="142" t="s">
        <v>142</v>
      </c>
      <c r="J58" s="142"/>
      <c r="K58" s="142">
        <v>126</v>
      </c>
      <c r="L58" s="143" t="s">
        <v>143</v>
      </c>
      <c r="M58" s="143"/>
      <c r="N58" s="143" t="s">
        <v>106</v>
      </c>
      <c r="O58" s="143"/>
      <c r="P58" s="143"/>
      <c r="Q58" s="143"/>
      <c r="R58" s="143"/>
      <c r="S58" s="143"/>
      <c r="T58" s="143"/>
      <c r="U58" s="143"/>
      <c r="V58" s="143"/>
    </row>
    <row r="59" spans="1:22" ht="19.350000000000001" customHeight="1" x14ac:dyDescent="0.25">
      <c r="A59" s="128" t="s">
        <v>144</v>
      </c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</row>
    <row r="60" spans="1:22" ht="18.45" customHeight="1" x14ac:dyDescent="0.25">
      <c r="A60" s="130" t="s">
        <v>74</v>
      </c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</row>
    <row r="61" spans="1:22" ht="136.80000000000001" x14ac:dyDescent="0.25">
      <c r="A61" s="138">
        <v>15</v>
      </c>
      <c r="B61" s="139">
        <v>16</v>
      </c>
      <c r="C61" s="140" t="s">
        <v>145</v>
      </c>
      <c r="D61" s="141" t="s">
        <v>146</v>
      </c>
      <c r="E61" s="142">
        <v>97.26</v>
      </c>
      <c r="F61" s="143" t="s">
        <v>147</v>
      </c>
      <c r="G61" s="142">
        <v>6.3</v>
      </c>
      <c r="H61" s="142" t="s">
        <v>148</v>
      </c>
      <c r="I61" s="142" t="s">
        <v>149</v>
      </c>
      <c r="J61" s="142">
        <v>19</v>
      </c>
      <c r="K61" s="142" t="s">
        <v>150</v>
      </c>
      <c r="L61" s="143" t="s">
        <v>151</v>
      </c>
      <c r="M61" s="143"/>
      <c r="N61" s="143" t="s">
        <v>82</v>
      </c>
      <c r="O61" s="143"/>
      <c r="P61" s="143"/>
      <c r="Q61" s="143"/>
      <c r="R61" s="143"/>
      <c r="S61" s="143"/>
      <c r="T61" s="143"/>
      <c r="U61" s="143"/>
      <c r="V61" s="143">
        <v>100</v>
      </c>
    </row>
    <row r="62" spans="1:22" ht="19.350000000000001" customHeight="1" x14ac:dyDescent="0.25">
      <c r="A62" s="128" t="s">
        <v>152</v>
      </c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</row>
    <row r="63" spans="1:22" ht="18.45" customHeight="1" x14ac:dyDescent="0.25">
      <c r="A63" s="130" t="s">
        <v>153</v>
      </c>
      <c r="B63" s="131"/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</row>
    <row r="64" spans="1:22" ht="79.8" x14ac:dyDescent="0.25">
      <c r="A64" s="132">
        <v>16</v>
      </c>
      <c r="B64" s="133">
        <v>17</v>
      </c>
      <c r="C64" s="134" t="s">
        <v>124</v>
      </c>
      <c r="D64" s="135" t="s">
        <v>154</v>
      </c>
      <c r="E64" s="136">
        <v>2435.67</v>
      </c>
      <c r="F64" s="137" t="s">
        <v>126</v>
      </c>
      <c r="G64" s="136" t="s">
        <v>127</v>
      </c>
      <c r="H64" s="136" t="s">
        <v>155</v>
      </c>
      <c r="I64" s="136" t="s">
        <v>156</v>
      </c>
      <c r="J64" s="136"/>
      <c r="K64" s="136" t="s">
        <v>157</v>
      </c>
      <c r="L64" s="137" t="s">
        <v>158</v>
      </c>
      <c r="M64" s="137"/>
      <c r="N64" s="137" t="s">
        <v>82</v>
      </c>
      <c r="O64" s="137"/>
      <c r="P64" s="137"/>
      <c r="Q64" s="137"/>
      <c r="R64" s="137"/>
      <c r="S64" s="137"/>
      <c r="T64" s="137"/>
      <c r="U64" s="137"/>
      <c r="V64" s="137">
        <v>3</v>
      </c>
    </row>
    <row r="65" spans="1:22" ht="45.6" x14ac:dyDescent="0.25">
      <c r="A65" s="132">
        <v>17</v>
      </c>
      <c r="B65" s="133">
        <v>18</v>
      </c>
      <c r="C65" s="134" t="s">
        <v>159</v>
      </c>
      <c r="D65" s="135" t="s">
        <v>160</v>
      </c>
      <c r="E65" s="136">
        <v>18.600000000000001</v>
      </c>
      <c r="F65" s="137" t="s">
        <v>161</v>
      </c>
      <c r="G65" s="136"/>
      <c r="H65" s="136">
        <v>37</v>
      </c>
      <c r="I65" s="136" t="s">
        <v>162</v>
      </c>
      <c r="J65" s="136"/>
      <c r="K65" s="136">
        <v>83</v>
      </c>
      <c r="L65" s="137" t="s">
        <v>163</v>
      </c>
      <c r="M65" s="137"/>
      <c r="N65" s="137" t="s">
        <v>106</v>
      </c>
      <c r="O65" s="137"/>
      <c r="P65" s="137"/>
      <c r="Q65" s="137"/>
      <c r="R65" s="137"/>
      <c r="S65" s="137"/>
      <c r="T65" s="137"/>
      <c r="U65" s="137"/>
      <c r="V65" s="137"/>
    </row>
    <row r="66" spans="1:22" ht="34.200000000000003" x14ac:dyDescent="0.25">
      <c r="A66" s="132">
        <v>18</v>
      </c>
      <c r="B66" s="133">
        <v>19</v>
      </c>
      <c r="C66" s="134" t="s">
        <v>164</v>
      </c>
      <c r="D66" s="135" t="s">
        <v>102</v>
      </c>
      <c r="E66" s="136">
        <v>2.41</v>
      </c>
      <c r="F66" s="137" t="s">
        <v>165</v>
      </c>
      <c r="G66" s="136"/>
      <c r="H66" s="136">
        <v>2</v>
      </c>
      <c r="I66" s="136" t="s">
        <v>166</v>
      </c>
      <c r="J66" s="136"/>
      <c r="K66" s="136">
        <v>19</v>
      </c>
      <c r="L66" s="137" t="s">
        <v>167</v>
      </c>
      <c r="M66" s="137"/>
      <c r="N66" s="137" t="s">
        <v>106</v>
      </c>
      <c r="O66" s="137"/>
      <c r="P66" s="137"/>
      <c r="Q66" s="137"/>
      <c r="R66" s="137"/>
      <c r="S66" s="137"/>
      <c r="T66" s="137"/>
      <c r="U66" s="137"/>
      <c r="V66" s="137"/>
    </row>
    <row r="67" spans="1:22" ht="18.45" customHeight="1" x14ac:dyDescent="0.25">
      <c r="A67" s="130" t="s">
        <v>168</v>
      </c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</row>
    <row r="68" spans="1:22" ht="68.400000000000006" x14ac:dyDescent="0.25">
      <c r="A68" s="132">
        <v>19</v>
      </c>
      <c r="B68" s="133">
        <v>20</v>
      </c>
      <c r="C68" s="134" t="s">
        <v>169</v>
      </c>
      <c r="D68" s="135" t="s">
        <v>170</v>
      </c>
      <c r="E68" s="136">
        <v>922.65</v>
      </c>
      <c r="F68" s="137">
        <v>911.86</v>
      </c>
      <c r="G68" s="136" t="s">
        <v>171</v>
      </c>
      <c r="H68" s="136" t="s">
        <v>172</v>
      </c>
      <c r="I68" s="136">
        <v>32</v>
      </c>
      <c r="J68" s="136"/>
      <c r="K68" s="136" t="s">
        <v>173</v>
      </c>
      <c r="L68" s="137">
        <v>383</v>
      </c>
      <c r="M68" s="137"/>
      <c r="N68" s="137" t="s">
        <v>82</v>
      </c>
      <c r="O68" s="137"/>
      <c r="P68" s="137"/>
      <c r="Q68" s="137"/>
      <c r="R68" s="137"/>
      <c r="S68" s="137"/>
      <c r="T68" s="137"/>
      <c r="U68" s="137"/>
      <c r="V68" s="137" t="s">
        <v>174</v>
      </c>
    </row>
    <row r="69" spans="1:22" ht="136.80000000000001" x14ac:dyDescent="0.25">
      <c r="A69" s="132">
        <v>20</v>
      </c>
      <c r="B69" s="133">
        <v>21</v>
      </c>
      <c r="C69" s="134" t="s">
        <v>175</v>
      </c>
      <c r="D69" s="135" t="s">
        <v>176</v>
      </c>
      <c r="E69" s="136">
        <v>6648.78</v>
      </c>
      <c r="F69" s="137" t="s">
        <v>177</v>
      </c>
      <c r="G69" s="136" t="s">
        <v>178</v>
      </c>
      <c r="H69" s="136" t="s">
        <v>179</v>
      </c>
      <c r="I69" s="136" t="s">
        <v>180</v>
      </c>
      <c r="J69" s="136">
        <v>1</v>
      </c>
      <c r="K69" s="136" t="s">
        <v>181</v>
      </c>
      <c r="L69" s="137" t="s">
        <v>182</v>
      </c>
      <c r="M69" s="137"/>
      <c r="N69" s="137" t="s">
        <v>82</v>
      </c>
      <c r="O69" s="137"/>
      <c r="P69" s="137"/>
      <c r="Q69" s="137"/>
      <c r="R69" s="137"/>
      <c r="S69" s="137"/>
      <c r="T69" s="137"/>
      <c r="U69" s="137"/>
      <c r="V69" s="137" t="s">
        <v>183</v>
      </c>
    </row>
    <row r="70" spans="1:22" ht="34.200000000000003" x14ac:dyDescent="0.25">
      <c r="A70" s="132">
        <v>21</v>
      </c>
      <c r="B70" s="133">
        <v>22</v>
      </c>
      <c r="C70" s="134" t="s">
        <v>184</v>
      </c>
      <c r="D70" s="135" t="s">
        <v>185</v>
      </c>
      <c r="E70" s="136">
        <v>700</v>
      </c>
      <c r="F70" s="137" t="s">
        <v>186</v>
      </c>
      <c r="G70" s="136"/>
      <c r="H70" s="136">
        <v>700</v>
      </c>
      <c r="I70" s="136" t="s">
        <v>186</v>
      </c>
      <c r="J70" s="136"/>
      <c r="K70" s="136">
        <v>1033</v>
      </c>
      <c r="L70" s="137" t="s">
        <v>187</v>
      </c>
      <c r="M70" s="137"/>
      <c r="N70" s="137" t="s">
        <v>106</v>
      </c>
      <c r="O70" s="137"/>
      <c r="P70" s="137"/>
      <c r="Q70" s="137"/>
      <c r="R70" s="137"/>
      <c r="S70" s="137"/>
      <c r="T70" s="137"/>
      <c r="U70" s="137"/>
      <c r="V70" s="137"/>
    </row>
    <row r="71" spans="1:22" ht="45.6" x14ac:dyDescent="0.25">
      <c r="A71" s="132">
        <v>22</v>
      </c>
      <c r="B71" s="133">
        <v>23</v>
      </c>
      <c r="C71" s="134" t="s">
        <v>188</v>
      </c>
      <c r="D71" s="135" t="s">
        <v>189</v>
      </c>
      <c r="E71" s="136">
        <v>1260</v>
      </c>
      <c r="F71" s="137" t="s">
        <v>190</v>
      </c>
      <c r="G71" s="136"/>
      <c r="H71" s="136">
        <v>126</v>
      </c>
      <c r="I71" s="136" t="s">
        <v>143</v>
      </c>
      <c r="J71" s="136"/>
      <c r="K71" s="136">
        <v>2014</v>
      </c>
      <c r="L71" s="137" t="s">
        <v>191</v>
      </c>
      <c r="M71" s="137"/>
      <c r="N71" s="137" t="s">
        <v>106</v>
      </c>
      <c r="O71" s="137"/>
      <c r="P71" s="137"/>
      <c r="Q71" s="137"/>
      <c r="R71" s="137"/>
      <c r="S71" s="137"/>
      <c r="T71" s="137"/>
      <c r="U71" s="137"/>
      <c r="V71" s="137"/>
    </row>
    <row r="72" spans="1:22" ht="57" x14ac:dyDescent="0.25">
      <c r="A72" s="138">
        <v>23</v>
      </c>
      <c r="B72" s="139">
        <v>24</v>
      </c>
      <c r="C72" s="140" t="s">
        <v>192</v>
      </c>
      <c r="D72" s="141" t="s">
        <v>193</v>
      </c>
      <c r="E72" s="142">
        <v>257.58999999999997</v>
      </c>
      <c r="F72" s="143" t="s">
        <v>194</v>
      </c>
      <c r="G72" s="142"/>
      <c r="H72" s="142">
        <v>515</v>
      </c>
      <c r="I72" s="142" t="s">
        <v>195</v>
      </c>
      <c r="J72" s="142"/>
      <c r="K72" s="142">
        <v>981</v>
      </c>
      <c r="L72" s="143" t="s">
        <v>196</v>
      </c>
      <c r="M72" s="143"/>
      <c r="N72" s="143" t="s">
        <v>106</v>
      </c>
      <c r="O72" s="143"/>
      <c r="P72" s="143"/>
      <c r="Q72" s="143"/>
      <c r="R72" s="143"/>
      <c r="S72" s="143"/>
      <c r="T72" s="143"/>
      <c r="U72" s="143"/>
      <c r="V72" s="143"/>
    </row>
    <row r="73" spans="1:22" ht="19.350000000000001" customHeight="1" x14ac:dyDescent="0.25">
      <c r="A73" s="128" t="s">
        <v>197</v>
      </c>
      <c r="B73" s="129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</row>
    <row r="74" spans="1:22" ht="18.45" customHeight="1" x14ac:dyDescent="0.25">
      <c r="A74" s="130" t="s">
        <v>198</v>
      </c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</row>
    <row r="75" spans="1:22" ht="79.8" x14ac:dyDescent="0.25">
      <c r="A75" s="132">
        <v>24</v>
      </c>
      <c r="B75" s="133">
        <v>25</v>
      </c>
      <c r="C75" s="134" t="s">
        <v>124</v>
      </c>
      <c r="D75" s="135" t="s">
        <v>199</v>
      </c>
      <c r="E75" s="136">
        <v>2435.67</v>
      </c>
      <c r="F75" s="137" t="s">
        <v>126</v>
      </c>
      <c r="G75" s="136" t="s">
        <v>127</v>
      </c>
      <c r="H75" s="136" t="s">
        <v>200</v>
      </c>
      <c r="I75" s="136" t="s">
        <v>201</v>
      </c>
      <c r="J75" s="136">
        <v>2</v>
      </c>
      <c r="K75" s="136" t="s">
        <v>202</v>
      </c>
      <c r="L75" s="137" t="s">
        <v>203</v>
      </c>
      <c r="M75" s="137"/>
      <c r="N75" s="137" t="s">
        <v>82</v>
      </c>
      <c r="O75" s="137"/>
      <c r="P75" s="137"/>
      <c r="Q75" s="137"/>
      <c r="R75" s="137"/>
      <c r="S75" s="137"/>
      <c r="T75" s="137"/>
      <c r="U75" s="137"/>
      <c r="V75" s="137" t="s">
        <v>98</v>
      </c>
    </row>
    <row r="76" spans="1:22" ht="45.6" x14ac:dyDescent="0.25">
      <c r="A76" s="138">
        <v>25</v>
      </c>
      <c r="B76" s="139">
        <v>26</v>
      </c>
      <c r="C76" s="140" t="s">
        <v>159</v>
      </c>
      <c r="D76" s="141" t="s">
        <v>204</v>
      </c>
      <c r="E76" s="142">
        <v>18.600000000000001</v>
      </c>
      <c r="F76" s="143" t="s">
        <v>161</v>
      </c>
      <c r="G76" s="142"/>
      <c r="H76" s="142">
        <v>56</v>
      </c>
      <c r="I76" s="142" t="s">
        <v>205</v>
      </c>
      <c r="J76" s="142"/>
      <c r="K76" s="142">
        <v>125</v>
      </c>
      <c r="L76" s="143" t="s">
        <v>206</v>
      </c>
      <c r="M76" s="143"/>
      <c r="N76" s="143" t="s">
        <v>106</v>
      </c>
      <c r="O76" s="143"/>
      <c r="P76" s="143"/>
      <c r="Q76" s="143"/>
      <c r="R76" s="143"/>
      <c r="S76" s="143"/>
      <c r="T76" s="143"/>
      <c r="U76" s="143"/>
      <c r="V76" s="143"/>
    </row>
    <row r="77" spans="1:22" ht="19.350000000000001" customHeight="1" x14ac:dyDescent="0.25">
      <c r="A77" s="128" t="s">
        <v>207</v>
      </c>
      <c r="B77" s="129"/>
      <c r="C77" s="129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</row>
    <row r="78" spans="1:22" ht="18.45" customHeight="1" x14ac:dyDescent="0.25">
      <c r="A78" s="130" t="s">
        <v>153</v>
      </c>
      <c r="B78" s="131"/>
      <c r="C78" s="131"/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</row>
    <row r="79" spans="1:22" ht="68.400000000000006" x14ac:dyDescent="0.25">
      <c r="A79" s="132">
        <v>26</v>
      </c>
      <c r="B79" s="133">
        <v>27</v>
      </c>
      <c r="C79" s="134" t="s">
        <v>208</v>
      </c>
      <c r="D79" s="135" t="s">
        <v>209</v>
      </c>
      <c r="E79" s="136">
        <v>5830.19</v>
      </c>
      <c r="F79" s="137" t="s">
        <v>210</v>
      </c>
      <c r="G79" s="136" t="s">
        <v>211</v>
      </c>
      <c r="H79" s="136" t="s">
        <v>212</v>
      </c>
      <c r="I79" s="136" t="s">
        <v>213</v>
      </c>
      <c r="J79" s="136"/>
      <c r="K79" s="136" t="s">
        <v>214</v>
      </c>
      <c r="L79" s="137" t="s">
        <v>215</v>
      </c>
      <c r="M79" s="137"/>
      <c r="N79" s="137" t="s">
        <v>82</v>
      </c>
      <c r="O79" s="137"/>
      <c r="P79" s="137"/>
      <c r="Q79" s="137"/>
      <c r="R79" s="137"/>
      <c r="S79" s="137"/>
      <c r="T79" s="137"/>
      <c r="U79" s="137"/>
      <c r="V79" s="137">
        <v>3</v>
      </c>
    </row>
    <row r="80" spans="1:22" ht="57" x14ac:dyDescent="0.25">
      <c r="A80" s="132">
        <v>27</v>
      </c>
      <c r="B80" s="133">
        <v>28</v>
      </c>
      <c r="C80" s="134" t="s">
        <v>216</v>
      </c>
      <c r="D80" s="135" t="s">
        <v>217</v>
      </c>
      <c r="E80" s="136">
        <v>44.2</v>
      </c>
      <c r="F80" s="137" t="s">
        <v>218</v>
      </c>
      <c r="G80" s="136"/>
      <c r="H80" s="136">
        <v>4</v>
      </c>
      <c r="I80" s="136" t="s">
        <v>219</v>
      </c>
      <c r="J80" s="136"/>
      <c r="K80" s="136">
        <v>10</v>
      </c>
      <c r="L80" s="137" t="s">
        <v>220</v>
      </c>
      <c r="M80" s="137"/>
      <c r="N80" s="137" t="s">
        <v>106</v>
      </c>
      <c r="O80" s="137"/>
      <c r="P80" s="137"/>
      <c r="Q80" s="137"/>
      <c r="R80" s="137"/>
      <c r="S80" s="137"/>
      <c r="T80" s="137"/>
      <c r="U80" s="137"/>
      <c r="V80" s="137"/>
    </row>
    <row r="81" spans="1:22" ht="18.45" customHeight="1" x14ac:dyDescent="0.25">
      <c r="A81" s="130" t="s">
        <v>221</v>
      </c>
      <c r="B81" s="131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</row>
    <row r="82" spans="1:22" ht="114" x14ac:dyDescent="0.25">
      <c r="A82" s="132">
        <v>28</v>
      </c>
      <c r="B82" s="133">
        <v>29</v>
      </c>
      <c r="C82" s="134" t="s">
        <v>222</v>
      </c>
      <c r="D82" s="135" t="s">
        <v>223</v>
      </c>
      <c r="E82" s="136">
        <v>2406.83</v>
      </c>
      <c r="F82" s="137" t="s">
        <v>224</v>
      </c>
      <c r="G82" s="136">
        <v>76.17</v>
      </c>
      <c r="H82" s="136" t="s">
        <v>225</v>
      </c>
      <c r="I82" s="136" t="s">
        <v>226</v>
      </c>
      <c r="J82" s="136">
        <v>3</v>
      </c>
      <c r="K82" s="136" t="s">
        <v>227</v>
      </c>
      <c r="L82" s="137" t="s">
        <v>228</v>
      </c>
      <c r="M82" s="137"/>
      <c r="N82" s="137" t="s">
        <v>82</v>
      </c>
      <c r="O82" s="137"/>
      <c r="P82" s="137"/>
      <c r="Q82" s="137"/>
      <c r="R82" s="137"/>
      <c r="S82" s="137"/>
      <c r="T82" s="137"/>
      <c r="U82" s="137"/>
      <c r="V82" s="137">
        <v>17</v>
      </c>
    </row>
    <row r="83" spans="1:22" ht="18.45" customHeight="1" x14ac:dyDescent="0.25">
      <c r="A83" s="130" t="s">
        <v>229</v>
      </c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</row>
    <row r="84" spans="1:22" ht="68.400000000000006" x14ac:dyDescent="0.25">
      <c r="A84" s="132">
        <v>29</v>
      </c>
      <c r="B84" s="133">
        <v>30</v>
      </c>
      <c r="C84" s="134" t="s">
        <v>112</v>
      </c>
      <c r="D84" s="135" t="s">
        <v>113</v>
      </c>
      <c r="E84" s="136">
        <v>2250.2399999999998</v>
      </c>
      <c r="F84" s="137" t="s">
        <v>114</v>
      </c>
      <c r="G84" s="136" t="s">
        <v>90</v>
      </c>
      <c r="H84" s="136" t="s">
        <v>115</v>
      </c>
      <c r="I84" s="136" t="s">
        <v>116</v>
      </c>
      <c r="J84" s="136"/>
      <c r="K84" s="136" t="s">
        <v>117</v>
      </c>
      <c r="L84" s="137" t="s">
        <v>118</v>
      </c>
      <c r="M84" s="137"/>
      <c r="N84" s="137" t="s">
        <v>82</v>
      </c>
      <c r="O84" s="137"/>
      <c r="P84" s="137"/>
      <c r="Q84" s="137"/>
      <c r="R84" s="137"/>
      <c r="S84" s="137"/>
      <c r="T84" s="137"/>
      <c r="U84" s="137"/>
      <c r="V84" s="137"/>
    </row>
    <row r="85" spans="1:22" ht="18.45" customHeight="1" x14ac:dyDescent="0.25">
      <c r="A85" s="130" t="s">
        <v>230</v>
      </c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</row>
    <row r="86" spans="1:22" ht="79.8" x14ac:dyDescent="0.25">
      <c r="A86" s="132">
        <v>30</v>
      </c>
      <c r="B86" s="133">
        <v>31</v>
      </c>
      <c r="C86" s="134" t="s">
        <v>231</v>
      </c>
      <c r="D86" s="135" t="s">
        <v>232</v>
      </c>
      <c r="E86" s="136">
        <v>1232.23</v>
      </c>
      <c r="F86" s="137" t="s">
        <v>233</v>
      </c>
      <c r="G86" s="136" t="s">
        <v>234</v>
      </c>
      <c r="H86" s="136" t="s">
        <v>235</v>
      </c>
      <c r="I86" s="136" t="s">
        <v>236</v>
      </c>
      <c r="J86" s="136" t="s">
        <v>237</v>
      </c>
      <c r="K86" s="136" t="s">
        <v>238</v>
      </c>
      <c r="L86" s="137" t="s">
        <v>239</v>
      </c>
      <c r="M86" s="137"/>
      <c r="N86" s="137" t="s">
        <v>82</v>
      </c>
      <c r="O86" s="137"/>
      <c r="P86" s="137"/>
      <c r="Q86" s="137"/>
      <c r="R86" s="137"/>
      <c r="S86" s="137"/>
      <c r="T86" s="137"/>
      <c r="U86" s="137"/>
      <c r="V86" s="137" t="s">
        <v>240</v>
      </c>
    </row>
    <row r="87" spans="1:22" ht="79.8" x14ac:dyDescent="0.25">
      <c r="A87" s="132">
        <v>31</v>
      </c>
      <c r="B87" s="133">
        <v>32</v>
      </c>
      <c r="C87" s="134" t="s">
        <v>241</v>
      </c>
      <c r="D87" s="135" t="s">
        <v>242</v>
      </c>
      <c r="E87" s="136">
        <v>180.85</v>
      </c>
      <c r="F87" s="137" t="s">
        <v>243</v>
      </c>
      <c r="G87" s="136" t="s">
        <v>244</v>
      </c>
      <c r="H87" s="136" t="s">
        <v>245</v>
      </c>
      <c r="I87" s="136" t="s">
        <v>246</v>
      </c>
      <c r="J87" s="136" t="s">
        <v>247</v>
      </c>
      <c r="K87" s="136" t="s">
        <v>248</v>
      </c>
      <c r="L87" s="137" t="s">
        <v>249</v>
      </c>
      <c r="M87" s="137"/>
      <c r="N87" s="137" t="s">
        <v>82</v>
      </c>
      <c r="O87" s="137"/>
      <c r="P87" s="137"/>
      <c r="Q87" s="137"/>
      <c r="R87" s="137"/>
      <c r="S87" s="137"/>
      <c r="T87" s="137"/>
      <c r="U87" s="137"/>
      <c r="V87" s="137" t="s">
        <v>250</v>
      </c>
    </row>
    <row r="88" spans="1:22" ht="102.6" x14ac:dyDescent="0.25">
      <c r="A88" s="132">
        <v>32</v>
      </c>
      <c r="B88" s="133">
        <v>33</v>
      </c>
      <c r="C88" s="134" t="s">
        <v>251</v>
      </c>
      <c r="D88" s="135" t="s">
        <v>252</v>
      </c>
      <c r="E88" s="136">
        <v>1058.53</v>
      </c>
      <c r="F88" s="137" t="s">
        <v>253</v>
      </c>
      <c r="G88" s="136" t="s">
        <v>254</v>
      </c>
      <c r="H88" s="136" t="s">
        <v>255</v>
      </c>
      <c r="I88" s="136" t="s">
        <v>256</v>
      </c>
      <c r="J88" s="136" t="s">
        <v>257</v>
      </c>
      <c r="K88" s="136" t="s">
        <v>258</v>
      </c>
      <c r="L88" s="137" t="s">
        <v>220</v>
      </c>
      <c r="M88" s="137"/>
      <c r="N88" s="137" t="s">
        <v>82</v>
      </c>
      <c r="O88" s="137"/>
      <c r="P88" s="137"/>
      <c r="Q88" s="137"/>
      <c r="R88" s="137"/>
      <c r="S88" s="137"/>
      <c r="T88" s="137"/>
      <c r="U88" s="137"/>
      <c r="V88" s="137" t="s">
        <v>259</v>
      </c>
    </row>
    <row r="89" spans="1:22" ht="102.6" x14ac:dyDescent="0.25">
      <c r="A89" s="132">
        <v>33</v>
      </c>
      <c r="B89" s="133">
        <v>34</v>
      </c>
      <c r="C89" s="134" t="s">
        <v>260</v>
      </c>
      <c r="D89" s="135" t="s">
        <v>261</v>
      </c>
      <c r="E89" s="136">
        <v>1321.41</v>
      </c>
      <c r="F89" s="137" t="s">
        <v>262</v>
      </c>
      <c r="G89" s="136" t="s">
        <v>263</v>
      </c>
      <c r="H89" s="136" t="s">
        <v>264</v>
      </c>
      <c r="I89" s="136" t="s">
        <v>265</v>
      </c>
      <c r="J89" s="136" t="s">
        <v>266</v>
      </c>
      <c r="K89" s="136" t="s">
        <v>267</v>
      </c>
      <c r="L89" s="137" t="s">
        <v>166</v>
      </c>
      <c r="M89" s="137"/>
      <c r="N89" s="137" t="s">
        <v>82</v>
      </c>
      <c r="O89" s="137"/>
      <c r="P89" s="137"/>
      <c r="Q89" s="137"/>
      <c r="R89" s="137"/>
      <c r="S89" s="137"/>
      <c r="T89" s="137"/>
      <c r="U89" s="137"/>
      <c r="V89" s="137" t="s">
        <v>268</v>
      </c>
    </row>
    <row r="90" spans="1:22" ht="79.8" x14ac:dyDescent="0.25">
      <c r="A90" s="132">
        <v>34</v>
      </c>
      <c r="B90" s="133">
        <v>35</v>
      </c>
      <c r="C90" s="134" t="s">
        <v>269</v>
      </c>
      <c r="D90" s="135" t="s">
        <v>270</v>
      </c>
      <c r="E90" s="136">
        <v>1591.96</v>
      </c>
      <c r="F90" s="137" t="s">
        <v>271</v>
      </c>
      <c r="G90" s="136" t="s">
        <v>234</v>
      </c>
      <c r="H90" s="136" t="s">
        <v>272</v>
      </c>
      <c r="I90" s="136" t="s">
        <v>273</v>
      </c>
      <c r="J90" s="136">
        <v>3</v>
      </c>
      <c r="K90" s="136" t="s">
        <v>274</v>
      </c>
      <c r="L90" s="137" t="s">
        <v>275</v>
      </c>
      <c r="M90" s="137"/>
      <c r="N90" s="137" t="s">
        <v>82</v>
      </c>
      <c r="O90" s="137"/>
      <c r="P90" s="137"/>
      <c r="Q90" s="137"/>
      <c r="R90" s="137"/>
      <c r="S90" s="137"/>
      <c r="T90" s="137"/>
      <c r="U90" s="137"/>
      <c r="V90" s="137" t="s">
        <v>276</v>
      </c>
    </row>
    <row r="91" spans="1:22" ht="79.8" x14ac:dyDescent="0.25">
      <c r="A91" s="132">
        <v>35</v>
      </c>
      <c r="B91" s="133">
        <v>36</v>
      </c>
      <c r="C91" s="134" t="s">
        <v>277</v>
      </c>
      <c r="D91" s="135" t="s">
        <v>278</v>
      </c>
      <c r="E91" s="136">
        <v>1354.13</v>
      </c>
      <c r="F91" s="137" t="s">
        <v>279</v>
      </c>
      <c r="G91" s="136" t="s">
        <v>234</v>
      </c>
      <c r="H91" s="136" t="s">
        <v>280</v>
      </c>
      <c r="I91" s="136" t="s">
        <v>281</v>
      </c>
      <c r="J91" s="136">
        <v>1</v>
      </c>
      <c r="K91" s="136" t="s">
        <v>282</v>
      </c>
      <c r="L91" s="137" t="s">
        <v>283</v>
      </c>
      <c r="M91" s="137"/>
      <c r="N91" s="137" t="s">
        <v>82</v>
      </c>
      <c r="O91" s="137"/>
      <c r="P91" s="137"/>
      <c r="Q91" s="137"/>
      <c r="R91" s="137"/>
      <c r="S91" s="137"/>
      <c r="T91" s="137"/>
      <c r="U91" s="137"/>
      <c r="V91" s="137" t="s">
        <v>284</v>
      </c>
    </row>
    <row r="92" spans="1:22" ht="68.400000000000006" x14ac:dyDescent="0.25">
      <c r="A92" s="132">
        <v>36</v>
      </c>
      <c r="B92" s="133">
        <v>37</v>
      </c>
      <c r="C92" s="134" t="s">
        <v>285</v>
      </c>
      <c r="D92" s="135" t="s">
        <v>286</v>
      </c>
      <c r="E92" s="136">
        <v>984.82</v>
      </c>
      <c r="F92" s="137" t="s">
        <v>287</v>
      </c>
      <c r="G92" s="136" t="s">
        <v>234</v>
      </c>
      <c r="H92" s="136" t="s">
        <v>288</v>
      </c>
      <c r="I92" s="136" t="s">
        <v>289</v>
      </c>
      <c r="J92" s="136">
        <v>1</v>
      </c>
      <c r="K92" s="136" t="s">
        <v>290</v>
      </c>
      <c r="L92" s="137" t="s">
        <v>291</v>
      </c>
      <c r="M92" s="137"/>
      <c r="N92" s="137" t="s">
        <v>82</v>
      </c>
      <c r="O92" s="137"/>
      <c r="P92" s="137"/>
      <c r="Q92" s="137"/>
      <c r="R92" s="137"/>
      <c r="S92" s="137"/>
      <c r="T92" s="137"/>
      <c r="U92" s="137"/>
      <c r="V92" s="137" t="s">
        <v>292</v>
      </c>
    </row>
    <row r="93" spans="1:22" ht="79.8" x14ac:dyDescent="0.25">
      <c r="A93" s="132">
        <v>37</v>
      </c>
      <c r="B93" s="133">
        <v>38</v>
      </c>
      <c r="C93" s="134" t="s">
        <v>293</v>
      </c>
      <c r="D93" s="135" t="s">
        <v>294</v>
      </c>
      <c r="E93" s="136">
        <v>941.9</v>
      </c>
      <c r="F93" s="137" t="s">
        <v>295</v>
      </c>
      <c r="G93" s="136">
        <v>1.03</v>
      </c>
      <c r="H93" s="136" t="s">
        <v>296</v>
      </c>
      <c r="I93" s="136" t="s">
        <v>297</v>
      </c>
      <c r="J93" s="136"/>
      <c r="K93" s="136" t="s">
        <v>298</v>
      </c>
      <c r="L93" s="137" t="s">
        <v>299</v>
      </c>
      <c r="M93" s="137"/>
      <c r="N93" s="137" t="s">
        <v>82</v>
      </c>
      <c r="O93" s="137"/>
      <c r="P93" s="137"/>
      <c r="Q93" s="137"/>
      <c r="R93" s="137"/>
      <c r="S93" s="137"/>
      <c r="T93" s="137"/>
      <c r="U93" s="137"/>
      <c r="V93" s="137">
        <v>1</v>
      </c>
    </row>
    <row r="94" spans="1:22" ht="18.45" customHeight="1" x14ac:dyDescent="0.25">
      <c r="A94" s="130" t="s">
        <v>300</v>
      </c>
      <c r="B94" s="131"/>
      <c r="C94" s="131"/>
      <c r="D94" s="131"/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</row>
    <row r="95" spans="1:22" ht="68.400000000000006" x14ac:dyDescent="0.25">
      <c r="A95" s="138">
        <v>38</v>
      </c>
      <c r="B95" s="139">
        <v>39</v>
      </c>
      <c r="C95" s="140" t="s">
        <v>301</v>
      </c>
      <c r="D95" s="141" t="s">
        <v>302</v>
      </c>
      <c r="E95" s="142">
        <v>6120.52</v>
      </c>
      <c r="F95" s="143" t="s">
        <v>303</v>
      </c>
      <c r="G95" s="142" t="s">
        <v>304</v>
      </c>
      <c r="H95" s="142" t="s">
        <v>305</v>
      </c>
      <c r="I95" s="142" t="s">
        <v>306</v>
      </c>
      <c r="J95" s="142"/>
      <c r="K95" s="142">
        <v>2</v>
      </c>
      <c r="L95" s="143"/>
      <c r="M95" s="143"/>
      <c r="N95" s="143" t="s">
        <v>82</v>
      </c>
      <c r="O95" s="143"/>
      <c r="P95" s="143"/>
      <c r="Q95" s="143"/>
      <c r="R95" s="143"/>
      <c r="S95" s="143"/>
      <c r="T95" s="143"/>
      <c r="U95" s="143"/>
      <c r="V95" s="143">
        <v>2</v>
      </c>
    </row>
    <row r="96" spans="1:22" ht="19.350000000000001" customHeight="1" x14ac:dyDescent="0.25">
      <c r="A96" s="128" t="s">
        <v>307</v>
      </c>
      <c r="B96" s="129"/>
      <c r="C96" s="129"/>
      <c r="D96" s="129"/>
      <c r="E96" s="129"/>
      <c r="F96" s="129"/>
      <c r="G96" s="129"/>
      <c r="H96" s="129"/>
      <c r="I96" s="129"/>
      <c r="J96" s="129"/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</row>
    <row r="97" spans="1:22" ht="18.45" customHeight="1" x14ac:dyDescent="0.25">
      <c r="A97" s="130" t="s">
        <v>308</v>
      </c>
      <c r="B97" s="131"/>
      <c r="C97" s="131"/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/>
    </row>
    <row r="98" spans="1:22" ht="57" x14ac:dyDescent="0.25">
      <c r="A98" s="132">
        <v>39</v>
      </c>
      <c r="B98" s="133">
        <v>40</v>
      </c>
      <c r="C98" s="134" t="s">
        <v>75</v>
      </c>
      <c r="D98" s="135" t="s">
        <v>76</v>
      </c>
      <c r="E98" s="136">
        <v>508.07</v>
      </c>
      <c r="F98" s="137" t="s">
        <v>77</v>
      </c>
      <c r="G98" s="136">
        <v>1.03</v>
      </c>
      <c r="H98" s="136" t="s">
        <v>78</v>
      </c>
      <c r="I98" s="136" t="s">
        <v>79</v>
      </c>
      <c r="J98" s="136"/>
      <c r="K98" s="136" t="s">
        <v>80</v>
      </c>
      <c r="L98" s="137" t="s">
        <v>81</v>
      </c>
      <c r="M98" s="137"/>
      <c r="N98" s="137" t="s">
        <v>82</v>
      </c>
      <c r="O98" s="137"/>
      <c r="P98" s="137"/>
      <c r="Q98" s="137"/>
      <c r="R98" s="137"/>
      <c r="S98" s="137"/>
      <c r="T98" s="137"/>
      <c r="U98" s="137"/>
      <c r="V98" s="137">
        <v>1</v>
      </c>
    </row>
    <row r="99" spans="1:22" ht="18.45" customHeight="1" x14ac:dyDescent="0.25">
      <c r="A99" s="130" t="s">
        <v>309</v>
      </c>
      <c r="B99" s="131"/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</row>
    <row r="100" spans="1:22" ht="114" x14ac:dyDescent="0.25">
      <c r="A100" s="132">
        <v>40</v>
      </c>
      <c r="B100" s="133">
        <v>41</v>
      </c>
      <c r="C100" s="134" t="s">
        <v>222</v>
      </c>
      <c r="D100" s="135" t="s">
        <v>310</v>
      </c>
      <c r="E100" s="136">
        <v>2406.83</v>
      </c>
      <c r="F100" s="137" t="s">
        <v>224</v>
      </c>
      <c r="G100" s="136">
        <v>76.17</v>
      </c>
      <c r="H100" s="136" t="s">
        <v>311</v>
      </c>
      <c r="I100" s="136" t="s">
        <v>312</v>
      </c>
      <c r="J100" s="136">
        <v>9</v>
      </c>
      <c r="K100" s="136" t="s">
        <v>313</v>
      </c>
      <c r="L100" s="137" t="s">
        <v>314</v>
      </c>
      <c r="M100" s="137"/>
      <c r="N100" s="137" t="s">
        <v>82</v>
      </c>
      <c r="O100" s="137"/>
      <c r="P100" s="137"/>
      <c r="Q100" s="137"/>
      <c r="R100" s="137"/>
      <c r="S100" s="137"/>
      <c r="T100" s="137"/>
      <c r="U100" s="137"/>
      <c r="V100" s="137">
        <v>50</v>
      </c>
    </row>
    <row r="101" spans="1:22" ht="18.45" customHeight="1" x14ac:dyDescent="0.25">
      <c r="A101" s="130" t="s">
        <v>315</v>
      </c>
      <c r="B101" s="131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  <c r="P101" s="131"/>
      <c r="Q101" s="131"/>
      <c r="R101" s="131"/>
      <c r="S101" s="131"/>
      <c r="T101" s="131"/>
      <c r="U101" s="131"/>
      <c r="V101" s="131"/>
    </row>
    <row r="102" spans="1:22" ht="79.8" x14ac:dyDescent="0.25">
      <c r="A102" s="132">
        <v>41</v>
      </c>
      <c r="B102" s="133">
        <v>42</v>
      </c>
      <c r="C102" s="134" t="s">
        <v>316</v>
      </c>
      <c r="D102" s="135" t="s">
        <v>88</v>
      </c>
      <c r="E102" s="136">
        <v>1311.91</v>
      </c>
      <c r="F102" s="137" t="s">
        <v>317</v>
      </c>
      <c r="G102" s="136" t="s">
        <v>318</v>
      </c>
      <c r="H102" s="136" t="s">
        <v>319</v>
      </c>
      <c r="I102" s="136" t="s">
        <v>247</v>
      </c>
      <c r="J102" s="136"/>
      <c r="K102" s="136" t="s">
        <v>320</v>
      </c>
      <c r="L102" s="137" t="s">
        <v>321</v>
      </c>
      <c r="M102" s="137"/>
      <c r="N102" s="137" t="s">
        <v>82</v>
      </c>
      <c r="O102" s="137"/>
      <c r="P102" s="137"/>
      <c r="Q102" s="137"/>
      <c r="R102" s="137"/>
      <c r="S102" s="137"/>
      <c r="T102" s="137"/>
      <c r="U102" s="137"/>
      <c r="V102" s="137"/>
    </row>
    <row r="103" spans="1:22" ht="18.45" customHeight="1" x14ac:dyDescent="0.25">
      <c r="A103" s="130" t="s">
        <v>74</v>
      </c>
      <c r="B103" s="131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31"/>
      <c r="P103" s="131"/>
      <c r="Q103" s="131"/>
      <c r="R103" s="131"/>
      <c r="S103" s="131"/>
      <c r="T103" s="131"/>
      <c r="U103" s="131"/>
      <c r="V103" s="131"/>
    </row>
    <row r="104" spans="1:22" ht="68.400000000000006" x14ac:dyDescent="0.25">
      <c r="A104" s="132">
        <v>42</v>
      </c>
      <c r="B104" s="133">
        <v>43</v>
      </c>
      <c r="C104" s="134" t="s">
        <v>322</v>
      </c>
      <c r="D104" s="135" t="s">
        <v>185</v>
      </c>
      <c r="E104" s="136">
        <v>324.86</v>
      </c>
      <c r="F104" s="137" t="s">
        <v>323</v>
      </c>
      <c r="G104" s="136" t="s">
        <v>324</v>
      </c>
      <c r="H104" s="136" t="s">
        <v>325</v>
      </c>
      <c r="I104" s="136" t="s">
        <v>326</v>
      </c>
      <c r="J104" s="136" t="s">
        <v>327</v>
      </c>
      <c r="K104" s="136" t="s">
        <v>328</v>
      </c>
      <c r="L104" s="137" t="s">
        <v>329</v>
      </c>
      <c r="M104" s="137"/>
      <c r="N104" s="137" t="s">
        <v>82</v>
      </c>
      <c r="O104" s="137"/>
      <c r="P104" s="137"/>
      <c r="Q104" s="137"/>
      <c r="R104" s="137"/>
      <c r="S104" s="137"/>
      <c r="T104" s="137"/>
      <c r="U104" s="137"/>
      <c r="V104" s="137" t="s">
        <v>330</v>
      </c>
    </row>
    <row r="105" spans="1:22" ht="34.200000000000003" x14ac:dyDescent="0.25">
      <c r="A105" s="132">
        <v>43</v>
      </c>
      <c r="B105" s="133">
        <v>44</v>
      </c>
      <c r="C105" s="134" t="s">
        <v>331</v>
      </c>
      <c r="D105" s="135" t="s">
        <v>185</v>
      </c>
      <c r="E105" s="136"/>
      <c r="F105" s="137"/>
      <c r="G105" s="136"/>
      <c r="H105" s="136"/>
      <c r="I105" s="136"/>
      <c r="J105" s="136"/>
      <c r="K105" s="136"/>
      <c r="L105" s="137"/>
      <c r="M105" s="137"/>
      <c r="N105" s="137" t="s">
        <v>106</v>
      </c>
      <c r="O105" s="137"/>
      <c r="P105" s="137"/>
      <c r="Q105" s="137"/>
      <c r="R105" s="137"/>
      <c r="S105" s="137"/>
      <c r="T105" s="137"/>
      <c r="U105" s="137"/>
      <c r="V105" s="137"/>
    </row>
    <row r="106" spans="1:22" ht="18.45" customHeight="1" x14ac:dyDescent="0.25">
      <c r="A106" s="130" t="s">
        <v>332</v>
      </c>
      <c r="B106" s="131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  <c r="R106" s="131"/>
      <c r="S106" s="131"/>
      <c r="T106" s="131"/>
      <c r="U106" s="131"/>
      <c r="V106" s="131"/>
    </row>
    <row r="107" spans="1:22" ht="68.400000000000006" x14ac:dyDescent="0.25">
      <c r="A107" s="132">
        <v>44</v>
      </c>
      <c r="B107" s="133">
        <v>53</v>
      </c>
      <c r="C107" s="134" t="s">
        <v>333</v>
      </c>
      <c r="D107" s="135" t="s">
        <v>334</v>
      </c>
      <c r="E107" s="136">
        <v>1965.31</v>
      </c>
      <c r="F107" s="137">
        <v>1965.31</v>
      </c>
      <c r="G107" s="136"/>
      <c r="H107" s="136" t="s">
        <v>335</v>
      </c>
      <c r="I107" s="136">
        <v>6</v>
      </c>
      <c r="J107" s="136"/>
      <c r="K107" s="136" t="s">
        <v>336</v>
      </c>
      <c r="L107" s="137">
        <v>67</v>
      </c>
      <c r="M107" s="137"/>
      <c r="N107" s="137" t="s">
        <v>82</v>
      </c>
      <c r="O107" s="137"/>
      <c r="P107" s="137"/>
      <c r="Q107" s="137"/>
      <c r="R107" s="137"/>
      <c r="S107" s="137"/>
      <c r="T107" s="137"/>
      <c r="U107" s="137"/>
      <c r="V107" s="137"/>
    </row>
    <row r="108" spans="1:22" ht="68.400000000000006" x14ac:dyDescent="0.25">
      <c r="A108" s="132">
        <v>45</v>
      </c>
      <c r="B108" s="133">
        <v>54</v>
      </c>
      <c r="C108" s="134" t="s">
        <v>337</v>
      </c>
      <c r="D108" s="135" t="s">
        <v>338</v>
      </c>
      <c r="E108" s="136">
        <v>3.3</v>
      </c>
      <c r="F108" s="137"/>
      <c r="G108" s="136">
        <v>3.3</v>
      </c>
      <c r="H108" s="136">
        <v>1</v>
      </c>
      <c r="I108" s="136"/>
      <c r="J108" s="136">
        <v>1</v>
      </c>
      <c r="K108" s="136">
        <v>8</v>
      </c>
      <c r="L108" s="137"/>
      <c r="M108" s="137"/>
      <c r="N108" s="137" t="s">
        <v>82</v>
      </c>
      <c r="O108" s="137"/>
      <c r="P108" s="137"/>
      <c r="Q108" s="137"/>
      <c r="R108" s="137"/>
      <c r="S108" s="137"/>
      <c r="T108" s="137"/>
      <c r="U108" s="137"/>
      <c r="V108" s="137">
        <v>8</v>
      </c>
    </row>
    <row r="109" spans="1:22" ht="79.8" x14ac:dyDescent="0.25">
      <c r="A109" s="138">
        <v>46</v>
      </c>
      <c r="B109" s="139">
        <v>55</v>
      </c>
      <c r="C109" s="140" t="s">
        <v>339</v>
      </c>
      <c r="D109" s="141" t="s">
        <v>340</v>
      </c>
      <c r="E109" s="142">
        <v>7.23</v>
      </c>
      <c r="F109" s="143"/>
      <c r="G109" s="142">
        <v>7.23</v>
      </c>
      <c r="H109" s="142">
        <v>2</v>
      </c>
      <c r="I109" s="142"/>
      <c r="J109" s="142">
        <v>2</v>
      </c>
      <c r="K109" s="142">
        <v>10</v>
      </c>
      <c r="L109" s="143"/>
      <c r="M109" s="143"/>
      <c r="N109" s="143" t="s">
        <v>82</v>
      </c>
      <c r="O109" s="143"/>
      <c r="P109" s="143"/>
      <c r="Q109" s="143"/>
      <c r="R109" s="143"/>
      <c r="S109" s="143"/>
      <c r="T109" s="143"/>
      <c r="U109" s="143"/>
      <c r="V109" s="143">
        <v>10</v>
      </c>
    </row>
    <row r="110" spans="1:22" ht="19.350000000000001" customHeight="1" x14ac:dyDescent="0.25">
      <c r="A110" s="128" t="s">
        <v>341</v>
      </c>
      <c r="B110" s="129"/>
      <c r="C110" s="129"/>
      <c r="D110" s="129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</row>
    <row r="111" spans="1:22" ht="18.45" customHeight="1" x14ac:dyDescent="0.25">
      <c r="A111" s="130" t="s">
        <v>342</v>
      </c>
      <c r="B111" s="131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31"/>
      <c r="P111" s="131"/>
      <c r="Q111" s="131"/>
      <c r="R111" s="131"/>
      <c r="S111" s="131"/>
      <c r="T111" s="131"/>
      <c r="U111" s="131"/>
      <c r="V111" s="131"/>
    </row>
    <row r="112" spans="1:22" ht="79.8" x14ac:dyDescent="0.25">
      <c r="A112" s="132">
        <v>47</v>
      </c>
      <c r="B112" s="133">
        <v>57</v>
      </c>
      <c r="C112" s="134" t="s">
        <v>124</v>
      </c>
      <c r="D112" s="135" t="s">
        <v>125</v>
      </c>
      <c r="E112" s="136">
        <v>2435.67</v>
      </c>
      <c r="F112" s="137" t="s">
        <v>126</v>
      </c>
      <c r="G112" s="136" t="s">
        <v>127</v>
      </c>
      <c r="H112" s="136" t="s">
        <v>128</v>
      </c>
      <c r="I112" s="136" t="s">
        <v>129</v>
      </c>
      <c r="J112" s="136">
        <v>1</v>
      </c>
      <c r="K112" s="136" t="s">
        <v>130</v>
      </c>
      <c r="L112" s="137" t="s">
        <v>131</v>
      </c>
      <c r="M112" s="137"/>
      <c r="N112" s="137" t="s">
        <v>82</v>
      </c>
      <c r="O112" s="137"/>
      <c r="P112" s="137"/>
      <c r="Q112" s="137"/>
      <c r="R112" s="137"/>
      <c r="S112" s="137"/>
      <c r="T112" s="137"/>
      <c r="U112" s="137"/>
      <c r="V112" s="137">
        <v>4</v>
      </c>
    </row>
    <row r="113" spans="1:22" ht="45.6" x14ac:dyDescent="0.25">
      <c r="A113" s="132">
        <v>48</v>
      </c>
      <c r="B113" s="133">
        <v>58</v>
      </c>
      <c r="C113" s="134" t="s">
        <v>159</v>
      </c>
      <c r="D113" s="135" t="s">
        <v>343</v>
      </c>
      <c r="E113" s="136">
        <v>18.600000000000001</v>
      </c>
      <c r="F113" s="137" t="s">
        <v>161</v>
      </c>
      <c r="G113" s="136"/>
      <c r="H113" s="136">
        <v>74</v>
      </c>
      <c r="I113" s="136" t="s">
        <v>344</v>
      </c>
      <c r="J113" s="136"/>
      <c r="K113" s="136">
        <v>167</v>
      </c>
      <c r="L113" s="137" t="s">
        <v>345</v>
      </c>
      <c r="M113" s="137"/>
      <c r="N113" s="137" t="s">
        <v>106</v>
      </c>
      <c r="O113" s="137"/>
      <c r="P113" s="137"/>
      <c r="Q113" s="137"/>
      <c r="R113" s="137"/>
      <c r="S113" s="137"/>
      <c r="T113" s="137"/>
      <c r="U113" s="137"/>
      <c r="V113" s="137"/>
    </row>
    <row r="114" spans="1:22" ht="18.45" customHeight="1" x14ac:dyDescent="0.25">
      <c r="A114" s="130" t="s">
        <v>309</v>
      </c>
      <c r="B114" s="131"/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  <c r="M114" s="131"/>
      <c r="N114" s="131"/>
      <c r="O114" s="131"/>
      <c r="P114" s="131"/>
      <c r="Q114" s="131"/>
      <c r="R114" s="131"/>
      <c r="S114" s="131"/>
      <c r="T114" s="131"/>
      <c r="U114" s="131"/>
      <c r="V114" s="131"/>
    </row>
    <row r="115" spans="1:22" ht="79.8" x14ac:dyDescent="0.25">
      <c r="A115" s="132">
        <v>49</v>
      </c>
      <c r="B115" s="133">
        <v>59</v>
      </c>
      <c r="C115" s="134" t="s">
        <v>124</v>
      </c>
      <c r="D115" s="135" t="s">
        <v>346</v>
      </c>
      <c r="E115" s="136">
        <v>2435.67</v>
      </c>
      <c r="F115" s="137" t="s">
        <v>126</v>
      </c>
      <c r="G115" s="136" t="s">
        <v>127</v>
      </c>
      <c r="H115" s="136" t="s">
        <v>347</v>
      </c>
      <c r="I115" s="136" t="s">
        <v>348</v>
      </c>
      <c r="J115" s="136"/>
      <c r="K115" s="136" t="s">
        <v>349</v>
      </c>
      <c r="L115" s="137" t="s">
        <v>350</v>
      </c>
      <c r="M115" s="137"/>
      <c r="N115" s="137" t="s">
        <v>82</v>
      </c>
      <c r="O115" s="137"/>
      <c r="P115" s="137"/>
      <c r="Q115" s="137"/>
      <c r="R115" s="137"/>
      <c r="S115" s="137"/>
      <c r="T115" s="137"/>
      <c r="U115" s="137"/>
      <c r="V115" s="137">
        <v>2</v>
      </c>
    </row>
    <row r="116" spans="1:22" ht="45.6" x14ac:dyDescent="0.25">
      <c r="A116" s="132">
        <v>50</v>
      </c>
      <c r="B116" s="133">
        <v>60</v>
      </c>
      <c r="C116" s="134" t="s">
        <v>159</v>
      </c>
      <c r="D116" s="135" t="s">
        <v>160</v>
      </c>
      <c r="E116" s="136">
        <v>18.600000000000001</v>
      </c>
      <c r="F116" s="137" t="s">
        <v>161</v>
      </c>
      <c r="G116" s="136"/>
      <c r="H116" s="136">
        <v>37</v>
      </c>
      <c r="I116" s="136" t="s">
        <v>162</v>
      </c>
      <c r="J116" s="136"/>
      <c r="K116" s="136">
        <v>83</v>
      </c>
      <c r="L116" s="137" t="s">
        <v>163</v>
      </c>
      <c r="M116" s="137"/>
      <c r="N116" s="137" t="s">
        <v>106</v>
      </c>
      <c r="O116" s="137"/>
      <c r="P116" s="137"/>
      <c r="Q116" s="137"/>
      <c r="R116" s="137"/>
      <c r="S116" s="137"/>
      <c r="T116" s="137"/>
      <c r="U116" s="137"/>
      <c r="V116" s="137"/>
    </row>
    <row r="117" spans="1:22" ht="18.45" customHeight="1" x14ac:dyDescent="0.25">
      <c r="A117" s="130" t="s">
        <v>351</v>
      </c>
      <c r="B117" s="131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  <c r="M117" s="131"/>
      <c r="N117" s="131"/>
      <c r="O117" s="131"/>
      <c r="P117" s="131"/>
      <c r="Q117" s="131"/>
      <c r="R117" s="131"/>
      <c r="S117" s="131"/>
      <c r="T117" s="131"/>
      <c r="U117" s="131"/>
      <c r="V117" s="131"/>
    </row>
    <row r="118" spans="1:22" ht="79.8" x14ac:dyDescent="0.25">
      <c r="A118" s="132">
        <v>51</v>
      </c>
      <c r="B118" s="133">
        <v>61</v>
      </c>
      <c r="C118" s="134" t="s">
        <v>124</v>
      </c>
      <c r="D118" s="135" t="s">
        <v>352</v>
      </c>
      <c r="E118" s="136">
        <v>2435.67</v>
      </c>
      <c r="F118" s="137" t="s">
        <v>126</v>
      </c>
      <c r="G118" s="136" t="s">
        <v>127</v>
      </c>
      <c r="H118" s="136" t="s">
        <v>353</v>
      </c>
      <c r="I118" s="136" t="s">
        <v>354</v>
      </c>
      <c r="J118" s="136"/>
      <c r="K118" s="136" t="s">
        <v>355</v>
      </c>
      <c r="L118" s="137" t="s">
        <v>356</v>
      </c>
      <c r="M118" s="137"/>
      <c r="N118" s="137" t="s">
        <v>82</v>
      </c>
      <c r="O118" s="137"/>
      <c r="P118" s="137"/>
      <c r="Q118" s="137"/>
      <c r="R118" s="137"/>
      <c r="S118" s="137"/>
      <c r="T118" s="137"/>
      <c r="U118" s="137"/>
      <c r="V118" s="137">
        <v>2</v>
      </c>
    </row>
    <row r="119" spans="1:22" ht="45.6" x14ac:dyDescent="0.25">
      <c r="A119" s="132">
        <v>52</v>
      </c>
      <c r="B119" s="133">
        <v>62</v>
      </c>
      <c r="C119" s="134" t="s">
        <v>159</v>
      </c>
      <c r="D119" s="135" t="s">
        <v>160</v>
      </c>
      <c r="E119" s="136">
        <v>18.600000000000001</v>
      </c>
      <c r="F119" s="137" t="s">
        <v>161</v>
      </c>
      <c r="G119" s="136"/>
      <c r="H119" s="136">
        <v>37</v>
      </c>
      <c r="I119" s="136" t="s">
        <v>162</v>
      </c>
      <c r="J119" s="136"/>
      <c r="K119" s="136">
        <v>83</v>
      </c>
      <c r="L119" s="137" t="s">
        <v>163</v>
      </c>
      <c r="M119" s="137"/>
      <c r="N119" s="137" t="s">
        <v>106</v>
      </c>
      <c r="O119" s="137"/>
      <c r="P119" s="137"/>
      <c r="Q119" s="137"/>
      <c r="R119" s="137"/>
      <c r="S119" s="137"/>
      <c r="T119" s="137"/>
      <c r="U119" s="137"/>
      <c r="V119" s="137"/>
    </row>
    <row r="120" spans="1:22" ht="34.200000000000003" x14ac:dyDescent="0.25">
      <c r="A120" s="138">
        <v>53</v>
      </c>
      <c r="B120" s="139">
        <v>63</v>
      </c>
      <c r="C120" s="140" t="s">
        <v>164</v>
      </c>
      <c r="D120" s="141" t="s">
        <v>160</v>
      </c>
      <c r="E120" s="142">
        <v>2.41</v>
      </c>
      <c r="F120" s="143" t="s">
        <v>165</v>
      </c>
      <c r="G120" s="142"/>
      <c r="H120" s="142">
        <v>5</v>
      </c>
      <c r="I120" s="142" t="s">
        <v>357</v>
      </c>
      <c r="J120" s="142"/>
      <c r="K120" s="142">
        <v>38</v>
      </c>
      <c r="L120" s="143" t="s">
        <v>358</v>
      </c>
      <c r="M120" s="143"/>
      <c r="N120" s="143" t="s">
        <v>106</v>
      </c>
      <c r="O120" s="143"/>
      <c r="P120" s="143"/>
      <c r="Q120" s="143"/>
      <c r="R120" s="143"/>
      <c r="S120" s="143"/>
      <c r="T120" s="143"/>
      <c r="U120" s="143"/>
      <c r="V120" s="143"/>
    </row>
    <row r="121" spans="1:22" ht="19.350000000000001" customHeight="1" x14ac:dyDescent="0.25">
      <c r="A121" s="128" t="s">
        <v>359</v>
      </c>
      <c r="B121" s="129"/>
      <c r="C121" s="129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</row>
    <row r="122" spans="1:22" ht="18.45" customHeight="1" x14ac:dyDescent="0.25">
      <c r="A122" s="130" t="s">
        <v>74</v>
      </c>
      <c r="B122" s="131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  <c r="M122" s="131"/>
      <c r="N122" s="131"/>
      <c r="O122" s="131"/>
      <c r="P122" s="131"/>
      <c r="Q122" s="131"/>
      <c r="R122" s="131"/>
      <c r="S122" s="131"/>
      <c r="T122" s="131"/>
      <c r="U122" s="131"/>
      <c r="V122" s="131"/>
    </row>
    <row r="123" spans="1:22" ht="57" x14ac:dyDescent="0.25">
      <c r="A123" s="132">
        <v>54</v>
      </c>
      <c r="B123" s="133">
        <v>64</v>
      </c>
      <c r="C123" s="134" t="s">
        <v>75</v>
      </c>
      <c r="D123" s="135" t="s">
        <v>76</v>
      </c>
      <c r="E123" s="136">
        <v>508.07</v>
      </c>
      <c r="F123" s="137" t="s">
        <v>77</v>
      </c>
      <c r="G123" s="136">
        <v>1.03</v>
      </c>
      <c r="H123" s="136" t="s">
        <v>78</v>
      </c>
      <c r="I123" s="136" t="s">
        <v>79</v>
      </c>
      <c r="J123" s="136"/>
      <c r="K123" s="136" t="s">
        <v>80</v>
      </c>
      <c r="L123" s="137" t="s">
        <v>81</v>
      </c>
      <c r="M123" s="137"/>
      <c r="N123" s="137" t="s">
        <v>82</v>
      </c>
      <c r="O123" s="137"/>
      <c r="P123" s="137"/>
      <c r="Q123" s="137"/>
      <c r="R123" s="137"/>
      <c r="S123" s="137"/>
      <c r="T123" s="137"/>
      <c r="U123" s="137"/>
      <c r="V123" s="137">
        <v>1</v>
      </c>
    </row>
    <row r="124" spans="1:22" ht="57" x14ac:dyDescent="0.25">
      <c r="A124" s="132">
        <v>55</v>
      </c>
      <c r="B124" s="133">
        <v>65</v>
      </c>
      <c r="C124" s="134" t="s">
        <v>75</v>
      </c>
      <c r="D124" s="135" t="s">
        <v>360</v>
      </c>
      <c r="E124" s="136">
        <v>508.07</v>
      </c>
      <c r="F124" s="137" t="s">
        <v>77</v>
      </c>
      <c r="G124" s="136">
        <v>1.03</v>
      </c>
      <c r="H124" s="136" t="s">
        <v>361</v>
      </c>
      <c r="I124" s="136" t="s">
        <v>362</v>
      </c>
      <c r="J124" s="136"/>
      <c r="K124" s="136" t="s">
        <v>363</v>
      </c>
      <c r="L124" s="137" t="s">
        <v>364</v>
      </c>
      <c r="M124" s="137"/>
      <c r="N124" s="137" t="s">
        <v>82</v>
      </c>
      <c r="O124" s="137"/>
      <c r="P124" s="137"/>
      <c r="Q124" s="137"/>
      <c r="R124" s="137"/>
      <c r="S124" s="137"/>
      <c r="T124" s="137"/>
      <c r="U124" s="137"/>
      <c r="V124" s="137">
        <v>1</v>
      </c>
    </row>
    <row r="125" spans="1:22" ht="57" x14ac:dyDescent="0.25">
      <c r="A125" s="138">
        <v>56</v>
      </c>
      <c r="B125" s="139">
        <v>66</v>
      </c>
      <c r="C125" s="140" t="s">
        <v>75</v>
      </c>
      <c r="D125" s="141" t="s">
        <v>76</v>
      </c>
      <c r="E125" s="142">
        <v>508.07</v>
      </c>
      <c r="F125" s="143" t="s">
        <v>77</v>
      </c>
      <c r="G125" s="142">
        <v>1.03</v>
      </c>
      <c r="H125" s="142" t="s">
        <v>78</v>
      </c>
      <c r="I125" s="142" t="s">
        <v>79</v>
      </c>
      <c r="J125" s="142"/>
      <c r="K125" s="142" t="s">
        <v>80</v>
      </c>
      <c r="L125" s="143" t="s">
        <v>81</v>
      </c>
      <c r="M125" s="143"/>
      <c r="N125" s="143" t="s">
        <v>82</v>
      </c>
      <c r="O125" s="143"/>
      <c r="P125" s="143"/>
      <c r="Q125" s="143"/>
      <c r="R125" s="143"/>
      <c r="S125" s="143"/>
      <c r="T125" s="143"/>
      <c r="U125" s="143"/>
      <c r="V125" s="143">
        <v>1</v>
      </c>
    </row>
    <row r="126" spans="1:22" ht="19.350000000000001" customHeight="1" x14ac:dyDescent="0.25">
      <c r="A126" s="128" t="s">
        <v>365</v>
      </c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</row>
    <row r="127" spans="1:22" ht="18.45" customHeight="1" x14ac:dyDescent="0.25">
      <c r="A127" s="130" t="s">
        <v>366</v>
      </c>
      <c r="B127" s="131"/>
      <c r="C127" s="131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  <c r="V127" s="131"/>
    </row>
    <row r="128" spans="1:22" ht="79.8" x14ac:dyDescent="0.25">
      <c r="A128" s="132">
        <v>57</v>
      </c>
      <c r="B128" s="133">
        <v>67</v>
      </c>
      <c r="C128" s="134" t="s">
        <v>124</v>
      </c>
      <c r="D128" s="135" t="s">
        <v>367</v>
      </c>
      <c r="E128" s="136">
        <v>2435.67</v>
      </c>
      <c r="F128" s="137" t="s">
        <v>126</v>
      </c>
      <c r="G128" s="136" t="s">
        <v>127</v>
      </c>
      <c r="H128" s="136" t="s">
        <v>368</v>
      </c>
      <c r="I128" s="136" t="s">
        <v>369</v>
      </c>
      <c r="J128" s="136">
        <v>1</v>
      </c>
      <c r="K128" s="136" t="s">
        <v>370</v>
      </c>
      <c r="L128" s="137" t="s">
        <v>371</v>
      </c>
      <c r="M128" s="137"/>
      <c r="N128" s="137" t="s">
        <v>82</v>
      </c>
      <c r="O128" s="137"/>
      <c r="P128" s="137"/>
      <c r="Q128" s="137"/>
      <c r="R128" s="137"/>
      <c r="S128" s="137"/>
      <c r="T128" s="137"/>
      <c r="U128" s="137"/>
      <c r="V128" s="137">
        <v>7</v>
      </c>
    </row>
    <row r="129" spans="1:22" ht="45.6" x14ac:dyDescent="0.25">
      <c r="A129" s="138">
        <v>58</v>
      </c>
      <c r="B129" s="139">
        <v>68</v>
      </c>
      <c r="C129" s="140" t="s">
        <v>159</v>
      </c>
      <c r="D129" s="141" t="s">
        <v>160</v>
      </c>
      <c r="E129" s="142">
        <v>18.600000000000001</v>
      </c>
      <c r="F129" s="143" t="s">
        <v>161</v>
      </c>
      <c r="G129" s="142"/>
      <c r="H129" s="142">
        <v>37</v>
      </c>
      <c r="I129" s="142" t="s">
        <v>162</v>
      </c>
      <c r="J129" s="142"/>
      <c r="K129" s="142"/>
      <c r="L129" s="143"/>
      <c r="M129" s="143"/>
      <c r="N129" s="143" t="s">
        <v>106</v>
      </c>
      <c r="O129" s="143"/>
      <c r="P129" s="143"/>
      <c r="Q129" s="143"/>
      <c r="R129" s="143"/>
      <c r="S129" s="143"/>
      <c r="T129" s="143"/>
      <c r="U129" s="143"/>
      <c r="V129" s="143"/>
    </row>
    <row r="130" spans="1:22" ht="34.200000000000003" x14ac:dyDescent="0.25">
      <c r="A130" s="144" t="s">
        <v>372</v>
      </c>
      <c r="B130" s="145"/>
      <c r="C130" s="145"/>
      <c r="D130" s="145"/>
      <c r="E130" s="145"/>
      <c r="F130" s="145"/>
      <c r="G130" s="145"/>
      <c r="H130" s="146">
        <v>7112</v>
      </c>
      <c r="I130" s="146" t="s">
        <v>373</v>
      </c>
      <c r="J130" s="146" t="s">
        <v>374</v>
      </c>
      <c r="K130" s="146">
        <v>41879</v>
      </c>
      <c r="L130" s="146" t="s">
        <v>375</v>
      </c>
      <c r="M130" s="146"/>
      <c r="N130" s="146"/>
      <c r="O130" s="146"/>
      <c r="P130" s="146"/>
      <c r="Q130" s="146"/>
      <c r="R130" s="146"/>
      <c r="S130" s="146"/>
      <c r="T130" s="146"/>
      <c r="U130" s="146"/>
      <c r="V130" s="146" t="s">
        <v>376</v>
      </c>
    </row>
    <row r="131" spans="1:22" x14ac:dyDescent="0.25">
      <c r="A131" s="144" t="s">
        <v>377</v>
      </c>
      <c r="B131" s="145"/>
      <c r="C131" s="145"/>
      <c r="D131" s="145"/>
      <c r="E131" s="145"/>
      <c r="F131" s="145"/>
      <c r="G131" s="145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</row>
    <row r="132" spans="1:22" x14ac:dyDescent="0.25">
      <c r="A132" s="144" t="s">
        <v>378</v>
      </c>
      <c r="B132" s="145"/>
      <c r="C132" s="145"/>
      <c r="D132" s="145"/>
      <c r="E132" s="145"/>
      <c r="F132" s="145"/>
      <c r="G132" s="145"/>
      <c r="H132" s="146">
        <v>3191</v>
      </c>
      <c r="I132" s="146"/>
      <c r="J132" s="146"/>
      <c r="K132" s="146">
        <v>29333</v>
      </c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</row>
    <row r="133" spans="1:22" x14ac:dyDescent="0.25">
      <c r="A133" s="144" t="s">
        <v>379</v>
      </c>
      <c r="B133" s="145"/>
      <c r="C133" s="145"/>
      <c r="D133" s="145"/>
      <c r="E133" s="145"/>
      <c r="F133" s="145"/>
      <c r="G133" s="145"/>
      <c r="H133" s="146">
        <v>3837</v>
      </c>
      <c r="I133" s="146"/>
      <c r="J133" s="146"/>
      <c r="K133" s="146">
        <v>12173</v>
      </c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</row>
    <row r="134" spans="1:22" x14ac:dyDescent="0.25">
      <c r="A134" s="144" t="s">
        <v>380</v>
      </c>
      <c r="B134" s="145"/>
      <c r="C134" s="145"/>
      <c r="D134" s="145"/>
      <c r="E134" s="145"/>
      <c r="F134" s="145"/>
      <c r="G134" s="145"/>
      <c r="H134" s="146">
        <v>106</v>
      </c>
      <c r="I134" s="146"/>
      <c r="J134" s="146"/>
      <c r="K134" s="146">
        <v>497</v>
      </c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</row>
    <row r="135" spans="1:22" x14ac:dyDescent="0.25">
      <c r="A135" s="147" t="s">
        <v>381</v>
      </c>
      <c r="B135" s="148"/>
      <c r="C135" s="148"/>
      <c r="D135" s="148"/>
      <c r="E135" s="148"/>
      <c r="F135" s="148"/>
      <c r="G135" s="148"/>
      <c r="H135" s="149">
        <v>2925</v>
      </c>
      <c r="I135" s="149"/>
      <c r="J135" s="149"/>
      <c r="K135" s="149">
        <v>27958</v>
      </c>
      <c r="L135" s="149"/>
      <c r="M135" s="149"/>
      <c r="N135" s="149"/>
      <c r="O135" s="149"/>
      <c r="P135" s="149"/>
      <c r="Q135" s="149"/>
      <c r="R135" s="149"/>
      <c r="S135" s="149"/>
      <c r="T135" s="149"/>
      <c r="U135" s="149"/>
      <c r="V135" s="149"/>
    </row>
    <row r="136" spans="1:22" x14ac:dyDescent="0.25">
      <c r="A136" s="147" t="s">
        <v>382</v>
      </c>
      <c r="B136" s="148"/>
      <c r="C136" s="148"/>
      <c r="D136" s="148"/>
      <c r="E136" s="148"/>
      <c r="F136" s="148"/>
      <c r="G136" s="148"/>
      <c r="H136" s="149">
        <v>1809</v>
      </c>
      <c r="I136" s="149"/>
      <c r="J136" s="149"/>
      <c r="K136" s="149">
        <v>17202</v>
      </c>
      <c r="L136" s="149"/>
      <c r="M136" s="149"/>
      <c r="N136" s="149"/>
      <c r="O136" s="149"/>
      <c r="P136" s="149"/>
      <c r="Q136" s="149"/>
      <c r="R136" s="149"/>
      <c r="S136" s="149"/>
      <c r="T136" s="149"/>
      <c r="U136" s="149"/>
      <c r="V136" s="149"/>
    </row>
    <row r="137" spans="1:22" x14ac:dyDescent="0.25">
      <c r="A137" s="147" t="s">
        <v>383</v>
      </c>
      <c r="B137" s="148"/>
      <c r="C137" s="148"/>
      <c r="D137" s="148"/>
      <c r="E137" s="148"/>
      <c r="F137" s="148"/>
      <c r="G137" s="148"/>
      <c r="H137" s="149"/>
      <c r="I137" s="149"/>
      <c r="J137" s="149"/>
      <c r="K137" s="149"/>
      <c r="L137" s="149"/>
      <c r="M137" s="149"/>
      <c r="N137" s="149"/>
      <c r="O137" s="149"/>
      <c r="P137" s="149"/>
      <c r="Q137" s="149"/>
      <c r="R137" s="149"/>
      <c r="S137" s="149"/>
      <c r="T137" s="149"/>
      <c r="U137" s="149"/>
      <c r="V137" s="149"/>
    </row>
    <row r="138" spans="1:22" ht="30" hidden="1" customHeight="1" x14ac:dyDescent="0.25">
      <c r="A138" s="144" t="s">
        <v>384</v>
      </c>
      <c r="B138" s="145"/>
      <c r="C138" s="145"/>
      <c r="D138" s="145"/>
      <c r="E138" s="145"/>
      <c r="F138" s="145"/>
      <c r="G138" s="145"/>
      <c r="H138" s="146">
        <v>3039</v>
      </c>
      <c r="I138" s="146"/>
      <c r="J138" s="146"/>
      <c r="K138" s="146">
        <v>28617</v>
      </c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</row>
    <row r="139" spans="1:22" ht="30" hidden="1" customHeight="1" x14ac:dyDescent="0.25">
      <c r="A139" s="144" t="s">
        <v>385</v>
      </c>
      <c r="B139" s="145"/>
      <c r="C139" s="145"/>
      <c r="D139" s="145"/>
      <c r="E139" s="145"/>
      <c r="F139" s="145"/>
      <c r="G139" s="145"/>
      <c r="H139" s="146">
        <v>81</v>
      </c>
      <c r="I139" s="146"/>
      <c r="J139" s="146"/>
      <c r="K139" s="146">
        <v>984</v>
      </c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</row>
    <row r="140" spans="1:22" ht="30" hidden="1" customHeight="1" x14ac:dyDescent="0.25">
      <c r="A140" s="144" t="s">
        <v>386</v>
      </c>
      <c r="B140" s="145"/>
      <c r="C140" s="145"/>
      <c r="D140" s="145"/>
      <c r="E140" s="145"/>
      <c r="F140" s="145"/>
      <c r="G140" s="145"/>
      <c r="H140" s="146">
        <v>3016</v>
      </c>
      <c r="I140" s="146"/>
      <c r="J140" s="146"/>
      <c r="K140" s="146">
        <v>20702</v>
      </c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</row>
    <row r="141" spans="1:22" hidden="1" x14ac:dyDescent="0.25">
      <c r="A141" s="144" t="s">
        <v>387</v>
      </c>
      <c r="B141" s="145"/>
      <c r="C141" s="145"/>
      <c r="D141" s="145"/>
      <c r="E141" s="145"/>
      <c r="F141" s="145"/>
      <c r="G141" s="145"/>
      <c r="H141" s="146">
        <v>3784</v>
      </c>
      <c r="I141" s="146"/>
      <c r="J141" s="146"/>
      <c r="K141" s="146">
        <v>36417</v>
      </c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</row>
    <row r="142" spans="1:22" hidden="1" x14ac:dyDescent="0.25">
      <c r="A142" s="144" t="s">
        <v>388</v>
      </c>
      <c r="B142" s="145"/>
      <c r="C142" s="145"/>
      <c r="D142" s="145"/>
      <c r="E142" s="145"/>
      <c r="F142" s="145"/>
      <c r="G142" s="145"/>
      <c r="H142" s="146">
        <v>1792</v>
      </c>
      <c r="I142" s="146"/>
      <c r="J142" s="146"/>
      <c r="K142" s="146">
        <v>146</v>
      </c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</row>
    <row r="143" spans="1:22" hidden="1" x14ac:dyDescent="0.25">
      <c r="A143" s="144" t="s">
        <v>389</v>
      </c>
      <c r="B143" s="145"/>
      <c r="C143" s="145"/>
      <c r="D143" s="145"/>
      <c r="E143" s="145"/>
      <c r="F143" s="145"/>
      <c r="G143" s="145"/>
      <c r="H143" s="146">
        <v>117</v>
      </c>
      <c r="I143" s="146"/>
      <c r="J143" s="146"/>
      <c r="K143" s="146">
        <v>2</v>
      </c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</row>
    <row r="144" spans="1:22" hidden="1" x14ac:dyDescent="0.25">
      <c r="A144" s="144" t="s">
        <v>390</v>
      </c>
      <c r="B144" s="145"/>
      <c r="C144" s="145"/>
      <c r="D144" s="145"/>
      <c r="E144" s="145"/>
      <c r="F144" s="145"/>
      <c r="G144" s="145"/>
      <c r="H144" s="146">
        <v>14</v>
      </c>
      <c r="I144" s="146"/>
      <c r="J144" s="146"/>
      <c r="K144" s="146">
        <v>153</v>
      </c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</row>
    <row r="145" spans="1:22" hidden="1" x14ac:dyDescent="0.25">
      <c r="A145" s="144" t="s">
        <v>391</v>
      </c>
      <c r="B145" s="145"/>
      <c r="C145" s="145"/>
      <c r="D145" s="145"/>
      <c r="E145" s="145"/>
      <c r="F145" s="145"/>
      <c r="G145" s="145"/>
      <c r="H145" s="146">
        <v>1</v>
      </c>
      <c r="I145" s="146"/>
      <c r="J145" s="146"/>
      <c r="K145" s="146">
        <v>8</v>
      </c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</row>
    <row r="146" spans="1:22" hidden="1" x14ac:dyDescent="0.25">
      <c r="A146" s="144" t="s">
        <v>392</v>
      </c>
      <c r="B146" s="145"/>
      <c r="C146" s="145"/>
      <c r="D146" s="145"/>
      <c r="E146" s="145"/>
      <c r="F146" s="145"/>
      <c r="G146" s="145"/>
      <c r="H146" s="146">
        <v>2</v>
      </c>
      <c r="I146" s="146"/>
      <c r="J146" s="146"/>
      <c r="K146" s="146">
        <v>10</v>
      </c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</row>
    <row r="147" spans="1:22" x14ac:dyDescent="0.25">
      <c r="A147" s="144" t="s">
        <v>393</v>
      </c>
      <c r="B147" s="145"/>
      <c r="C147" s="145"/>
      <c r="D147" s="145"/>
      <c r="E147" s="145"/>
      <c r="F147" s="145"/>
      <c r="G147" s="145"/>
      <c r="H147" s="146">
        <v>11846</v>
      </c>
      <c r="I147" s="146"/>
      <c r="J147" s="146"/>
      <c r="K147" s="146">
        <v>87039</v>
      </c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</row>
    <row r="148" spans="1:22" ht="30" customHeight="1" x14ac:dyDescent="0.25">
      <c r="A148" s="144" t="s">
        <v>394</v>
      </c>
      <c r="B148" s="145"/>
      <c r="C148" s="145"/>
      <c r="D148" s="145"/>
      <c r="E148" s="145"/>
      <c r="F148" s="145"/>
      <c r="G148" s="145"/>
      <c r="H148" s="146">
        <v>844.76</v>
      </c>
      <c r="I148" s="146"/>
      <c r="J148" s="146"/>
      <c r="K148" s="146">
        <v>3584.29</v>
      </c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</row>
    <row r="149" spans="1:22" x14ac:dyDescent="0.25">
      <c r="A149" s="147" t="s">
        <v>395</v>
      </c>
      <c r="B149" s="148"/>
      <c r="C149" s="148"/>
      <c r="D149" s="148"/>
      <c r="E149" s="148"/>
      <c r="F149" s="148"/>
      <c r="G149" s="148"/>
      <c r="H149" s="149">
        <v>12690.76</v>
      </c>
      <c r="I149" s="149"/>
      <c r="J149" s="149"/>
      <c r="K149" s="149">
        <v>90623.29</v>
      </c>
      <c r="L149" s="149"/>
      <c r="M149" s="149"/>
      <c r="N149" s="149"/>
      <c r="O149" s="149"/>
      <c r="P149" s="149"/>
      <c r="Q149" s="149"/>
      <c r="R149" s="149"/>
      <c r="S149" s="149"/>
      <c r="T149" s="149"/>
      <c r="U149" s="149"/>
      <c r="V149" s="149"/>
    </row>
    <row r="150" spans="1:22" x14ac:dyDescent="0.25">
      <c r="A150" s="50"/>
      <c r="B150" s="39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</row>
    <row r="151" spans="1:22" x14ac:dyDescent="0.25">
      <c r="A151" s="50"/>
      <c r="B151" s="39"/>
      <c r="C151" s="73" t="s">
        <v>64</v>
      </c>
      <c r="D151" s="48"/>
      <c r="E151" s="48"/>
      <c r="F151" s="48"/>
      <c r="G151" s="48"/>
      <c r="H151" s="74">
        <f>IF(ISBLANK(Y30),"",ROUND(Z30/Y30,2)*100)</f>
        <v>92</v>
      </c>
      <c r="I151" s="48"/>
      <c r="J151" s="48"/>
      <c r="K151" s="74">
        <f>IF(ISBLANK(Y31),"",ROUND(Z31/Y31,2)*100)</f>
        <v>95</v>
      </c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</row>
    <row r="152" spans="1:22" x14ac:dyDescent="0.25">
      <c r="A152" s="50"/>
      <c r="B152" s="39"/>
      <c r="C152" s="73" t="s">
        <v>65</v>
      </c>
      <c r="D152" s="48"/>
      <c r="E152" s="48"/>
      <c r="F152" s="48"/>
      <c r="G152" s="48"/>
      <c r="H152" s="45">
        <f>IF(ISBLANK(Y30),"",ROUND(AA30/Y30,2)*100)</f>
        <v>56.999999999999993</v>
      </c>
      <c r="I152" s="48"/>
      <c r="J152" s="48"/>
      <c r="K152" s="45">
        <f>IF(ISBLANK(Y31),"",ROUND(AA31/Y31,2)*100)</f>
        <v>59</v>
      </c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</row>
    <row r="153" spans="1:22" x14ac:dyDescent="0.25">
      <c r="A153" s="28"/>
      <c r="B153" s="28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</row>
    <row r="154" spans="1:22" x14ac:dyDescent="0.25">
      <c r="B154" s="75" t="s">
        <v>71</v>
      </c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</row>
    <row r="155" spans="1:22" x14ac:dyDescent="0.25">
      <c r="B155" s="3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</row>
    <row r="156" spans="1:22" x14ac:dyDescent="0.25">
      <c r="B156" s="75" t="s">
        <v>72</v>
      </c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</row>
    <row r="157" spans="1:22" x14ac:dyDescent="0.25">
      <c r="B157" s="46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</row>
    <row r="159" spans="1:22" x14ac:dyDescent="0.25">
      <c r="C159" s="49"/>
      <c r="D159" s="49"/>
      <c r="E159" s="49"/>
      <c r="F159" s="49"/>
      <c r="G159" s="49"/>
    </row>
    <row r="160" spans="1:22" x14ac:dyDescent="0.25">
      <c r="C160" s="49"/>
      <c r="D160" s="49"/>
      <c r="E160" s="49"/>
      <c r="F160" s="49"/>
      <c r="G160" s="49"/>
    </row>
    <row r="161" spans="3:7" x14ac:dyDescent="0.25">
      <c r="C161" s="49"/>
      <c r="D161" s="49"/>
      <c r="E161" s="49"/>
      <c r="F161" s="49"/>
      <c r="G161" s="49"/>
    </row>
    <row r="162" spans="3:7" x14ac:dyDescent="0.25">
      <c r="C162" s="49"/>
      <c r="D162" s="49"/>
      <c r="E162" s="49"/>
      <c r="F162" s="49"/>
      <c r="G162" s="49"/>
    </row>
    <row r="163" spans="3:7" x14ac:dyDescent="0.25">
      <c r="C163" s="49"/>
      <c r="D163" s="49"/>
      <c r="E163" s="49"/>
      <c r="F163" s="49"/>
      <c r="G163" s="49"/>
    </row>
    <row r="164" spans="3:7" x14ac:dyDescent="0.25">
      <c r="C164" s="49"/>
      <c r="D164" s="49"/>
      <c r="E164" s="49"/>
      <c r="F164" s="49"/>
      <c r="G164" s="49"/>
    </row>
    <row r="165" spans="3:7" x14ac:dyDescent="0.25">
      <c r="C165" s="49"/>
      <c r="D165" s="49"/>
      <c r="E165" s="49"/>
      <c r="F165" s="49"/>
      <c r="G165" s="49"/>
    </row>
    <row r="166" spans="3:7" x14ac:dyDescent="0.25">
      <c r="C166" s="49"/>
      <c r="D166" s="49"/>
      <c r="E166" s="49"/>
      <c r="F166" s="49"/>
      <c r="G166" s="49"/>
    </row>
    <row r="167" spans="3:7" x14ac:dyDescent="0.25">
      <c r="C167" s="49"/>
      <c r="D167" s="49"/>
      <c r="E167" s="49"/>
      <c r="F167" s="49"/>
      <c r="G167" s="49"/>
    </row>
    <row r="168" spans="3:7" x14ac:dyDescent="0.25">
      <c r="C168" s="49"/>
      <c r="D168" s="49"/>
      <c r="E168" s="49"/>
      <c r="F168" s="49"/>
      <c r="G168" s="49"/>
    </row>
    <row r="169" spans="3:7" x14ac:dyDescent="0.25">
      <c r="C169" s="49"/>
      <c r="D169" s="49"/>
      <c r="E169" s="49"/>
      <c r="F169" s="49"/>
      <c r="G169" s="49"/>
    </row>
    <row r="170" spans="3:7" x14ac:dyDescent="0.25">
      <c r="C170" s="49"/>
      <c r="D170" s="49"/>
      <c r="E170" s="49"/>
      <c r="F170" s="49"/>
      <c r="G170" s="49"/>
    </row>
  </sheetData>
  <mergeCells count="84">
    <mergeCell ref="A146:G146"/>
    <mergeCell ref="A147:G147"/>
    <mergeCell ref="A148:G148"/>
    <mergeCell ref="A149:G149"/>
    <mergeCell ref="A140:G140"/>
    <mergeCell ref="A141:G141"/>
    <mergeCell ref="A142:G142"/>
    <mergeCell ref="A143:G143"/>
    <mergeCell ref="A144:G144"/>
    <mergeCell ref="A145:G145"/>
    <mergeCell ref="A134:G134"/>
    <mergeCell ref="A135:G135"/>
    <mergeCell ref="A136:G136"/>
    <mergeCell ref="A137:G137"/>
    <mergeCell ref="A138:G138"/>
    <mergeCell ref="A139:G139"/>
    <mergeCell ref="A126:V126"/>
    <mergeCell ref="A127:V127"/>
    <mergeCell ref="A130:G130"/>
    <mergeCell ref="A131:G131"/>
    <mergeCell ref="A132:G132"/>
    <mergeCell ref="A133:G133"/>
    <mergeCell ref="A110:V110"/>
    <mergeCell ref="A111:V111"/>
    <mergeCell ref="A114:V114"/>
    <mergeCell ref="A117:V117"/>
    <mergeCell ref="A121:V121"/>
    <mergeCell ref="A122:V122"/>
    <mergeCell ref="A96:V96"/>
    <mergeCell ref="A97:V97"/>
    <mergeCell ref="A99:V99"/>
    <mergeCell ref="A101:V101"/>
    <mergeCell ref="A103:V103"/>
    <mergeCell ref="A106:V106"/>
    <mergeCell ref="A77:V77"/>
    <mergeCell ref="A78:V78"/>
    <mergeCell ref="A81:V81"/>
    <mergeCell ref="A83:V83"/>
    <mergeCell ref="A85:V85"/>
    <mergeCell ref="A94:V94"/>
    <mergeCell ref="A60:V60"/>
    <mergeCell ref="A62:V62"/>
    <mergeCell ref="A63:V63"/>
    <mergeCell ref="A67:V67"/>
    <mergeCell ref="A73:V73"/>
    <mergeCell ref="A74:V74"/>
    <mergeCell ref="A40:V40"/>
    <mergeCell ref="A41:V41"/>
    <mergeCell ref="A43:V43"/>
    <mergeCell ref="A48:V48"/>
    <mergeCell ref="A49:V49"/>
    <mergeCell ref="A59:V59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52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12690.76/1000</f>
        <v>12.690760000000001</v>
      </c>
      <c r="H11" s="85"/>
      <c r="I11" s="55" t="s">
        <v>6</v>
      </c>
      <c r="J11" s="86">
        <f>90623.29/1000</f>
        <v>90.623289999999997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0.27938999999999997</v>
      </c>
      <c r="H14" s="85"/>
      <c r="I14" s="55" t="s">
        <v>8</v>
      </c>
      <c r="J14" s="86">
        <f>(P14+P15)/1000</f>
        <v>0.27938999999999997</v>
      </c>
      <c r="K14" s="87"/>
      <c r="L14" s="58">
        <v>7460</v>
      </c>
      <c r="M14" s="35" t="s">
        <v>8</v>
      </c>
      <c r="N14" s="57"/>
      <c r="O14" s="26">
        <v>277.55</v>
      </c>
      <c r="P14" s="27">
        <v>277.55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3191/1000</f>
        <v>3.1909999999999998</v>
      </c>
      <c r="H15" s="117"/>
      <c r="I15" s="55" t="s">
        <v>6</v>
      </c>
      <c r="J15" s="86">
        <f>29333/1000</f>
        <v>29.332999999999998</v>
      </c>
      <c r="K15" s="87"/>
      <c r="L15" s="59">
        <v>80697</v>
      </c>
      <c r="M15" s="35" t="s">
        <v>6</v>
      </c>
      <c r="N15" s="57"/>
      <c r="O15" s="26">
        <v>1.84</v>
      </c>
      <c r="P15" s="27">
        <v>1.84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36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298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396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397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398</v>
      </c>
      <c r="C26" s="134" t="s">
        <v>399</v>
      </c>
      <c r="D26" s="154" t="s">
        <v>400</v>
      </c>
      <c r="E26" s="155">
        <v>0.61</v>
      </c>
      <c r="F26" s="136" t="s">
        <v>401</v>
      </c>
      <c r="G26" s="136">
        <v>5.59</v>
      </c>
      <c r="H26" s="156"/>
      <c r="I26" s="156"/>
      <c r="J26" s="136" t="s">
        <v>402</v>
      </c>
      <c r="K26" s="136">
        <v>67.12</v>
      </c>
      <c r="L26" s="157"/>
      <c r="M26" s="156">
        <f>IF(ISNUMBER(K26/G26),IF(NOT(K26/G26=0),K26/G26, " "), " ")</f>
        <v>12.007155635062613</v>
      </c>
      <c r="N26" s="154"/>
    </row>
    <row r="27" spans="1:23" s="29" customFormat="1" ht="22.8" x14ac:dyDescent="0.25">
      <c r="A27" s="152">
        <v>2</v>
      </c>
      <c r="B27" s="153" t="s">
        <v>403</v>
      </c>
      <c r="C27" s="134" t="s">
        <v>404</v>
      </c>
      <c r="D27" s="154" t="s">
        <v>400</v>
      </c>
      <c r="E27" s="155">
        <v>0.03</v>
      </c>
      <c r="F27" s="136" t="s">
        <v>405</v>
      </c>
      <c r="G27" s="136">
        <v>0.28999999999999998</v>
      </c>
      <c r="H27" s="156"/>
      <c r="I27" s="156"/>
      <c r="J27" s="136" t="s">
        <v>406</v>
      </c>
      <c r="K27" s="136">
        <v>3.47</v>
      </c>
      <c r="L27" s="157"/>
      <c r="M27" s="156">
        <f>IF(ISNUMBER(K27/G27),IF(NOT(K27/G27=0),K27/G27, " "), " ")</f>
        <v>11.965517241379311</v>
      </c>
      <c r="N27" s="154"/>
    </row>
    <row r="28" spans="1:23" s="29" customFormat="1" ht="22.8" x14ac:dyDescent="0.25">
      <c r="A28" s="152">
        <v>3</v>
      </c>
      <c r="B28" s="153" t="s">
        <v>407</v>
      </c>
      <c r="C28" s="134" t="s">
        <v>408</v>
      </c>
      <c r="D28" s="154" t="s">
        <v>400</v>
      </c>
      <c r="E28" s="155">
        <v>52.38</v>
      </c>
      <c r="F28" s="136" t="s">
        <v>409</v>
      </c>
      <c r="G28" s="136">
        <v>541.08000000000004</v>
      </c>
      <c r="H28" s="156"/>
      <c r="I28" s="156"/>
      <c r="J28" s="136" t="s">
        <v>410</v>
      </c>
      <c r="K28" s="136">
        <v>6497.73</v>
      </c>
      <c r="L28" s="157"/>
      <c r="M28" s="156">
        <f>IF(ISNUMBER(K28/G28),IF(NOT(K28/G28=0),K28/G28, " "), " ")</f>
        <v>12.008815701929473</v>
      </c>
      <c r="N28" s="154"/>
    </row>
    <row r="29" spans="1:23" s="29" customFormat="1" ht="22.8" x14ac:dyDescent="0.25">
      <c r="A29" s="152">
        <v>4</v>
      </c>
      <c r="B29" s="153" t="s">
        <v>411</v>
      </c>
      <c r="C29" s="134" t="s">
        <v>412</v>
      </c>
      <c r="D29" s="154" t="s">
        <v>400</v>
      </c>
      <c r="E29" s="155">
        <v>1.25</v>
      </c>
      <c r="F29" s="136" t="s">
        <v>413</v>
      </c>
      <c r="G29" s="136">
        <v>13.03</v>
      </c>
      <c r="H29" s="156"/>
      <c r="I29" s="156"/>
      <c r="J29" s="136" t="s">
        <v>414</v>
      </c>
      <c r="K29" s="136"/>
      <c r="L29" s="157"/>
      <c r="M29" s="156" t="str">
        <f>IF(ISNUMBER(K29/G29),IF(NOT(K29/G29=0),K29/G29, " "), " ")</f>
        <v xml:space="preserve"> </v>
      </c>
      <c r="N29" s="154"/>
    </row>
    <row r="30" spans="1:23" ht="22.8" x14ac:dyDescent="0.25">
      <c r="A30" s="152">
        <v>5</v>
      </c>
      <c r="B30" s="153" t="s">
        <v>415</v>
      </c>
      <c r="C30" s="134" t="s">
        <v>416</v>
      </c>
      <c r="D30" s="154" t="s">
        <v>400</v>
      </c>
      <c r="E30" s="155">
        <v>2.99</v>
      </c>
      <c r="F30" s="136" t="s">
        <v>417</v>
      </c>
      <c r="G30" s="136">
        <v>31.96</v>
      </c>
      <c r="H30" s="156"/>
      <c r="I30" s="156"/>
      <c r="J30" s="136" t="s">
        <v>418</v>
      </c>
      <c r="K30" s="136">
        <v>383.56</v>
      </c>
      <c r="L30" s="157"/>
      <c r="M30" s="156">
        <f>IF(ISNUMBER(K30/G30),IF(NOT(K30/G30=0),K30/G30, " "), " ")</f>
        <v>12.001251564455568</v>
      </c>
      <c r="N30" s="154"/>
    </row>
    <row r="31" spans="1:23" ht="22.8" x14ac:dyDescent="0.25">
      <c r="A31" s="152">
        <v>6</v>
      </c>
      <c r="B31" s="153" t="s">
        <v>419</v>
      </c>
      <c r="C31" s="134" t="s">
        <v>420</v>
      </c>
      <c r="D31" s="154" t="s">
        <v>400</v>
      </c>
      <c r="E31" s="155">
        <v>0.38</v>
      </c>
      <c r="F31" s="136" t="s">
        <v>421</v>
      </c>
      <c r="G31" s="136">
        <v>4.0999999999999996</v>
      </c>
      <c r="H31" s="156"/>
      <c r="I31" s="156"/>
      <c r="J31" s="136" t="s">
        <v>422</v>
      </c>
      <c r="K31" s="136">
        <v>49.2</v>
      </c>
      <c r="L31" s="157"/>
      <c r="M31" s="156">
        <f>IF(ISNUMBER(K31/G31),IF(NOT(K31/G31=0),K31/G31, " "), " ")</f>
        <v>12.000000000000002</v>
      </c>
      <c r="N31" s="154"/>
    </row>
    <row r="32" spans="1:23" ht="22.8" x14ac:dyDescent="0.25">
      <c r="A32" s="152">
        <v>7</v>
      </c>
      <c r="B32" s="153" t="s">
        <v>423</v>
      </c>
      <c r="C32" s="134" t="s">
        <v>424</v>
      </c>
      <c r="D32" s="154" t="s">
        <v>400</v>
      </c>
      <c r="E32" s="155">
        <v>81.56</v>
      </c>
      <c r="F32" s="136" t="s">
        <v>425</v>
      </c>
      <c r="G32" s="136">
        <v>890.63</v>
      </c>
      <c r="H32" s="156"/>
      <c r="I32" s="156"/>
      <c r="J32" s="136" t="s">
        <v>426</v>
      </c>
      <c r="K32" s="136">
        <v>10688.45</v>
      </c>
      <c r="L32" s="157"/>
      <c r="M32" s="156">
        <f>IF(ISNUMBER(K32/G32),IF(NOT(K32/G32=0),K32/G32, " "), " ")</f>
        <v>12.000999292635552</v>
      </c>
      <c r="N32" s="154"/>
    </row>
    <row r="33" spans="1:14" ht="22.8" x14ac:dyDescent="0.25">
      <c r="A33" s="152">
        <v>8</v>
      </c>
      <c r="B33" s="153" t="s">
        <v>427</v>
      </c>
      <c r="C33" s="134" t="s">
        <v>428</v>
      </c>
      <c r="D33" s="154" t="s">
        <v>400</v>
      </c>
      <c r="E33" s="155">
        <v>3.62</v>
      </c>
      <c r="F33" s="136" t="s">
        <v>429</v>
      </c>
      <c r="G33" s="136">
        <v>40</v>
      </c>
      <c r="H33" s="156"/>
      <c r="I33" s="156"/>
      <c r="J33" s="136" t="s">
        <v>430</v>
      </c>
      <c r="K33" s="136">
        <v>480.23</v>
      </c>
      <c r="L33" s="157"/>
      <c r="M33" s="156">
        <f>IF(ISNUMBER(K33/G33),IF(NOT(K33/G33=0),K33/G33, " "), " ")</f>
        <v>12.005750000000001</v>
      </c>
      <c r="N33" s="154"/>
    </row>
    <row r="34" spans="1:14" ht="22.8" x14ac:dyDescent="0.25">
      <c r="A34" s="152">
        <v>9</v>
      </c>
      <c r="B34" s="153" t="s">
        <v>431</v>
      </c>
      <c r="C34" s="134" t="s">
        <v>432</v>
      </c>
      <c r="D34" s="154" t="s">
        <v>400</v>
      </c>
      <c r="E34" s="155">
        <v>9.5500000000000007</v>
      </c>
      <c r="F34" s="136" t="s">
        <v>433</v>
      </c>
      <c r="G34" s="136">
        <v>106.97</v>
      </c>
      <c r="H34" s="156"/>
      <c r="I34" s="156"/>
      <c r="J34" s="136" t="s">
        <v>434</v>
      </c>
      <c r="K34" s="136">
        <v>1283.6199999999999</v>
      </c>
      <c r="L34" s="157"/>
      <c r="M34" s="156">
        <f>IF(ISNUMBER(K34/G34),IF(NOT(K34/G34=0),K34/G34, " "), " ")</f>
        <v>11.999813031691128</v>
      </c>
      <c r="N34" s="154"/>
    </row>
    <row r="35" spans="1:14" ht="22.8" x14ac:dyDescent="0.25">
      <c r="A35" s="152">
        <v>10</v>
      </c>
      <c r="B35" s="153" t="s">
        <v>435</v>
      </c>
      <c r="C35" s="134" t="s">
        <v>436</v>
      </c>
      <c r="D35" s="154" t="s">
        <v>400</v>
      </c>
      <c r="E35" s="155">
        <v>3.43</v>
      </c>
      <c r="F35" s="136" t="s">
        <v>437</v>
      </c>
      <c r="G35" s="136">
        <v>39.340000000000003</v>
      </c>
      <c r="H35" s="156"/>
      <c r="I35" s="156"/>
      <c r="J35" s="136" t="s">
        <v>438</v>
      </c>
      <c r="K35" s="136">
        <v>472.03</v>
      </c>
      <c r="L35" s="157"/>
      <c r="M35" s="156">
        <f>IF(ISNUMBER(K35/G35),IF(NOT(K35/G35=0),K35/G35, " "), " ")</f>
        <v>11.998729028978138</v>
      </c>
      <c r="N35" s="154"/>
    </row>
    <row r="36" spans="1:14" ht="22.8" x14ac:dyDescent="0.25">
      <c r="A36" s="152">
        <v>11</v>
      </c>
      <c r="B36" s="153" t="s">
        <v>439</v>
      </c>
      <c r="C36" s="134" t="s">
        <v>440</v>
      </c>
      <c r="D36" s="154" t="s">
        <v>400</v>
      </c>
      <c r="E36" s="155">
        <v>14.17</v>
      </c>
      <c r="F36" s="136" t="s">
        <v>441</v>
      </c>
      <c r="G36" s="136">
        <v>166.36</v>
      </c>
      <c r="H36" s="156"/>
      <c r="I36" s="156"/>
      <c r="J36" s="136" t="s">
        <v>442</v>
      </c>
      <c r="K36" s="136">
        <v>1995.56</v>
      </c>
      <c r="L36" s="157"/>
      <c r="M36" s="156">
        <f>IF(ISNUMBER(K36/G36),IF(NOT(K36/G36=0),K36/G36, " "), " ")</f>
        <v>11.995431594133203</v>
      </c>
      <c r="N36" s="154"/>
    </row>
    <row r="37" spans="1:14" ht="22.8" x14ac:dyDescent="0.25">
      <c r="A37" s="152">
        <v>12</v>
      </c>
      <c r="B37" s="153" t="s">
        <v>443</v>
      </c>
      <c r="C37" s="134" t="s">
        <v>444</v>
      </c>
      <c r="D37" s="154" t="s">
        <v>400</v>
      </c>
      <c r="E37" s="155">
        <v>1.72</v>
      </c>
      <c r="F37" s="136" t="s">
        <v>445</v>
      </c>
      <c r="G37" s="136">
        <v>20.7</v>
      </c>
      <c r="H37" s="156"/>
      <c r="I37" s="156"/>
      <c r="J37" s="136" t="s">
        <v>446</v>
      </c>
      <c r="K37" s="136">
        <v>248.26</v>
      </c>
      <c r="L37" s="157"/>
      <c r="M37" s="156">
        <f>IF(ISNUMBER(K37/G37),IF(NOT(K37/G37=0),K37/G37, " "), " ")</f>
        <v>11.993236714975845</v>
      </c>
      <c r="N37" s="154"/>
    </row>
    <row r="38" spans="1:14" ht="22.8" x14ac:dyDescent="0.25">
      <c r="A38" s="152">
        <v>13</v>
      </c>
      <c r="B38" s="153" t="s">
        <v>447</v>
      </c>
      <c r="C38" s="134" t="s">
        <v>448</v>
      </c>
      <c r="D38" s="154" t="s">
        <v>400</v>
      </c>
      <c r="E38" s="155">
        <v>29.82</v>
      </c>
      <c r="F38" s="136" t="s">
        <v>449</v>
      </c>
      <c r="G38" s="136">
        <v>362.61</v>
      </c>
      <c r="H38" s="156"/>
      <c r="I38" s="156"/>
      <c r="J38" s="136" t="s">
        <v>450</v>
      </c>
      <c r="K38" s="136">
        <v>4351.93</v>
      </c>
      <c r="L38" s="157"/>
      <c r="M38" s="156">
        <f>IF(ISNUMBER(K38/G38),IF(NOT(K38/G38=0),K38/G38, " "), " ")</f>
        <v>12.001682248145391</v>
      </c>
      <c r="N38" s="154"/>
    </row>
    <row r="39" spans="1:14" ht="22.8" x14ac:dyDescent="0.25">
      <c r="A39" s="152">
        <v>14</v>
      </c>
      <c r="B39" s="153" t="s">
        <v>451</v>
      </c>
      <c r="C39" s="134" t="s">
        <v>452</v>
      </c>
      <c r="D39" s="154" t="s">
        <v>400</v>
      </c>
      <c r="E39" s="155">
        <v>50.63</v>
      </c>
      <c r="F39" s="136" t="s">
        <v>453</v>
      </c>
      <c r="G39" s="136">
        <v>624.77</v>
      </c>
      <c r="H39" s="156"/>
      <c r="I39" s="156"/>
      <c r="J39" s="136" t="s">
        <v>414</v>
      </c>
      <c r="K39" s="136"/>
      <c r="L39" s="157"/>
      <c r="M39" s="156" t="str">
        <f>IF(ISNUMBER(K39/G39),IF(NOT(K39/G39=0),K39/G39, " "), " ")</f>
        <v xml:space="preserve"> </v>
      </c>
      <c r="N39" s="154"/>
    </row>
    <row r="40" spans="1:14" ht="22.8" x14ac:dyDescent="0.25">
      <c r="A40" s="152">
        <v>15</v>
      </c>
      <c r="B40" s="153" t="s">
        <v>454</v>
      </c>
      <c r="C40" s="134" t="s">
        <v>455</v>
      </c>
      <c r="D40" s="154" t="s">
        <v>400</v>
      </c>
      <c r="E40" s="155">
        <v>17.87</v>
      </c>
      <c r="F40" s="136" t="s">
        <v>456</v>
      </c>
      <c r="G40" s="136">
        <v>224.09</v>
      </c>
      <c r="H40" s="156"/>
      <c r="I40" s="156"/>
      <c r="J40" s="136" t="s">
        <v>457</v>
      </c>
      <c r="K40" s="136">
        <v>2688.72</v>
      </c>
      <c r="L40" s="157"/>
      <c r="M40" s="156">
        <f>IF(ISNUMBER(K40/G40),IF(NOT(K40/G40=0),K40/G40, " "), " ")</f>
        <v>11.998393502610558</v>
      </c>
      <c r="N40" s="154"/>
    </row>
    <row r="41" spans="1:14" ht="22.8" x14ac:dyDescent="0.25">
      <c r="A41" s="152">
        <v>16</v>
      </c>
      <c r="B41" s="153" t="s">
        <v>458</v>
      </c>
      <c r="C41" s="134" t="s">
        <v>459</v>
      </c>
      <c r="D41" s="154" t="s">
        <v>400</v>
      </c>
      <c r="E41" s="155">
        <v>7.54</v>
      </c>
      <c r="F41" s="136" t="s">
        <v>460</v>
      </c>
      <c r="G41" s="136">
        <v>97.34</v>
      </c>
      <c r="H41" s="156"/>
      <c r="I41" s="156"/>
      <c r="J41" s="136" t="s">
        <v>414</v>
      </c>
      <c r="K41" s="136"/>
      <c r="L41" s="157"/>
      <c r="M41" s="156" t="str">
        <f>IF(ISNUMBER(K41/G41),IF(NOT(K41/G41=0),K41/G41, " "), " ")</f>
        <v xml:space="preserve"> </v>
      </c>
      <c r="N41" s="154"/>
    </row>
    <row r="42" spans="1:14" ht="22.8" x14ac:dyDescent="0.25">
      <c r="A42" s="152">
        <v>17</v>
      </c>
      <c r="B42" s="153">
        <v>2</v>
      </c>
      <c r="C42" s="134" t="s">
        <v>461</v>
      </c>
      <c r="D42" s="154" t="s">
        <v>400</v>
      </c>
      <c r="E42" s="155">
        <v>1.84</v>
      </c>
      <c r="F42" s="136" t="s">
        <v>414</v>
      </c>
      <c r="G42" s="136"/>
      <c r="H42" s="156"/>
      <c r="I42" s="156"/>
      <c r="J42" s="136" t="s">
        <v>414</v>
      </c>
      <c r="K42" s="136"/>
      <c r="L42" s="157"/>
      <c r="M42" s="156" t="str">
        <f>IF(ISNUMBER(K42/G42),IF(NOT(K42/G42=0),K42/G42, " "), " ")</f>
        <v xml:space="preserve"> </v>
      </c>
      <c r="N42" s="154"/>
    </row>
    <row r="43" spans="1:14" ht="19.350000000000001" customHeight="1" x14ac:dyDescent="0.25">
      <c r="A43" s="128" t="s">
        <v>462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</row>
    <row r="44" spans="1:14" ht="34.200000000000003" x14ac:dyDescent="0.25">
      <c r="A44" s="152">
        <v>18</v>
      </c>
      <c r="B44" s="153">
        <v>21141</v>
      </c>
      <c r="C44" s="134" t="s">
        <v>463</v>
      </c>
      <c r="D44" s="154" t="s">
        <v>464</v>
      </c>
      <c r="E44" s="155">
        <v>0.05</v>
      </c>
      <c r="F44" s="136" t="s">
        <v>465</v>
      </c>
      <c r="G44" s="136">
        <v>6.7</v>
      </c>
      <c r="H44" s="156"/>
      <c r="I44" s="156"/>
      <c r="J44" s="136" t="s">
        <v>466</v>
      </c>
      <c r="K44" s="136">
        <v>36.35</v>
      </c>
      <c r="L44" s="157"/>
      <c r="M44" s="156">
        <f>IF(ISNUMBER(K44/G44),IF(NOT(K44/G44=0),K44/G44, " "), " ")</f>
        <v>5.4253731343283587</v>
      </c>
      <c r="N44" s="154" t="s">
        <v>467</v>
      </c>
    </row>
    <row r="45" spans="1:14" ht="22.8" x14ac:dyDescent="0.25">
      <c r="A45" s="152">
        <v>19</v>
      </c>
      <c r="B45" s="153">
        <v>30954</v>
      </c>
      <c r="C45" s="134" t="s">
        <v>468</v>
      </c>
      <c r="D45" s="154" t="s">
        <v>464</v>
      </c>
      <c r="E45" s="155">
        <v>0.67</v>
      </c>
      <c r="F45" s="136" t="s">
        <v>469</v>
      </c>
      <c r="G45" s="136">
        <v>22.6</v>
      </c>
      <c r="H45" s="156"/>
      <c r="I45" s="156"/>
      <c r="J45" s="136" t="s">
        <v>470</v>
      </c>
      <c r="K45" s="136">
        <v>109.21</v>
      </c>
      <c r="L45" s="157"/>
      <c r="M45" s="156">
        <f>IF(ISNUMBER(K45/G45),IF(NOT(K45/G45=0),K45/G45, " "), " ")</f>
        <v>4.8323008849557514</v>
      </c>
      <c r="N45" s="154" t="s">
        <v>471</v>
      </c>
    </row>
    <row r="46" spans="1:14" ht="34.200000000000003" x14ac:dyDescent="0.25">
      <c r="A46" s="152">
        <v>20</v>
      </c>
      <c r="B46" s="153">
        <v>30954</v>
      </c>
      <c r="C46" s="134" t="s">
        <v>472</v>
      </c>
      <c r="D46" s="154" t="s">
        <v>464</v>
      </c>
      <c r="E46" s="155">
        <v>0.01</v>
      </c>
      <c r="F46" s="136" t="s">
        <v>469</v>
      </c>
      <c r="G46" s="136">
        <v>0.34</v>
      </c>
      <c r="H46" s="156"/>
      <c r="I46" s="156"/>
      <c r="J46" s="136" t="s">
        <v>470</v>
      </c>
      <c r="K46" s="136">
        <v>1.63</v>
      </c>
      <c r="L46" s="157"/>
      <c r="M46" s="156">
        <f>IF(ISNUMBER(K46/G46),IF(NOT(K46/G46=0),K46/G46, " "), " ")</f>
        <v>4.7941176470588225</v>
      </c>
      <c r="N46" s="154" t="s">
        <v>467</v>
      </c>
    </row>
    <row r="47" spans="1:14" ht="34.200000000000003" x14ac:dyDescent="0.25">
      <c r="A47" s="152">
        <v>21</v>
      </c>
      <c r="B47" s="153">
        <v>30954</v>
      </c>
      <c r="C47" s="134" t="s">
        <v>472</v>
      </c>
      <c r="D47" s="154" t="s">
        <v>464</v>
      </c>
      <c r="E47" s="155">
        <v>0.66</v>
      </c>
      <c r="F47" s="136" t="s">
        <v>469</v>
      </c>
      <c r="G47" s="136">
        <v>22.26</v>
      </c>
      <c r="H47" s="156"/>
      <c r="I47" s="156"/>
      <c r="J47" s="136" t="s">
        <v>470</v>
      </c>
      <c r="K47" s="136">
        <v>107.58</v>
      </c>
      <c r="L47" s="157"/>
      <c r="M47" s="156">
        <f>IF(ISNUMBER(K47/G47),IF(NOT(K47/G47=0),K47/G47, " "), " ")</f>
        <v>4.8328840970350404</v>
      </c>
      <c r="N47" s="154"/>
    </row>
    <row r="48" spans="1:14" ht="22.8" x14ac:dyDescent="0.25">
      <c r="A48" s="152">
        <v>22</v>
      </c>
      <c r="B48" s="153">
        <v>40502</v>
      </c>
      <c r="C48" s="134" t="s">
        <v>473</v>
      </c>
      <c r="D48" s="154" t="s">
        <v>464</v>
      </c>
      <c r="E48" s="155">
        <v>2.66</v>
      </c>
      <c r="F48" s="136" t="s">
        <v>474</v>
      </c>
      <c r="G48" s="136">
        <v>20.86</v>
      </c>
      <c r="H48" s="156"/>
      <c r="I48" s="156"/>
      <c r="J48" s="136" t="s">
        <v>475</v>
      </c>
      <c r="K48" s="136">
        <v>119.7</v>
      </c>
      <c r="L48" s="157"/>
      <c r="M48" s="156">
        <f>IF(ISNUMBER(K48/G48),IF(NOT(K48/G48=0),K48/G48, " "), " ")</f>
        <v>5.7382550335570475</v>
      </c>
      <c r="N48" s="154" t="s">
        <v>471</v>
      </c>
    </row>
    <row r="49" spans="1:14" ht="22.8" x14ac:dyDescent="0.25">
      <c r="A49" s="152">
        <v>23</v>
      </c>
      <c r="B49" s="153">
        <v>40502</v>
      </c>
      <c r="C49" s="134" t="s">
        <v>476</v>
      </c>
      <c r="D49" s="154" t="s">
        <v>464</v>
      </c>
      <c r="E49" s="155">
        <v>2.5499999999999998</v>
      </c>
      <c r="F49" s="136" t="s">
        <v>474</v>
      </c>
      <c r="G49" s="136">
        <v>20</v>
      </c>
      <c r="H49" s="156"/>
      <c r="I49" s="156"/>
      <c r="J49" s="136" t="s">
        <v>475</v>
      </c>
      <c r="K49" s="136">
        <v>114.75</v>
      </c>
      <c r="L49" s="157"/>
      <c r="M49" s="156">
        <f>IF(ISNUMBER(K49/G49),IF(NOT(K49/G49=0),K49/G49, " "), " ")</f>
        <v>5.7374999999999998</v>
      </c>
      <c r="N49" s="154" t="s">
        <v>467</v>
      </c>
    </row>
    <row r="50" spans="1:14" ht="22.8" x14ac:dyDescent="0.25">
      <c r="A50" s="152">
        <v>24</v>
      </c>
      <c r="B50" s="153">
        <v>40502</v>
      </c>
      <c r="C50" s="134" t="s">
        <v>476</v>
      </c>
      <c r="D50" s="154" t="s">
        <v>464</v>
      </c>
      <c r="E50" s="155">
        <v>0.11</v>
      </c>
      <c r="F50" s="136" t="s">
        <v>474</v>
      </c>
      <c r="G50" s="136">
        <v>0.86</v>
      </c>
      <c r="H50" s="156"/>
      <c r="I50" s="156"/>
      <c r="J50" s="136" t="s">
        <v>475</v>
      </c>
      <c r="K50" s="136">
        <v>4.95</v>
      </c>
      <c r="L50" s="157"/>
      <c r="M50" s="156">
        <f>IF(ISNUMBER(K50/G50),IF(NOT(K50/G50=0),K50/G50, " "), " ")</f>
        <v>5.7558139534883725</v>
      </c>
      <c r="N50" s="154"/>
    </row>
    <row r="51" spans="1:14" ht="22.8" x14ac:dyDescent="0.25">
      <c r="A51" s="152">
        <v>25</v>
      </c>
      <c r="B51" s="153">
        <v>40504</v>
      </c>
      <c r="C51" s="134" t="s">
        <v>477</v>
      </c>
      <c r="D51" s="154" t="s">
        <v>464</v>
      </c>
      <c r="E51" s="155">
        <v>2.72</v>
      </c>
      <c r="F51" s="136" t="s">
        <v>478</v>
      </c>
      <c r="G51" s="136">
        <v>3.51</v>
      </c>
      <c r="H51" s="156"/>
      <c r="I51" s="156"/>
      <c r="J51" s="136" t="s">
        <v>479</v>
      </c>
      <c r="K51" s="136">
        <v>8.16</v>
      </c>
      <c r="L51" s="157"/>
      <c r="M51" s="156">
        <f>IF(ISNUMBER(K51/G51),IF(NOT(K51/G51=0),K51/G51, " "), " ")</f>
        <v>2.324786324786325</v>
      </c>
      <c r="N51" s="154" t="s">
        <v>471</v>
      </c>
    </row>
    <row r="52" spans="1:14" ht="22.8" x14ac:dyDescent="0.25">
      <c r="A52" s="152">
        <v>26</v>
      </c>
      <c r="B52" s="153">
        <v>40504</v>
      </c>
      <c r="C52" s="134" t="s">
        <v>480</v>
      </c>
      <c r="D52" s="154" t="s">
        <v>464</v>
      </c>
      <c r="E52" s="155">
        <v>2.62</v>
      </c>
      <c r="F52" s="136" t="s">
        <v>478</v>
      </c>
      <c r="G52" s="136">
        <v>3.38</v>
      </c>
      <c r="H52" s="156"/>
      <c r="I52" s="156"/>
      <c r="J52" s="136" t="s">
        <v>479</v>
      </c>
      <c r="K52" s="136">
        <v>7.86</v>
      </c>
      <c r="L52" s="157"/>
      <c r="M52" s="156">
        <f>IF(ISNUMBER(K52/G52),IF(NOT(K52/G52=0),K52/G52, " "), " ")</f>
        <v>2.3254437869822486</v>
      </c>
      <c r="N52" s="154" t="s">
        <v>467</v>
      </c>
    </row>
    <row r="53" spans="1:14" ht="22.8" x14ac:dyDescent="0.25">
      <c r="A53" s="152">
        <v>27</v>
      </c>
      <c r="B53" s="153">
        <v>40504</v>
      </c>
      <c r="C53" s="134" t="s">
        <v>480</v>
      </c>
      <c r="D53" s="154" t="s">
        <v>464</v>
      </c>
      <c r="E53" s="155">
        <v>0.1</v>
      </c>
      <c r="F53" s="136" t="s">
        <v>478</v>
      </c>
      <c r="G53" s="136">
        <v>0.13</v>
      </c>
      <c r="H53" s="156"/>
      <c r="I53" s="156"/>
      <c r="J53" s="136" t="s">
        <v>479</v>
      </c>
      <c r="K53" s="136">
        <v>0.3</v>
      </c>
      <c r="L53" s="157"/>
      <c r="M53" s="156">
        <f>IF(ISNUMBER(K53/G53),IF(NOT(K53/G53=0),K53/G53, " "), " ")</f>
        <v>2.3076923076923075</v>
      </c>
      <c r="N53" s="154"/>
    </row>
    <row r="54" spans="1:14" ht="22.8" x14ac:dyDescent="0.25">
      <c r="A54" s="152">
        <v>28</v>
      </c>
      <c r="B54" s="153">
        <v>110901</v>
      </c>
      <c r="C54" s="134" t="s">
        <v>481</v>
      </c>
      <c r="D54" s="154" t="s">
        <v>464</v>
      </c>
      <c r="E54" s="155">
        <v>1.1299999999999999</v>
      </c>
      <c r="F54" s="136" t="s">
        <v>482</v>
      </c>
      <c r="G54" s="136">
        <v>16.38</v>
      </c>
      <c r="H54" s="156"/>
      <c r="I54" s="156"/>
      <c r="J54" s="136" t="s">
        <v>414</v>
      </c>
      <c r="K54" s="136"/>
      <c r="L54" s="157"/>
      <c r="M54" s="156" t="str">
        <f>IF(ISNUMBER(K54/G54),IF(NOT(K54/G54=0),K54/G54, " "), " ")</f>
        <v xml:space="preserve"> </v>
      </c>
      <c r="N54" s="154"/>
    </row>
    <row r="55" spans="1:14" ht="22.8" x14ac:dyDescent="0.25">
      <c r="A55" s="152">
        <v>29</v>
      </c>
      <c r="B55" s="153">
        <v>330206</v>
      </c>
      <c r="C55" s="134" t="s">
        <v>483</v>
      </c>
      <c r="D55" s="154" t="s">
        <v>464</v>
      </c>
      <c r="E55" s="155">
        <v>0.75</v>
      </c>
      <c r="F55" s="136" t="s">
        <v>484</v>
      </c>
      <c r="G55" s="136">
        <v>1.74</v>
      </c>
      <c r="H55" s="156"/>
      <c r="I55" s="156"/>
      <c r="J55" s="136" t="s">
        <v>485</v>
      </c>
      <c r="K55" s="136">
        <v>9</v>
      </c>
      <c r="L55" s="157"/>
      <c r="M55" s="156">
        <f>IF(ISNUMBER(K55/G55),IF(NOT(K55/G55=0),K55/G55, " "), " ")</f>
        <v>5.1724137931034484</v>
      </c>
      <c r="N55" s="154" t="s">
        <v>467</v>
      </c>
    </row>
    <row r="56" spans="1:14" ht="22.8" x14ac:dyDescent="0.25">
      <c r="A56" s="152">
        <v>30</v>
      </c>
      <c r="B56" s="153">
        <v>400001</v>
      </c>
      <c r="C56" s="134" t="s">
        <v>486</v>
      </c>
      <c r="D56" s="154" t="s">
        <v>464</v>
      </c>
      <c r="E56" s="155">
        <v>0.31</v>
      </c>
      <c r="F56" s="136" t="s">
        <v>487</v>
      </c>
      <c r="G56" s="136">
        <v>31.98</v>
      </c>
      <c r="H56" s="156"/>
      <c r="I56" s="156"/>
      <c r="J56" s="136" t="s">
        <v>488</v>
      </c>
      <c r="K56" s="136">
        <v>181.97</v>
      </c>
      <c r="L56" s="157"/>
      <c r="M56" s="156">
        <f>IF(ISNUMBER(K56/G56),IF(NOT(K56/G56=0),K56/G56, " "), " ")</f>
        <v>5.6901188242651655</v>
      </c>
      <c r="N56" s="154" t="s">
        <v>471</v>
      </c>
    </row>
    <row r="57" spans="1:14" ht="22.8" x14ac:dyDescent="0.25">
      <c r="A57" s="152">
        <v>31</v>
      </c>
      <c r="B57" s="153">
        <v>400001</v>
      </c>
      <c r="C57" s="134" t="s">
        <v>489</v>
      </c>
      <c r="D57" s="154" t="s">
        <v>464</v>
      </c>
      <c r="E57" s="155">
        <v>0.17</v>
      </c>
      <c r="F57" s="136" t="s">
        <v>487</v>
      </c>
      <c r="G57" s="136">
        <v>17.54</v>
      </c>
      <c r="H57" s="156"/>
      <c r="I57" s="156"/>
      <c r="J57" s="136" t="s">
        <v>488</v>
      </c>
      <c r="K57" s="136">
        <v>99.79</v>
      </c>
      <c r="L57" s="157"/>
      <c r="M57" s="156">
        <f>IF(ISNUMBER(K57/G57),IF(NOT(K57/G57=0),K57/G57, " "), " ")</f>
        <v>5.689281641961232</v>
      </c>
      <c r="N57" s="154" t="s">
        <v>467</v>
      </c>
    </row>
    <row r="58" spans="1:14" ht="22.8" x14ac:dyDescent="0.25">
      <c r="A58" s="152">
        <v>32</v>
      </c>
      <c r="B58" s="153">
        <v>400001</v>
      </c>
      <c r="C58" s="134" t="s">
        <v>489</v>
      </c>
      <c r="D58" s="154" t="s">
        <v>464</v>
      </c>
      <c r="E58" s="155">
        <v>0.14000000000000001</v>
      </c>
      <c r="F58" s="136" t="s">
        <v>487</v>
      </c>
      <c r="G58" s="136">
        <v>14.44</v>
      </c>
      <c r="H58" s="156"/>
      <c r="I58" s="156"/>
      <c r="J58" s="136" t="s">
        <v>488</v>
      </c>
      <c r="K58" s="136">
        <v>82.18</v>
      </c>
      <c r="L58" s="157"/>
      <c r="M58" s="156">
        <f>IF(ISNUMBER(K58/G58),IF(NOT(K58/G58=0),K58/G58, " "), " ")</f>
        <v>5.6911357340720228</v>
      </c>
      <c r="N58" s="154"/>
    </row>
    <row r="59" spans="1:14" ht="22.8" x14ac:dyDescent="0.25">
      <c r="A59" s="152">
        <v>33</v>
      </c>
      <c r="B59" s="153" t="s">
        <v>490</v>
      </c>
      <c r="C59" s="134" t="s">
        <v>491</v>
      </c>
      <c r="D59" s="154" t="s">
        <v>492</v>
      </c>
      <c r="E59" s="155">
        <v>0.28389999999999999</v>
      </c>
      <c r="F59" s="136" t="s">
        <v>493</v>
      </c>
      <c r="G59" s="136">
        <v>0.94</v>
      </c>
      <c r="H59" s="156"/>
      <c r="I59" s="156"/>
      <c r="J59" s="136" t="s">
        <v>494</v>
      </c>
      <c r="K59" s="136">
        <v>8.1300000000000008</v>
      </c>
      <c r="L59" s="157"/>
      <c r="M59" s="156">
        <f>IF(ISNUMBER(K59/G59),IF(NOT(K59/G59=0),K59/G59, " "), " ")</f>
        <v>8.6489361702127674</v>
      </c>
      <c r="N59" s="154"/>
    </row>
    <row r="60" spans="1:14" ht="34.200000000000003" x14ac:dyDescent="0.25">
      <c r="A60" s="152">
        <v>34</v>
      </c>
      <c r="B60" s="153" t="s">
        <v>495</v>
      </c>
      <c r="C60" s="134" t="s">
        <v>496</v>
      </c>
      <c r="D60" s="154" t="s">
        <v>492</v>
      </c>
      <c r="E60" s="155">
        <v>0.28389999999999999</v>
      </c>
      <c r="F60" s="136" t="s">
        <v>497</v>
      </c>
      <c r="G60" s="136">
        <v>2.0499999999999998</v>
      </c>
      <c r="H60" s="156"/>
      <c r="I60" s="156"/>
      <c r="J60" s="136" t="s">
        <v>498</v>
      </c>
      <c r="K60" s="136">
        <v>10.06</v>
      </c>
      <c r="L60" s="157"/>
      <c r="M60" s="156">
        <f>IF(ISNUMBER(K60/G60),IF(NOT(K60/G60=0),K60/G60, " "), " ")</f>
        <v>4.9073170731707325</v>
      </c>
      <c r="N60" s="154"/>
    </row>
    <row r="61" spans="1:14" ht="19.350000000000001" customHeight="1" x14ac:dyDescent="0.25">
      <c r="A61" s="128" t="s">
        <v>499</v>
      </c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</row>
    <row r="62" spans="1:14" ht="22.8" x14ac:dyDescent="0.25">
      <c r="A62" s="152">
        <v>35</v>
      </c>
      <c r="B62" s="153" t="s">
        <v>500</v>
      </c>
      <c r="C62" s="134" t="s">
        <v>501</v>
      </c>
      <c r="D62" s="154" t="s">
        <v>502</v>
      </c>
      <c r="E62" s="155">
        <v>0.26200000000000001</v>
      </c>
      <c r="F62" s="136" t="s">
        <v>503</v>
      </c>
      <c r="G62" s="136">
        <v>1.62</v>
      </c>
      <c r="H62" s="156">
        <v>42.66</v>
      </c>
      <c r="I62" s="156">
        <v>11.17</v>
      </c>
      <c r="J62" s="136" t="s">
        <v>504</v>
      </c>
      <c r="K62" s="136">
        <v>12.87</v>
      </c>
      <c r="L62" s="157"/>
      <c r="M62" s="156">
        <f>IF(ISNUMBER(K62/G62),IF(NOT(K62/G62=0),K62/G62, " "), " ")</f>
        <v>7.9444444444444438</v>
      </c>
      <c r="N62" s="154" t="s">
        <v>471</v>
      </c>
    </row>
    <row r="63" spans="1:14" ht="22.8" x14ac:dyDescent="0.25">
      <c r="A63" s="152">
        <v>36</v>
      </c>
      <c r="B63" s="153" t="s">
        <v>500</v>
      </c>
      <c r="C63" s="134" t="s">
        <v>505</v>
      </c>
      <c r="D63" s="154" t="s">
        <v>502</v>
      </c>
      <c r="E63" s="155">
        <v>0.2462</v>
      </c>
      <c r="F63" s="136" t="s">
        <v>503</v>
      </c>
      <c r="G63" s="136">
        <v>1.52</v>
      </c>
      <c r="H63" s="156">
        <v>42.66</v>
      </c>
      <c r="I63" s="156">
        <v>10.5</v>
      </c>
      <c r="J63" s="136" t="s">
        <v>504</v>
      </c>
      <c r="K63" s="136">
        <v>12.09</v>
      </c>
      <c r="L63" s="157"/>
      <c r="M63" s="156">
        <f>IF(ISNUMBER(K63/G63),IF(NOT(K63/G63=0),K63/G63, " "), " ")</f>
        <v>7.9539473684210522</v>
      </c>
      <c r="N63" s="154" t="s">
        <v>506</v>
      </c>
    </row>
    <row r="64" spans="1:14" ht="22.8" x14ac:dyDescent="0.25">
      <c r="A64" s="152">
        <v>37</v>
      </c>
      <c r="B64" s="153" t="s">
        <v>500</v>
      </c>
      <c r="C64" s="134" t="s">
        <v>505</v>
      </c>
      <c r="D64" s="154" t="s">
        <v>502</v>
      </c>
      <c r="E64" s="155">
        <v>1.5800000000000002E-2</v>
      </c>
      <c r="F64" s="136" t="s">
        <v>503</v>
      </c>
      <c r="G64" s="136">
        <v>0.1</v>
      </c>
      <c r="H64" s="156">
        <v>42.66</v>
      </c>
      <c r="I64" s="156">
        <v>0.67</v>
      </c>
      <c r="J64" s="136" t="s">
        <v>504</v>
      </c>
      <c r="K64" s="136">
        <v>0.78</v>
      </c>
      <c r="L64" s="157"/>
      <c r="M64" s="156">
        <f>IF(ISNUMBER(K64/G64),IF(NOT(K64/G64=0),K64/G64, " "), " ")</f>
        <v>7.8</v>
      </c>
      <c r="N64" s="154"/>
    </row>
    <row r="65" spans="1:14" ht="22.8" x14ac:dyDescent="0.25">
      <c r="A65" s="152">
        <v>38</v>
      </c>
      <c r="B65" s="153" t="s">
        <v>507</v>
      </c>
      <c r="C65" s="134" t="s">
        <v>508</v>
      </c>
      <c r="D65" s="154" t="s">
        <v>492</v>
      </c>
      <c r="E65" s="155">
        <v>2.5999999999999999E-3</v>
      </c>
      <c r="F65" s="136" t="s">
        <v>509</v>
      </c>
      <c r="G65" s="136">
        <v>36.01</v>
      </c>
      <c r="H65" s="156">
        <v>37288.14</v>
      </c>
      <c r="I65" s="156">
        <v>96.95</v>
      </c>
      <c r="J65" s="136" t="s">
        <v>510</v>
      </c>
      <c r="K65" s="136">
        <v>100.18</v>
      </c>
      <c r="L65" s="157"/>
      <c r="M65" s="156">
        <f>IF(ISNUMBER(K65/G65),IF(NOT(K65/G65=0),K65/G65, " "), " ")</f>
        <v>2.7820049986114972</v>
      </c>
      <c r="N65" s="154"/>
    </row>
    <row r="66" spans="1:14" ht="22.8" x14ac:dyDescent="0.25">
      <c r="A66" s="152">
        <v>39</v>
      </c>
      <c r="B66" s="153" t="s">
        <v>511</v>
      </c>
      <c r="C66" s="134" t="s">
        <v>512</v>
      </c>
      <c r="D66" s="154" t="s">
        <v>492</v>
      </c>
      <c r="E66" s="155">
        <v>6.4999999999999997E-3</v>
      </c>
      <c r="F66" s="136" t="s">
        <v>513</v>
      </c>
      <c r="G66" s="136">
        <v>127.08</v>
      </c>
      <c r="H66" s="156">
        <v>40013</v>
      </c>
      <c r="I66" s="156">
        <v>260.08</v>
      </c>
      <c r="J66" s="136" t="s">
        <v>514</v>
      </c>
      <c r="K66" s="136">
        <v>268.5</v>
      </c>
      <c r="L66" s="157"/>
      <c r="M66" s="156">
        <f>IF(ISNUMBER(K66/G66),IF(NOT(K66/G66=0),K66/G66, " "), " ")</f>
        <v>2.1128423040604343</v>
      </c>
      <c r="N66" s="154"/>
    </row>
    <row r="67" spans="1:14" ht="34.200000000000003" x14ac:dyDescent="0.25">
      <c r="A67" s="152">
        <v>40</v>
      </c>
      <c r="B67" s="153" t="s">
        <v>515</v>
      </c>
      <c r="C67" s="134" t="s">
        <v>516</v>
      </c>
      <c r="D67" s="154" t="s">
        <v>492</v>
      </c>
      <c r="E67" s="155">
        <v>1.1000000000000001E-3</v>
      </c>
      <c r="F67" s="136" t="s">
        <v>517</v>
      </c>
      <c r="G67" s="136">
        <v>18.77</v>
      </c>
      <c r="H67" s="156">
        <v>40013</v>
      </c>
      <c r="I67" s="156">
        <v>44.01</v>
      </c>
      <c r="J67" s="136" t="s">
        <v>514</v>
      </c>
      <c r="K67" s="136">
        <v>45.44</v>
      </c>
      <c r="L67" s="157"/>
      <c r="M67" s="156">
        <f>IF(ISNUMBER(K67/G67),IF(NOT(K67/G67=0),K67/G67, " "), " ")</f>
        <v>2.4208843899840171</v>
      </c>
      <c r="N67" s="154"/>
    </row>
    <row r="68" spans="1:14" ht="34.200000000000003" x14ac:dyDescent="0.25">
      <c r="A68" s="152">
        <v>41</v>
      </c>
      <c r="B68" s="153" t="s">
        <v>518</v>
      </c>
      <c r="C68" s="134" t="s">
        <v>519</v>
      </c>
      <c r="D68" s="154" t="s">
        <v>492</v>
      </c>
      <c r="E68" s="155">
        <v>1.34E-2</v>
      </c>
      <c r="F68" s="136" t="s">
        <v>517</v>
      </c>
      <c r="G68" s="136">
        <v>228.6</v>
      </c>
      <c r="H68" s="156">
        <v>40013</v>
      </c>
      <c r="I68" s="156">
        <v>536.16999999999996</v>
      </c>
      <c r="J68" s="136" t="s">
        <v>514</v>
      </c>
      <c r="K68" s="136">
        <v>553.53</v>
      </c>
      <c r="L68" s="157"/>
      <c r="M68" s="156">
        <f>IF(ISNUMBER(K68/G68),IF(NOT(K68/G68=0),K68/G68, " "), " ")</f>
        <v>2.4213910761154853</v>
      </c>
      <c r="N68" s="154"/>
    </row>
    <row r="69" spans="1:14" ht="22.8" x14ac:dyDescent="0.25">
      <c r="A69" s="152">
        <v>42</v>
      </c>
      <c r="B69" s="153" t="s">
        <v>520</v>
      </c>
      <c r="C69" s="134" t="s">
        <v>521</v>
      </c>
      <c r="D69" s="154" t="s">
        <v>492</v>
      </c>
      <c r="E69" s="155">
        <v>8.0000000000000004E-4</v>
      </c>
      <c r="F69" s="136" t="s">
        <v>522</v>
      </c>
      <c r="G69" s="136">
        <v>8.56</v>
      </c>
      <c r="H69" s="156">
        <v>125598.87</v>
      </c>
      <c r="I69" s="156">
        <v>100.48</v>
      </c>
      <c r="J69" s="136" t="s">
        <v>523</v>
      </c>
      <c r="K69" s="136">
        <v>102.74</v>
      </c>
      <c r="L69" s="157"/>
      <c r="M69" s="156">
        <f>IF(ISNUMBER(K69/G69),IF(NOT(K69/G69=0),K69/G69, " "), " ")</f>
        <v>12.002336448598129</v>
      </c>
      <c r="N69" s="154"/>
    </row>
    <row r="70" spans="1:14" ht="22.8" x14ac:dyDescent="0.25">
      <c r="A70" s="152">
        <v>43</v>
      </c>
      <c r="B70" s="153" t="s">
        <v>524</v>
      </c>
      <c r="C70" s="134" t="s">
        <v>525</v>
      </c>
      <c r="D70" s="154" t="s">
        <v>492</v>
      </c>
      <c r="E70" s="155">
        <v>7.7999999999999996E-3</v>
      </c>
      <c r="F70" s="136" t="s">
        <v>526</v>
      </c>
      <c r="G70" s="136">
        <v>234.31</v>
      </c>
      <c r="H70" s="156">
        <v>85289</v>
      </c>
      <c r="I70" s="156">
        <v>665.25</v>
      </c>
      <c r="J70" s="136" t="s">
        <v>527</v>
      </c>
      <c r="K70" s="136">
        <v>682.56</v>
      </c>
      <c r="L70" s="157"/>
      <c r="M70" s="156">
        <f>IF(ISNUMBER(K70/G70),IF(NOT(K70/G70=0),K70/G70, " "), " ")</f>
        <v>2.9130638897187482</v>
      </c>
      <c r="N70" s="154"/>
    </row>
    <row r="71" spans="1:14" ht="34.200000000000003" x14ac:dyDescent="0.25">
      <c r="A71" s="152">
        <v>44</v>
      </c>
      <c r="B71" s="153" t="s">
        <v>528</v>
      </c>
      <c r="C71" s="134" t="s">
        <v>529</v>
      </c>
      <c r="D71" s="154" t="s">
        <v>492</v>
      </c>
      <c r="E71" s="155">
        <v>1E-4</v>
      </c>
      <c r="F71" s="136" t="s">
        <v>530</v>
      </c>
      <c r="G71" s="136">
        <v>1.62</v>
      </c>
      <c r="H71" s="156">
        <v>43140.35</v>
      </c>
      <c r="I71" s="156">
        <v>4.3099999999999996</v>
      </c>
      <c r="J71" s="136" t="s">
        <v>531</v>
      </c>
      <c r="K71" s="136">
        <v>4.43</v>
      </c>
      <c r="L71" s="157"/>
      <c r="M71" s="156">
        <f>IF(ISNUMBER(K71/G71),IF(NOT(K71/G71=0),K71/G71, " "), " ")</f>
        <v>2.7345679012345676</v>
      </c>
      <c r="N71" s="154" t="s">
        <v>532</v>
      </c>
    </row>
    <row r="72" spans="1:14" ht="22.8" x14ac:dyDescent="0.25">
      <c r="A72" s="152">
        <v>45</v>
      </c>
      <c r="B72" s="153" t="s">
        <v>533</v>
      </c>
      <c r="C72" s="134" t="s">
        <v>534</v>
      </c>
      <c r="D72" s="154" t="s">
        <v>492</v>
      </c>
      <c r="E72" s="155">
        <v>1E-3</v>
      </c>
      <c r="F72" s="136" t="s">
        <v>535</v>
      </c>
      <c r="G72" s="136">
        <v>10.66</v>
      </c>
      <c r="H72" s="156">
        <v>56684.17</v>
      </c>
      <c r="I72" s="156">
        <v>56.68</v>
      </c>
      <c r="J72" s="136" t="s">
        <v>536</v>
      </c>
      <c r="K72" s="136">
        <v>58.13</v>
      </c>
      <c r="L72" s="157"/>
      <c r="M72" s="156">
        <f>IF(ISNUMBER(K72/G72),IF(NOT(K72/G72=0),K72/G72, " "), " ")</f>
        <v>5.4530956848030021</v>
      </c>
      <c r="N72" s="154" t="s">
        <v>537</v>
      </c>
    </row>
    <row r="73" spans="1:14" ht="22.8" x14ac:dyDescent="0.25">
      <c r="A73" s="152">
        <v>46</v>
      </c>
      <c r="B73" s="153" t="s">
        <v>538</v>
      </c>
      <c r="C73" s="134" t="s">
        <v>539</v>
      </c>
      <c r="D73" s="154" t="s">
        <v>540</v>
      </c>
      <c r="E73" s="155">
        <v>1.5742</v>
      </c>
      <c r="F73" s="136" t="s">
        <v>541</v>
      </c>
      <c r="G73" s="136">
        <v>60.91</v>
      </c>
      <c r="H73" s="156">
        <v>126.06</v>
      </c>
      <c r="I73" s="156">
        <v>198.44</v>
      </c>
      <c r="J73" s="136" t="s">
        <v>542</v>
      </c>
      <c r="K73" s="136">
        <v>202.51</v>
      </c>
      <c r="L73" s="157"/>
      <c r="M73" s="156">
        <f>IF(ISNUMBER(K73/G73),IF(NOT(K73/G73=0),K73/G73, " "), " ")</f>
        <v>3.3247414217698243</v>
      </c>
      <c r="N73" s="154"/>
    </row>
    <row r="74" spans="1:14" ht="22.8" x14ac:dyDescent="0.25">
      <c r="A74" s="152">
        <v>47</v>
      </c>
      <c r="B74" s="153" t="s">
        <v>543</v>
      </c>
      <c r="C74" s="134" t="s">
        <v>544</v>
      </c>
      <c r="D74" s="154" t="s">
        <v>502</v>
      </c>
      <c r="E74" s="155">
        <v>9.2499999999999999E-2</v>
      </c>
      <c r="F74" s="136" t="s">
        <v>545</v>
      </c>
      <c r="G74" s="136">
        <v>9.34</v>
      </c>
      <c r="H74" s="156">
        <v>418</v>
      </c>
      <c r="I74" s="156">
        <v>38.65</v>
      </c>
      <c r="J74" s="136" t="s">
        <v>546</v>
      </c>
      <c r="K74" s="136">
        <v>40.380000000000003</v>
      </c>
      <c r="L74" s="157"/>
      <c r="M74" s="156">
        <f>IF(ISNUMBER(K74/G74),IF(NOT(K74/G74=0),K74/G74, " "), " ")</f>
        <v>4.3233404710920773</v>
      </c>
      <c r="N74" s="154" t="s">
        <v>471</v>
      </c>
    </row>
    <row r="75" spans="1:14" ht="34.200000000000003" x14ac:dyDescent="0.25">
      <c r="A75" s="152">
        <v>48</v>
      </c>
      <c r="B75" s="153" t="s">
        <v>543</v>
      </c>
      <c r="C75" s="134" t="s">
        <v>547</v>
      </c>
      <c r="D75" s="154" t="s">
        <v>502</v>
      </c>
      <c r="E75" s="155">
        <v>8.5300000000000001E-2</v>
      </c>
      <c r="F75" s="136" t="s">
        <v>545</v>
      </c>
      <c r="G75" s="136">
        <v>8.61</v>
      </c>
      <c r="H75" s="156">
        <v>418</v>
      </c>
      <c r="I75" s="156">
        <v>35.64</v>
      </c>
      <c r="J75" s="136" t="s">
        <v>546</v>
      </c>
      <c r="K75" s="136">
        <v>37.24</v>
      </c>
      <c r="L75" s="157"/>
      <c r="M75" s="156">
        <f>IF(ISNUMBER(K75/G75),IF(NOT(K75/G75=0),K75/G75, " "), " ")</f>
        <v>4.3252032520325212</v>
      </c>
      <c r="N75" s="154" t="s">
        <v>548</v>
      </c>
    </row>
    <row r="76" spans="1:14" ht="22.8" x14ac:dyDescent="0.25">
      <c r="A76" s="152">
        <v>49</v>
      </c>
      <c r="B76" s="153" t="s">
        <v>543</v>
      </c>
      <c r="C76" s="134" t="s">
        <v>547</v>
      </c>
      <c r="D76" s="154" t="s">
        <v>502</v>
      </c>
      <c r="E76" s="155">
        <v>7.1999999999999998E-3</v>
      </c>
      <c r="F76" s="136" t="s">
        <v>545</v>
      </c>
      <c r="G76" s="136">
        <v>0.73</v>
      </c>
      <c r="H76" s="156">
        <v>418</v>
      </c>
      <c r="I76" s="156">
        <v>3.01</v>
      </c>
      <c r="J76" s="136" t="s">
        <v>546</v>
      </c>
      <c r="K76" s="136">
        <v>3.14</v>
      </c>
      <c r="L76" s="157"/>
      <c r="M76" s="156">
        <f>IF(ISNUMBER(K76/G76),IF(NOT(K76/G76=0),K76/G76, " "), " ")</f>
        <v>4.3013698630136989</v>
      </c>
      <c r="N76" s="154"/>
    </row>
    <row r="77" spans="1:14" ht="22.8" x14ac:dyDescent="0.25">
      <c r="A77" s="152">
        <v>50</v>
      </c>
      <c r="B77" s="153" t="s">
        <v>549</v>
      </c>
      <c r="C77" s="134" t="s">
        <v>550</v>
      </c>
      <c r="D77" s="154" t="s">
        <v>551</v>
      </c>
      <c r="E77" s="155">
        <v>4.4999999999999998E-2</v>
      </c>
      <c r="F77" s="136" t="s">
        <v>552</v>
      </c>
      <c r="G77" s="136">
        <v>1.89</v>
      </c>
      <c r="H77" s="156">
        <v>228.81</v>
      </c>
      <c r="I77" s="156">
        <v>10.29</v>
      </c>
      <c r="J77" s="136" t="s">
        <v>553</v>
      </c>
      <c r="K77" s="136">
        <v>10.52</v>
      </c>
      <c r="L77" s="157"/>
      <c r="M77" s="156">
        <f>IF(ISNUMBER(K77/G77),IF(NOT(K77/G77=0),K77/G77, " "), " ")</f>
        <v>5.5661375661375665</v>
      </c>
      <c r="N77" s="154" t="s">
        <v>471</v>
      </c>
    </row>
    <row r="78" spans="1:14" ht="22.8" x14ac:dyDescent="0.25">
      <c r="A78" s="152">
        <v>51</v>
      </c>
      <c r="B78" s="153" t="s">
        <v>549</v>
      </c>
      <c r="C78" s="134" t="s">
        <v>554</v>
      </c>
      <c r="D78" s="154" t="s">
        <v>551</v>
      </c>
      <c r="E78" s="155">
        <v>4.3799999999999999E-2</v>
      </c>
      <c r="F78" s="136" t="s">
        <v>552</v>
      </c>
      <c r="G78" s="136">
        <v>1.84</v>
      </c>
      <c r="H78" s="156">
        <v>228.81</v>
      </c>
      <c r="I78" s="156">
        <v>10.02</v>
      </c>
      <c r="J78" s="136" t="s">
        <v>553</v>
      </c>
      <c r="K78" s="136">
        <v>10.24</v>
      </c>
      <c r="L78" s="157"/>
      <c r="M78" s="156">
        <f>IF(ISNUMBER(K78/G78),IF(NOT(K78/G78=0),K78/G78, " "), " ")</f>
        <v>5.5652173913043477</v>
      </c>
      <c r="N78" s="154" t="s">
        <v>555</v>
      </c>
    </row>
    <row r="79" spans="1:14" ht="22.8" x14ac:dyDescent="0.25">
      <c r="A79" s="152">
        <v>52</v>
      </c>
      <c r="B79" s="153" t="s">
        <v>549</v>
      </c>
      <c r="C79" s="134" t="s">
        <v>554</v>
      </c>
      <c r="D79" s="154" t="s">
        <v>551</v>
      </c>
      <c r="E79" s="155">
        <v>1.1999999999999999E-3</v>
      </c>
      <c r="F79" s="136" t="s">
        <v>552</v>
      </c>
      <c r="G79" s="136">
        <v>0.05</v>
      </c>
      <c r="H79" s="156">
        <v>228.81</v>
      </c>
      <c r="I79" s="156">
        <v>0.27</v>
      </c>
      <c r="J79" s="136" t="s">
        <v>553</v>
      </c>
      <c r="K79" s="136">
        <v>0.28000000000000003</v>
      </c>
      <c r="L79" s="157"/>
      <c r="M79" s="156">
        <f>IF(ISNUMBER(K79/G79),IF(NOT(K79/G79=0),K79/G79, " "), " ")</f>
        <v>5.6000000000000005</v>
      </c>
      <c r="N79" s="154"/>
    </row>
    <row r="80" spans="1:14" ht="45.6" x14ac:dyDescent="0.25">
      <c r="A80" s="152">
        <v>53</v>
      </c>
      <c r="B80" s="153" t="s">
        <v>556</v>
      </c>
      <c r="C80" s="134" t="s">
        <v>557</v>
      </c>
      <c r="D80" s="154" t="s">
        <v>551</v>
      </c>
      <c r="E80" s="155">
        <v>1.82</v>
      </c>
      <c r="F80" s="136" t="s">
        <v>558</v>
      </c>
      <c r="G80" s="136">
        <v>41.5</v>
      </c>
      <c r="H80" s="156">
        <v>119.32</v>
      </c>
      <c r="I80" s="156">
        <v>217.18</v>
      </c>
      <c r="J80" s="136" t="s">
        <v>559</v>
      </c>
      <c r="K80" s="136">
        <v>222.09</v>
      </c>
      <c r="L80" s="157"/>
      <c r="M80" s="156">
        <f>IF(ISNUMBER(K80/G80),IF(NOT(K80/G80=0),K80/G80, " "), " ")</f>
        <v>5.3515662650602414</v>
      </c>
      <c r="N80" s="154" t="s">
        <v>560</v>
      </c>
    </row>
    <row r="81" spans="1:14" ht="22.8" x14ac:dyDescent="0.25">
      <c r="A81" s="152">
        <v>54</v>
      </c>
      <c r="B81" s="153" t="s">
        <v>561</v>
      </c>
      <c r="C81" s="134" t="s">
        <v>562</v>
      </c>
      <c r="D81" s="154" t="s">
        <v>492</v>
      </c>
      <c r="E81" s="155">
        <v>5.9400000000000001E-2</v>
      </c>
      <c r="F81" s="136" t="s">
        <v>563</v>
      </c>
      <c r="G81" s="136">
        <v>294.04000000000002</v>
      </c>
      <c r="H81" s="156">
        <v>24228.81</v>
      </c>
      <c r="I81" s="156">
        <v>1439.2</v>
      </c>
      <c r="J81" s="136" t="s">
        <v>564</v>
      </c>
      <c r="K81" s="136">
        <v>1488.17</v>
      </c>
      <c r="L81" s="157"/>
      <c r="M81" s="156">
        <f>IF(ISNUMBER(K81/G81),IF(NOT(K81/G81=0),K81/G81, " "), " ")</f>
        <v>5.0611141341314108</v>
      </c>
      <c r="N81" s="154"/>
    </row>
    <row r="82" spans="1:14" ht="22.8" x14ac:dyDescent="0.25">
      <c r="A82" s="152">
        <v>55</v>
      </c>
      <c r="B82" s="153" t="s">
        <v>565</v>
      </c>
      <c r="C82" s="134" t="s">
        <v>566</v>
      </c>
      <c r="D82" s="154" t="s">
        <v>492</v>
      </c>
      <c r="E82" s="155">
        <v>1.0999999999999999E-2</v>
      </c>
      <c r="F82" s="136" t="s">
        <v>567</v>
      </c>
      <c r="G82" s="136">
        <v>76.67</v>
      </c>
      <c r="H82" s="156"/>
      <c r="I82" s="156"/>
      <c r="J82" s="136" t="s">
        <v>414</v>
      </c>
      <c r="K82" s="136"/>
      <c r="L82" s="157"/>
      <c r="M82" s="156" t="str">
        <f>IF(ISNUMBER(K82/G82),IF(NOT(K82/G82=0),K82/G82, " "), " ")</f>
        <v xml:space="preserve"> </v>
      </c>
      <c r="N82" s="154"/>
    </row>
    <row r="83" spans="1:14" ht="22.8" x14ac:dyDescent="0.25">
      <c r="A83" s="152">
        <v>56</v>
      </c>
      <c r="B83" s="153" t="s">
        <v>568</v>
      </c>
      <c r="C83" s="134" t="s">
        <v>569</v>
      </c>
      <c r="D83" s="154" t="s">
        <v>551</v>
      </c>
      <c r="E83" s="155">
        <v>0.29430000000000001</v>
      </c>
      <c r="F83" s="136" t="s">
        <v>570</v>
      </c>
      <c r="G83" s="136">
        <v>2.06</v>
      </c>
      <c r="H83" s="156">
        <v>37.97</v>
      </c>
      <c r="I83" s="156">
        <v>11.17</v>
      </c>
      <c r="J83" s="136" t="s">
        <v>571</v>
      </c>
      <c r="K83" s="136">
        <v>11.53</v>
      </c>
      <c r="L83" s="157"/>
      <c r="M83" s="156">
        <f>IF(ISNUMBER(K83/G83),IF(NOT(K83/G83=0),K83/G83, " "), " ")</f>
        <v>5.5970873786407767</v>
      </c>
      <c r="N83" s="154"/>
    </row>
    <row r="84" spans="1:14" ht="22.8" x14ac:dyDescent="0.25">
      <c r="A84" s="152">
        <v>57</v>
      </c>
      <c r="B84" s="153" t="s">
        <v>572</v>
      </c>
      <c r="C84" s="134" t="s">
        <v>573</v>
      </c>
      <c r="D84" s="154" t="s">
        <v>492</v>
      </c>
      <c r="E84" s="155">
        <v>8.0000000000000004E-4</v>
      </c>
      <c r="F84" s="136" t="s">
        <v>574</v>
      </c>
      <c r="G84" s="136">
        <v>6.38</v>
      </c>
      <c r="H84" s="156">
        <v>13135.59</v>
      </c>
      <c r="I84" s="156">
        <v>10.51</v>
      </c>
      <c r="J84" s="136" t="s">
        <v>575</v>
      </c>
      <c r="K84" s="136">
        <v>11.11</v>
      </c>
      <c r="L84" s="157"/>
      <c r="M84" s="156">
        <f>IF(ISNUMBER(K84/G84),IF(NOT(K84/G84=0),K84/G84, " "), " ")</f>
        <v>1.7413793103448276</v>
      </c>
      <c r="N84" s="154"/>
    </row>
    <row r="85" spans="1:14" ht="22.8" x14ac:dyDescent="0.25">
      <c r="A85" s="152">
        <v>58</v>
      </c>
      <c r="B85" s="153" t="s">
        <v>576</v>
      </c>
      <c r="C85" s="134" t="s">
        <v>577</v>
      </c>
      <c r="D85" s="154" t="s">
        <v>551</v>
      </c>
      <c r="E85" s="155">
        <v>9.01E-2</v>
      </c>
      <c r="F85" s="136" t="s">
        <v>578</v>
      </c>
      <c r="G85" s="136">
        <v>2.74</v>
      </c>
      <c r="H85" s="156"/>
      <c r="I85" s="156"/>
      <c r="J85" s="136" t="s">
        <v>414</v>
      </c>
      <c r="K85" s="136"/>
      <c r="L85" s="157"/>
      <c r="M85" s="156" t="str">
        <f>IF(ISNUMBER(K85/G85),IF(NOT(K85/G85=0),K85/G85, " "), " ")</f>
        <v xml:space="preserve"> </v>
      </c>
      <c r="N85" s="154"/>
    </row>
    <row r="86" spans="1:14" ht="22.8" x14ac:dyDescent="0.25">
      <c r="A86" s="152">
        <v>59</v>
      </c>
      <c r="B86" s="153" t="s">
        <v>579</v>
      </c>
      <c r="C86" s="134" t="s">
        <v>580</v>
      </c>
      <c r="D86" s="154" t="s">
        <v>492</v>
      </c>
      <c r="E86" s="155">
        <v>7.7999999999999996E-3</v>
      </c>
      <c r="F86" s="136" t="s">
        <v>581</v>
      </c>
      <c r="G86" s="136">
        <v>85.42</v>
      </c>
      <c r="H86" s="156"/>
      <c r="I86" s="156"/>
      <c r="J86" s="136" t="s">
        <v>414</v>
      </c>
      <c r="K86" s="136"/>
      <c r="L86" s="157"/>
      <c r="M86" s="156" t="str">
        <f>IF(ISNUMBER(K86/G86),IF(NOT(K86/G86=0),K86/G86, " "), " ")</f>
        <v xml:space="preserve"> </v>
      </c>
      <c r="N86" s="154"/>
    </row>
    <row r="87" spans="1:14" ht="22.8" x14ac:dyDescent="0.25">
      <c r="A87" s="152">
        <v>60</v>
      </c>
      <c r="B87" s="153" t="s">
        <v>582</v>
      </c>
      <c r="C87" s="134" t="s">
        <v>583</v>
      </c>
      <c r="D87" s="154" t="s">
        <v>551</v>
      </c>
      <c r="E87" s="155">
        <v>1.03E-2</v>
      </c>
      <c r="F87" s="136" t="s">
        <v>584</v>
      </c>
      <c r="G87" s="136">
        <v>0.57999999999999996</v>
      </c>
      <c r="H87" s="156"/>
      <c r="I87" s="156"/>
      <c r="J87" s="136" t="s">
        <v>414</v>
      </c>
      <c r="K87" s="136"/>
      <c r="L87" s="157"/>
      <c r="M87" s="156" t="str">
        <f>IF(ISNUMBER(K87/G87),IF(NOT(K87/G87=0),K87/G87, " "), " ")</f>
        <v xml:space="preserve"> </v>
      </c>
      <c r="N87" s="154"/>
    </row>
    <row r="88" spans="1:14" ht="68.400000000000006" x14ac:dyDescent="0.25">
      <c r="A88" s="152">
        <v>61</v>
      </c>
      <c r="B88" s="153" t="s">
        <v>585</v>
      </c>
      <c r="C88" s="134" t="s">
        <v>586</v>
      </c>
      <c r="D88" s="154" t="s">
        <v>551</v>
      </c>
      <c r="E88" s="155">
        <v>0.14000000000000001</v>
      </c>
      <c r="F88" s="136" t="s">
        <v>587</v>
      </c>
      <c r="G88" s="136">
        <v>16.239999999999998</v>
      </c>
      <c r="H88" s="156">
        <v>417.58</v>
      </c>
      <c r="I88" s="156">
        <v>58.46</v>
      </c>
      <c r="J88" s="136" t="s">
        <v>588</v>
      </c>
      <c r="K88" s="136">
        <v>59.68</v>
      </c>
      <c r="L88" s="157"/>
      <c r="M88" s="156">
        <f>IF(ISNUMBER(K88/G88),IF(NOT(K88/G88=0),K88/G88, " "), " ")</f>
        <v>3.6748768472906406</v>
      </c>
      <c r="N88" s="154" t="s">
        <v>589</v>
      </c>
    </row>
    <row r="89" spans="1:14" ht="34.200000000000003" x14ac:dyDescent="0.25">
      <c r="A89" s="152">
        <v>62</v>
      </c>
      <c r="B89" s="153" t="s">
        <v>590</v>
      </c>
      <c r="C89" s="134" t="s">
        <v>591</v>
      </c>
      <c r="D89" s="154" t="s">
        <v>492</v>
      </c>
      <c r="E89" s="155">
        <v>1.2999999999999999E-3</v>
      </c>
      <c r="F89" s="136" t="s">
        <v>592</v>
      </c>
      <c r="G89" s="136">
        <v>16.47</v>
      </c>
      <c r="H89" s="156">
        <v>45975.6</v>
      </c>
      <c r="I89" s="156">
        <v>59.77</v>
      </c>
      <c r="J89" s="136" t="s">
        <v>593</v>
      </c>
      <c r="K89" s="136">
        <v>61.39</v>
      </c>
      <c r="L89" s="157"/>
      <c r="M89" s="156">
        <f>IF(ISNUMBER(K89/G89),IF(NOT(K89/G89=0),K89/G89, " "), " ")</f>
        <v>3.7273831208257442</v>
      </c>
      <c r="N89" s="154" t="s">
        <v>532</v>
      </c>
    </row>
    <row r="90" spans="1:14" ht="34.200000000000003" x14ac:dyDescent="0.25">
      <c r="A90" s="152">
        <v>63</v>
      </c>
      <c r="B90" s="153" t="s">
        <v>594</v>
      </c>
      <c r="C90" s="134" t="s">
        <v>595</v>
      </c>
      <c r="D90" s="154" t="s">
        <v>492</v>
      </c>
      <c r="E90" s="155">
        <v>4.7000000000000002E-3</v>
      </c>
      <c r="F90" s="136" t="s">
        <v>596</v>
      </c>
      <c r="G90" s="136">
        <v>98.28</v>
      </c>
      <c r="H90" s="156">
        <v>55802.95</v>
      </c>
      <c r="I90" s="156">
        <v>262.26</v>
      </c>
      <c r="J90" s="136" t="s">
        <v>597</v>
      </c>
      <c r="K90" s="136">
        <v>269.06</v>
      </c>
      <c r="L90" s="157"/>
      <c r="M90" s="156">
        <f>IF(ISNUMBER(K90/G90),IF(NOT(K90/G90=0),K90/G90, " "), " ")</f>
        <v>2.7376882376882379</v>
      </c>
      <c r="N90" s="154" t="s">
        <v>532</v>
      </c>
    </row>
    <row r="91" spans="1:14" ht="57" x14ac:dyDescent="0.25">
      <c r="A91" s="152">
        <v>64</v>
      </c>
      <c r="B91" s="153" t="s">
        <v>598</v>
      </c>
      <c r="C91" s="134" t="s">
        <v>599</v>
      </c>
      <c r="D91" s="154" t="s">
        <v>600</v>
      </c>
      <c r="E91" s="155">
        <v>11.449</v>
      </c>
      <c r="F91" s="136" t="s">
        <v>601</v>
      </c>
      <c r="G91" s="136">
        <v>140.82</v>
      </c>
      <c r="H91" s="156">
        <v>52.7</v>
      </c>
      <c r="I91" s="156">
        <v>603.35</v>
      </c>
      <c r="J91" s="136" t="s">
        <v>602</v>
      </c>
      <c r="K91" s="136">
        <v>620.54</v>
      </c>
      <c r="L91" s="157"/>
      <c r="M91" s="156">
        <f>IF(ISNUMBER(K91/G91),IF(NOT(K91/G91=0),K91/G91, " "), " ")</f>
        <v>4.4066183780712969</v>
      </c>
      <c r="N91" s="154" t="s">
        <v>471</v>
      </c>
    </row>
    <row r="92" spans="1:14" ht="57" x14ac:dyDescent="0.25">
      <c r="A92" s="152">
        <v>65</v>
      </c>
      <c r="B92" s="153" t="s">
        <v>598</v>
      </c>
      <c r="C92" s="134" t="s">
        <v>603</v>
      </c>
      <c r="D92" s="154" t="s">
        <v>600</v>
      </c>
      <c r="E92" s="155">
        <v>8.8810000000000002</v>
      </c>
      <c r="F92" s="136" t="s">
        <v>601</v>
      </c>
      <c r="G92" s="136">
        <v>109.23</v>
      </c>
      <c r="H92" s="156">
        <v>52.7</v>
      </c>
      <c r="I92" s="156">
        <v>468.02</v>
      </c>
      <c r="J92" s="136" t="s">
        <v>602</v>
      </c>
      <c r="K92" s="136">
        <v>481.35</v>
      </c>
      <c r="L92" s="157"/>
      <c r="M92" s="156">
        <f>IF(ISNUMBER(K92/G92),IF(NOT(K92/G92=0),K92/G92, " "), " ")</f>
        <v>4.4067563856083494</v>
      </c>
      <c r="N92" s="154" t="s">
        <v>604</v>
      </c>
    </row>
    <row r="93" spans="1:14" ht="57" x14ac:dyDescent="0.25">
      <c r="A93" s="152">
        <v>66</v>
      </c>
      <c r="B93" s="153" t="s">
        <v>598</v>
      </c>
      <c r="C93" s="134" t="s">
        <v>603</v>
      </c>
      <c r="D93" s="154" t="s">
        <v>600</v>
      </c>
      <c r="E93" s="155">
        <v>2.5680000000000001</v>
      </c>
      <c r="F93" s="136" t="s">
        <v>601</v>
      </c>
      <c r="G93" s="136">
        <v>31.59</v>
      </c>
      <c r="H93" s="156">
        <v>52.7</v>
      </c>
      <c r="I93" s="156">
        <v>135.33000000000001</v>
      </c>
      <c r="J93" s="136" t="s">
        <v>602</v>
      </c>
      <c r="K93" s="136">
        <v>139.19</v>
      </c>
      <c r="L93" s="157"/>
      <c r="M93" s="156">
        <f>IF(ISNUMBER(K93/G93),IF(NOT(K93/G93=0),K93/G93, " "), " ")</f>
        <v>4.4061411839189617</v>
      </c>
      <c r="N93" s="154"/>
    </row>
    <row r="94" spans="1:14" ht="57" x14ac:dyDescent="0.25">
      <c r="A94" s="152">
        <v>67</v>
      </c>
      <c r="B94" s="153" t="s">
        <v>605</v>
      </c>
      <c r="C94" s="134" t="s">
        <v>606</v>
      </c>
      <c r="D94" s="154" t="s">
        <v>600</v>
      </c>
      <c r="E94" s="155">
        <v>1.2</v>
      </c>
      <c r="F94" s="136" t="s">
        <v>607</v>
      </c>
      <c r="G94" s="136">
        <v>22.68</v>
      </c>
      <c r="H94" s="156">
        <v>65.58</v>
      </c>
      <c r="I94" s="156">
        <v>78.7</v>
      </c>
      <c r="J94" s="136" t="s">
        <v>608</v>
      </c>
      <c r="K94" s="136">
        <v>80.69</v>
      </c>
      <c r="L94" s="157"/>
      <c r="M94" s="156">
        <f>IF(ISNUMBER(K94/G94),IF(NOT(K94/G94=0),K94/G94, " "), " ")</f>
        <v>3.5577601410934743</v>
      </c>
      <c r="N94" s="154" t="s">
        <v>609</v>
      </c>
    </row>
    <row r="95" spans="1:14" ht="45.6" x14ac:dyDescent="0.25">
      <c r="A95" s="152">
        <v>68</v>
      </c>
      <c r="B95" s="153" t="s">
        <v>610</v>
      </c>
      <c r="C95" s="134" t="s">
        <v>611</v>
      </c>
      <c r="D95" s="154" t="s">
        <v>492</v>
      </c>
      <c r="E95" s="155">
        <v>2.2000000000000001E-3</v>
      </c>
      <c r="F95" s="136" t="s">
        <v>612</v>
      </c>
      <c r="G95" s="136">
        <v>33.4</v>
      </c>
      <c r="H95" s="156">
        <v>74951</v>
      </c>
      <c r="I95" s="156">
        <v>164.89</v>
      </c>
      <c r="J95" s="136" t="s">
        <v>613</v>
      </c>
      <c r="K95" s="136">
        <v>168.71</v>
      </c>
      <c r="L95" s="157"/>
      <c r="M95" s="156">
        <f>IF(ISNUMBER(K95/G95),IF(NOT(K95/G95=0),K95/G95, " "), " ")</f>
        <v>5.0511976047904197</v>
      </c>
      <c r="N95" s="154" t="s">
        <v>614</v>
      </c>
    </row>
    <row r="96" spans="1:14" ht="45.6" x14ac:dyDescent="0.25">
      <c r="A96" s="152">
        <v>69</v>
      </c>
      <c r="B96" s="153" t="s">
        <v>615</v>
      </c>
      <c r="C96" s="134" t="s">
        <v>616</v>
      </c>
      <c r="D96" s="154" t="s">
        <v>600</v>
      </c>
      <c r="E96" s="155">
        <v>1.1200000000000001</v>
      </c>
      <c r="F96" s="136" t="s">
        <v>617</v>
      </c>
      <c r="G96" s="136">
        <v>12.99</v>
      </c>
      <c r="H96" s="156">
        <v>22.86</v>
      </c>
      <c r="I96" s="156">
        <v>25.6</v>
      </c>
      <c r="J96" s="136" t="s">
        <v>618</v>
      </c>
      <c r="K96" s="136">
        <v>26.16</v>
      </c>
      <c r="L96" s="157"/>
      <c r="M96" s="156">
        <f>IF(ISNUMBER(K96/G96),IF(NOT(K96/G96=0),K96/G96, " "), " ")</f>
        <v>2.0138568129330254</v>
      </c>
      <c r="N96" s="154" t="s">
        <v>619</v>
      </c>
    </row>
    <row r="97" spans="1:14" ht="57" x14ac:dyDescent="0.25">
      <c r="A97" s="152">
        <v>70</v>
      </c>
      <c r="B97" s="153" t="s">
        <v>620</v>
      </c>
      <c r="C97" s="134" t="s">
        <v>621</v>
      </c>
      <c r="D97" s="154" t="s">
        <v>600</v>
      </c>
      <c r="E97" s="155">
        <v>0.7</v>
      </c>
      <c r="F97" s="136" t="s">
        <v>622</v>
      </c>
      <c r="G97" s="136">
        <v>33.31</v>
      </c>
      <c r="H97" s="156">
        <v>163</v>
      </c>
      <c r="I97" s="156">
        <v>114.1</v>
      </c>
      <c r="J97" s="136" t="s">
        <v>623</v>
      </c>
      <c r="K97" s="136">
        <v>116.61</v>
      </c>
      <c r="L97" s="157"/>
      <c r="M97" s="156">
        <f>IF(ISNUMBER(K97/G97),IF(NOT(K97/G97=0),K97/G97, " "), " ")</f>
        <v>3.5007505253677573</v>
      </c>
      <c r="N97" s="154" t="s">
        <v>624</v>
      </c>
    </row>
    <row r="98" spans="1:14" ht="34.200000000000003" x14ac:dyDescent="0.25">
      <c r="A98" s="152">
        <v>71</v>
      </c>
      <c r="B98" s="153" t="s">
        <v>625</v>
      </c>
      <c r="C98" s="134" t="s">
        <v>626</v>
      </c>
      <c r="D98" s="154" t="s">
        <v>627</v>
      </c>
      <c r="E98" s="155">
        <v>3</v>
      </c>
      <c r="F98" s="136" t="s">
        <v>628</v>
      </c>
      <c r="G98" s="136">
        <v>49.2</v>
      </c>
      <c r="H98" s="156">
        <v>89.5</v>
      </c>
      <c r="I98" s="156">
        <v>268.5</v>
      </c>
      <c r="J98" s="136" t="s">
        <v>629</v>
      </c>
      <c r="K98" s="136">
        <v>274.68</v>
      </c>
      <c r="L98" s="157"/>
      <c r="M98" s="156">
        <f>IF(ISNUMBER(K98/G98),IF(NOT(K98/G98=0),K98/G98, " "), " ")</f>
        <v>5.5829268292682928</v>
      </c>
      <c r="N98" s="154" t="s">
        <v>532</v>
      </c>
    </row>
    <row r="99" spans="1:14" ht="22.8" x14ac:dyDescent="0.25">
      <c r="A99" s="152">
        <v>72</v>
      </c>
      <c r="B99" s="153" t="s">
        <v>630</v>
      </c>
      <c r="C99" s="134" t="s">
        <v>631</v>
      </c>
      <c r="D99" s="154" t="s">
        <v>627</v>
      </c>
      <c r="E99" s="155">
        <v>1</v>
      </c>
      <c r="F99" s="136" t="s">
        <v>632</v>
      </c>
      <c r="G99" s="136">
        <v>17.600000000000001</v>
      </c>
      <c r="H99" s="156">
        <v>32.6</v>
      </c>
      <c r="I99" s="156">
        <v>32.6</v>
      </c>
      <c r="J99" s="136" t="s">
        <v>633</v>
      </c>
      <c r="K99" s="136">
        <v>33.380000000000003</v>
      </c>
      <c r="L99" s="157"/>
      <c r="M99" s="156">
        <f>IF(ISNUMBER(K99/G99),IF(NOT(K99/G99=0),K99/G99, " "), " ")</f>
        <v>1.896590909090909</v>
      </c>
      <c r="N99" s="154" t="s">
        <v>634</v>
      </c>
    </row>
    <row r="100" spans="1:14" ht="22.8" x14ac:dyDescent="0.25">
      <c r="A100" s="152">
        <v>73</v>
      </c>
      <c r="B100" s="153" t="s">
        <v>635</v>
      </c>
      <c r="C100" s="134" t="s">
        <v>636</v>
      </c>
      <c r="D100" s="154" t="s">
        <v>627</v>
      </c>
      <c r="E100" s="155">
        <v>5</v>
      </c>
      <c r="F100" s="136" t="s">
        <v>637</v>
      </c>
      <c r="G100" s="136">
        <v>93</v>
      </c>
      <c r="H100" s="156">
        <v>40.729999999999997</v>
      </c>
      <c r="I100" s="156">
        <v>203.65</v>
      </c>
      <c r="J100" s="136" t="s">
        <v>638</v>
      </c>
      <c r="K100" s="136">
        <v>208.55</v>
      </c>
      <c r="L100" s="157"/>
      <c r="M100" s="156">
        <f>IF(ISNUMBER(K100/G100),IF(NOT(K100/G100=0),K100/G100, " "), " ")</f>
        <v>2.2424731182795701</v>
      </c>
      <c r="N100" s="154" t="s">
        <v>639</v>
      </c>
    </row>
    <row r="101" spans="1:14" ht="34.200000000000003" x14ac:dyDescent="0.25">
      <c r="A101" s="152">
        <v>74</v>
      </c>
      <c r="B101" s="153" t="s">
        <v>640</v>
      </c>
      <c r="C101" s="134" t="s">
        <v>641</v>
      </c>
      <c r="D101" s="154" t="s">
        <v>600</v>
      </c>
      <c r="E101" s="155">
        <v>3.4929999999999999</v>
      </c>
      <c r="F101" s="136" t="s">
        <v>642</v>
      </c>
      <c r="G101" s="136">
        <v>181.99</v>
      </c>
      <c r="H101" s="156">
        <v>237.74</v>
      </c>
      <c r="I101" s="156">
        <v>830.43</v>
      </c>
      <c r="J101" s="136" t="s">
        <v>643</v>
      </c>
      <c r="K101" s="136">
        <v>848.21</v>
      </c>
      <c r="L101" s="157"/>
      <c r="M101" s="156">
        <f>IF(ISNUMBER(K101/G101),IF(NOT(K101/G101=0),K101/G101, " "), " ")</f>
        <v>4.6607505906917961</v>
      </c>
      <c r="N101" s="154" t="s">
        <v>532</v>
      </c>
    </row>
    <row r="102" spans="1:14" ht="34.200000000000003" x14ac:dyDescent="0.25">
      <c r="A102" s="152">
        <v>75</v>
      </c>
      <c r="B102" s="153" t="s">
        <v>644</v>
      </c>
      <c r="C102" s="134" t="s">
        <v>645</v>
      </c>
      <c r="D102" s="154" t="s">
        <v>502</v>
      </c>
      <c r="E102" s="155">
        <v>1.4E-2</v>
      </c>
      <c r="F102" s="136" t="s">
        <v>646</v>
      </c>
      <c r="G102" s="136">
        <v>8.7799999999999994</v>
      </c>
      <c r="H102" s="156">
        <v>2349</v>
      </c>
      <c r="I102" s="156">
        <v>32.89</v>
      </c>
      <c r="J102" s="136" t="s">
        <v>647</v>
      </c>
      <c r="K102" s="136">
        <v>39.200000000000003</v>
      </c>
      <c r="L102" s="157"/>
      <c r="M102" s="156">
        <f>IF(ISNUMBER(K102/G102),IF(NOT(K102/G102=0),K102/G102, " "), " ")</f>
        <v>4.4646924829157184</v>
      </c>
      <c r="N102" s="154" t="s">
        <v>648</v>
      </c>
    </row>
    <row r="103" spans="1:14" ht="22.8" x14ac:dyDescent="0.25">
      <c r="A103" s="152">
        <v>76</v>
      </c>
      <c r="B103" s="153" t="s">
        <v>649</v>
      </c>
      <c r="C103" s="134" t="s">
        <v>650</v>
      </c>
      <c r="D103" s="154" t="s">
        <v>492</v>
      </c>
      <c r="E103" s="155">
        <v>3.2099999999999997E-2</v>
      </c>
      <c r="F103" s="136" t="s">
        <v>651</v>
      </c>
      <c r="G103" s="136">
        <v>23.21</v>
      </c>
      <c r="H103" s="156">
        <v>4499</v>
      </c>
      <c r="I103" s="156">
        <v>144.41999999999999</v>
      </c>
      <c r="J103" s="136" t="s">
        <v>652</v>
      </c>
      <c r="K103" s="136">
        <v>155.97</v>
      </c>
      <c r="L103" s="157"/>
      <c r="M103" s="156">
        <f>IF(ISNUMBER(K103/G103),IF(NOT(K103/G103=0),K103/G103, " "), " ")</f>
        <v>6.71994829814735</v>
      </c>
      <c r="N103" s="154"/>
    </row>
    <row r="104" spans="1:14" ht="34.200000000000003" x14ac:dyDescent="0.25">
      <c r="A104" s="152">
        <v>77</v>
      </c>
      <c r="B104" s="153" t="s">
        <v>653</v>
      </c>
      <c r="C104" s="134" t="s">
        <v>654</v>
      </c>
      <c r="D104" s="154" t="s">
        <v>502</v>
      </c>
      <c r="E104" s="155">
        <v>3.8E-3</v>
      </c>
      <c r="F104" s="136" t="s">
        <v>545</v>
      </c>
      <c r="G104" s="136">
        <v>0.38</v>
      </c>
      <c r="H104" s="156">
        <v>329.9</v>
      </c>
      <c r="I104" s="156">
        <v>1.26</v>
      </c>
      <c r="J104" s="136" t="s">
        <v>655</v>
      </c>
      <c r="K104" s="136">
        <v>1.46</v>
      </c>
      <c r="L104" s="157"/>
      <c r="M104" s="156">
        <f>IF(ISNUMBER(K104/G104),IF(NOT(K104/G104=0),K104/G104, " "), " ")</f>
        <v>3.8421052631578947</v>
      </c>
      <c r="N104" s="154"/>
    </row>
    <row r="105" spans="1:14" ht="22.8" x14ac:dyDescent="0.25">
      <c r="A105" s="152">
        <v>78</v>
      </c>
      <c r="B105" s="153" t="s">
        <v>656</v>
      </c>
      <c r="C105" s="134" t="s">
        <v>657</v>
      </c>
      <c r="D105" s="154" t="s">
        <v>502</v>
      </c>
      <c r="E105" s="155">
        <v>7.5842000000000001</v>
      </c>
      <c r="F105" s="136" t="s">
        <v>658</v>
      </c>
      <c r="G105" s="136">
        <v>23.58</v>
      </c>
      <c r="H105" s="156">
        <v>22.32</v>
      </c>
      <c r="I105" s="156">
        <v>169.27</v>
      </c>
      <c r="J105" s="136" t="s">
        <v>659</v>
      </c>
      <c r="K105" s="136">
        <v>172.69</v>
      </c>
      <c r="L105" s="157"/>
      <c r="M105" s="156">
        <f>IF(ISNUMBER(K105/G105),IF(NOT(K105/G105=0),K105/G105, " "), " ")</f>
        <v>7.3235793044953352</v>
      </c>
      <c r="N105" s="154" t="s">
        <v>471</v>
      </c>
    </row>
    <row r="106" spans="1:14" ht="34.200000000000003" x14ac:dyDescent="0.25">
      <c r="A106" s="152">
        <v>79</v>
      </c>
      <c r="B106" s="153" t="s">
        <v>656</v>
      </c>
      <c r="C106" s="134" t="s">
        <v>660</v>
      </c>
      <c r="D106" s="154" t="s">
        <v>502</v>
      </c>
      <c r="E106" s="155">
        <v>6.88</v>
      </c>
      <c r="F106" s="136" t="s">
        <v>658</v>
      </c>
      <c r="G106" s="136">
        <v>21.4</v>
      </c>
      <c r="H106" s="156">
        <v>22.32</v>
      </c>
      <c r="I106" s="156">
        <v>153.55000000000001</v>
      </c>
      <c r="J106" s="136" t="s">
        <v>659</v>
      </c>
      <c r="K106" s="136">
        <v>156.65</v>
      </c>
      <c r="L106" s="157"/>
      <c r="M106" s="156">
        <f>IF(ISNUMBER(K106/G106),IF(NOT(K106/G106=0),K106/G106, " "), " ")</f>
        <v>7.3200934579439263</v>
      </c>
      <c r="N106" s="154" t="s">
        <v>661</v>
      </c>
    </row>
    <row r="107" spans="1:14" ht="22.8" x14ac:dyDescent="0.25">
      <c r="A107" s="152">
        <v>80</v>
      </c>
      <c r="B107" s="153" t="s">
        <v>656</v>
      </c>
      <c r="C107" s="134" t="s">
        <v>660</v>
      </c>
      <c r="D107" s="154" t="s">
        <v>502</v>
      </c>
      <c r="E107" s="155">
        <v>0.70420000000000005</v>
      </c>
      <c r="F107" s="136" t="s">
        <v>658</v>
      </c>
      <c r="G107" s="136">
        <v>2.1800000000000002</v>
      </c>
      <c r="H107" s="156">
        <v>22.32</v>
      </c>
      <c r="I107" s="156">
        <v>15.72</v>
      </c>
      <c r="J107" s="136" t="s">
        <v>659</v>
      </c>
      <c r="K107" s="136">
        <v>16.04</v>
      </c>
      <c r="L107" s="157"/>
      <c r="M107" s="156">
        <f>IF(ISNUMBER(K107/G107),IF(NOT(K107/G107=0),K107/G107, " "), " ")</f>
        <v>7.3577981651376136</v>
      </c>
      <c r="N107" s="154"/>
    </row>
    <row r="108" spans="1:14" ht="34.200000000000003" x14ac:dyDescent="0.25">
      <c r="A108" s="152">
        <v>81</v>
      </c>
      <c r="B108" s="153" t="s">
        <v>662</v>
      </c>
      <c r="C108" s="134" t="s">
        <v>663</v>
      </c>
      <c r="D108" s="154" t="s">
        <v>627</v>
      </c>
      <c r="E108" s="155">
        <v>1</v>
      </c>
      <c r="F108" s="136" t="s">
        <v>664</v>
      </c>
      <c r="G108" s="136">
        <v>36.799999999999997</v>
      </c>
      <c r="H108" s="156">
        <v>128.06</v>
      </c>
      <c r="I108" s="156">
        <v>128.06</v>
      </c>
      <c r="J108" s="136" t="s">
        <v>665</v>
      </c>
      <c r="K108" s="136">
        <v>131.13</v>
      </c>
      <c r="L108" s="157"/>
      <c r="M108" s="156">
        <f>IF(ISNUMBER(K108/G108),IF(NOT(K108/G108=0),K108/G108, " "), " ")</f>
        <v>3.5633152173913043</v>
      </c>
      <c r="N108" s="154" t="s">
        <v>532</v>
      </c>
    </row>
    <row r="109" spans="1:14" ht="34.200000000000003" x14ac:dyDescent="0.25">
      <c r="A109" s="152">
        <v>82</v>
      </c>
      <c r="B109" s="153" t="s">
        <v>666</v>
      </c>
      <c r="C109" s="134" t="s">
        <v>667</v>
      </c>
      <c r="D109" s="154" t="s">
        <v>627</v>
      </c>
      <c r="E109" s="155">
        <v>1</v>
      </c>
      <c r="F109" s="136" t="s">
        <v>668</v>
      </c>
      <c r="G109" s="136">
        <v>43.8</v>
      </c>
      <c r="H109" s="156">
        <v>152.08000000000001</v>
      </c>
      <c r="I109" s="156">
        <v>152.08000000000001</v>
      </c>
      <c r="J109" s="136" t="s">
        <v>669</v>
      </c>
      <c r="K109" s="136">
        <v>155.71</v>
      </c>
      <c r="L109" s="157"/>
      <c r="M109" s="156">
        <f>IF(ISNUMBER(K109/G109),IF(NOT(K109/G109=0),K109/G109, " "), " ")</f>
        <v>3.5550228310502288</v>
      </c>
      <c r="N109" s="154" t="s">
        <v>532</v>
      </c>
    </row>
    <row r="110" spans="1:14" ht="45.6" x14ac:dyDescent="0.25">
      <c r="A110" s="152">
        <v>83</v>
      </c>
      <c r="B110" s="153" t="s">
        <v>670</v>
      </c>
      <c r="C110" s="134" t="s">
        <v>671</v>
      </c>
      <c r="D110" s="154" t="s">
        <v>672</v>
      </c>
      <c r="E110" s="155">
        <v>0.1</v>
      </c>
      <c r="F110" s="136" t="s">
        <v>673</v>
      </c>
      <c r="G110" s="136">
        <v>4.42</v>
      </c>
      <c r="H110" s="156"/>
      <c r="I110" s="156"/>
      <c r="J110" s="136" t="s">
        <v>674</v>
      </c>
      <c r="K110" s="136">
        <v>9.8699999999999992</v>
      </c>
      <c r="L110" s="157"/>
      <c r="M110" s="156">
        <f>IF(ISNUMBER(K110/G110),IF(NOT(K110/G110=0),K110/G110, " "), " ")</f>
        <v>2.2330316742081449</v>
      </c>
      <c r="N110" s="154" t="s">
        <v>675</v>
      </c>
    </row>
    <row r="111" spans="1:14" ht="22.8" x14ac:dyDescent="0.25">
      <c r="A111" s="152">
        <v>84</v>
      </c>
      <c r="B111" s="153" t="s">
        <v>676</v>
      </c>
      <c r="C111" s="134" t="s">
        <v>677</v>
      </c>
      <c r="D111" s="154" t="s">
        <v>678</v>
      </c>
      <c r="E111" s="155">
        <v>1</v>
      </c>
      <c r="F111" s="136" t="s">
        <v>414</v>
      </c>
      <c r="G111" s="136"/>
      <c r="H111" s="156"/>
      <c r="I111" s="156"/>
      <c r="J111" s="136" t="s">
        <v>414</v>
      </c>
      <c r="K111" s="136"/>
      <c r="L111" s="157"/>
      <c r="M111" s="156" t="str">
        <f>IF(ISNUMBER(K111/G111),IF(NOT(K111/G111=0),K111/G111, " "), " ")</f>
        <v xml:space="preserve"> </v>
      </c>
      <c r="N111" s="154"/>
    </row>
    <row r="112" spans="1:14" ht="22.8" x14ac:dyDescent="0.25">
      <c r="A112" s="152">
        <v>85</v>
      </c>
      <c r="B112" s="153" t="s">
        <v>679</v>
      </c>
      <c r="C112" s="134" t="s">
        <v>680</v>
      </c>
      <c r="D112" s="154" t="s">
        <v>627</v>
      </c>
      <c r="E112" s="155">
        <v>15</v>
      </c>
      <c r="F112" s="136" t="s">
        <v>637</v>
      </c>
      <c r="G112" s="136">
        <v>279</v>
      </c>
      <c r="H112" s="156"/>
      <c r="I112" s="156"/>
      <c r="J112" s="136" t="s">
        <v>638</v>
      </c>
      <c r="K112" s="136">
        <v>542.23</v>
      </c>
      <c r="L112" s="157"/>
      <c r="M112" s="156">
        <f>IF(ISNUMBER(K112/G112),IF(NOT(K112/G112=0),K112/G112, " "), " ")</f>
        <v>1.9434767025089605</v>
      </c>
      <c r="N112" s="154" t="s">
        <v>639</v>
      </c>
    </row>
    <row r="113" spans="1:14" ht="22.8" x14ac:dyDescent="0.25">
      <c r="A113" s="152">
        <v>86</v>
      </c>
      <c r="B113" s="153" t="s">
        <v>679</v>
      </c>
      <c r="C113" s="134" t="s">
        <v>681</v>
      </c>
      <c r="D113" s="154" t="s">
        <v>627</v>
      </c>
      <c r="E113" s="155">
        <v>13</v>
      </c>
      <c r="F113" s="136" t="s">
        <v>637</v>
      </c>
      <c r="G113" s="136">
        <v>241.8</v>
      </c>
      <c r="H113" s="156"/>
      <c r="I113" s="156"/>
      <c r="J113" s="136" t="s">
        <v>638</v>
      </c>
      <c r="K113" s="136">
        <v>542.23</v>
      </c>
      <c r="L113" s="157"/>
      <c r="M113" s="156">
        <f>IF(ISNUMBER(K113/G113),IF(NOT(K113/G113=0),K113/G113, " "), " ")</f>
        <v>2.2424731182795701</v>
      </c>
      <c r="N113" s="154" t="s">
        <v>639</v>
      </c>
    </row>
    <row r="114" spans="1:14" ht="22.8" x14ac:dyDescent="0.25">
      <c r="A114" s="152">
        <v>87</v>
      </c>
      <c r="B114" s="153" t="s">
        <v>679</v>
      </c>
      <c r="C114" s="134" t="s">
        <v>681</v>
      </c>
      <c r="D114" s="154" t="s">
        <v>627</v>
      </c>
      <c r="E114" s="155">
        <v>2</v>
      </c>
      <c r="F114" s="136" t="s">
        <v>637</v>
      </c>
      <c r="G114" s="136">
        <v>37.200000000000003</v>
      </c>
      <c r="H114" s="156"/>
      <c r="I114" s="156"/>
      <c r="J114" s="136" t="s">
        <v>414</v>
      </c>
      <c r="K114" s="136"/>
      <c r="L114" s="157"/>
      <c r="M114" s="156" t="str">
        <f>IF(ISNUMBER(K114/G114),IF(NOT(K114/G114=0),K114/G114, " "), " ")</f>
        <v xml:space="preserve"> </v>
      </c>
      <c r="N114" s="154" t="s">
        <v>639</v>
      </c>
    </row>
    <row r="115" spans="1:14" ht="34.200000000000003" x14ac:dyDescent="0.25">
      <c r="A115" s="152">
        <v>88</v>
      </c>
      <c r="B115" s="153" t="s">
        <v>682</v>
      </c>
      <c r="C115" s="134" t="s">
        <v>683</v>
      </c>
      <c r="D115" s="154" t="s">
        <v>627</v>
      </c>
      <c r="E115" s="155">
        <v>2</v>
      </c>
      <c r="F115" s="136" t="s">
        <v>684</v>
      </c>
      <c r="G115" s="136">
        <v>58.6</v>
      </c>
      <c r="H115" s="156"/>
      <c r="I115" s="156"/>
      <c r="J115" s="136" t="s">
        <v>685</v>
      </c>
      <c r="K115" s="136">
        <v>164.42</v>
      </c>
      <c r="L115" s="157"/>
      <c r="M115" s="156">
        <f>IF(ISNUMBER(K115/G115),IF(NOT(K115/G115=0),K115/G115, " "), " ")</f>
        <v>2.8058020477815697</v>
      </c>
      <c r="N115" s="154" t="s">
        <v>686</v>
      </c>
    </row>
    <row r="116" spans="1:14" ht="34.200000000000003" x14ac:dyDescent="0.25">
      <c r="A116" s="152">
        <v>89</v>
      </c>
      <c r="B116" s="153" t="s">
        <v>687</v>
      </c>
      <c r="C116" s="134" t="s">
        <v>688</v>
      </c>
      <c r="D116" s="154" t="s">
        <v>627</v>
      </c>
      <c r="E116" s="155">
        <v>1</v>
      </c>
      <c r="F116" s="136" t="s">
        <v>689</v>
      </c>
      <c r="G116" s="136">
        <v>43.5</v>
      </c>
      <c r="H116" s="156"/>
      <c r="I116" s="156"/>
      <c r="J116" s="136" t="s">
        <v>690</v>
      </c>
      <c r="K116" s="136">
        <v>126.45</v>
      </c>
      <c r="L116" s="157"/>
      <c r="M116" s="156">
        <f>IF(ISNUMBER(K116/G116),IF(NOT(K116/G116=0),K116/G116, " "), " ")</f>
        <v>2.9068965517241381</v>
      </c>
      <c r="N116" s="154" t="s">
        <v>686</v>
      </c>
    </row>
    <row r="117" spans="1:14" ht="34.200000000000003" x14ac:dyDescent="0.25">
      <c r="A117" s="152">
        <v>90</v>
      </c>
      <c r="B117" s="153" t="s">
        <v>691</v>
      </c>
      <c r="C117" s="134" t="s">
        <v>692</v>
      </c>
      <c r="D117" s="154" t="s">
        <v>627</v>
      </c>
      <c r="E117" s="155">
        <v>3</v>
      </c>
      <c r="F117" s="136" t="s">
        <v>693</v>
      </c>
      <c r="G117" s="136">
        <v>7.23</v>
      </c>
      <c r="H117" s="156"/>
      <c r="I117" s="156"/>
      <c r="J117" s="136" t="s">
        <v>694</v>
      </c>
      <c r="K117" s="136">
        <v>57.09</v>
      </c>
      <c r="L117" s="157"/>
      <c r="M117" s="156">
        <f>IF(ISNUMBER(K117/G117),IF(NOT(K117/G117=0),K117/G117, " "), " ")</f>
        <v>7.8962655601659755</v>
      </c>
      <c r="N117" s="154" t="s">
        <v>686</v>
      </c>
    </row>
    <row r="118" spans="1:14" ht="22.8" x14ac:dyDescent="0.25">
      <c r="A118" s="152">
        <v>91</v>
      </c>
      <c r="B118" s="153" t="s">
        <v>695</v>
      </c>
      <c r="C118" s="134" t="s">
        <v>696</v>
      </c>
      <c r="D118" s="154" t="s">
        <v>627</v>
      </c>
      <c r="E118" s="155">
        <v>1</v>
      </c>
      <c r="F118" s="136" t="s">
        <v>697</v>
      </c>
      <c r="G118" s="136">
        <v>700</v>
      </c>
      <c r="H118" s="156"/>
      <c r="I118" s="156"/>
      <c r="J118" s="136" t="s">
        <v>698</v>
      </c>
      <c r="K118" s="136">
        <v>1033.06</v>
      </c>
      <c r="L118" s="157"/>
      <c r="M118" s="156">
        <f>IF(ISNUMBER(K118/G118),IF(NOT(K118/G118=0),K118/G118, " "), " ")</f>
        <v>1.4758</v>
      </c>
      <c r="N118" s="154" t="s">
        <v>699</v>
      </c>
    </row>
    <row r="119" spans="1:14" ht="34.200000000000003" x14ac:dyDescent="0.25">
      <c r="A119" s="152">
        <v>92</v>
      </c>
      <c r="B119" s="153" t="s">
        <v>700</v>
      </c>
      <c r="C119" s="134" t="s">
        <v>701</v>
      </c>
      <c r="D119" s="154" t="s">
        <v>627</v>
      </c>
      <c r="E119" s="155">
        <v>2</v>
      </c>
      <c r="F119" s="136" t="s">
        <v>702</v>
      </c>
      <c r="G119" s="136">
        <v>515.17999999999995</v>
      </c>
      <c r="H119" s="156"/>
      <c r="I119" s="156"/>
      <c r="J119" s="136" t="s">
        <v>703</v>
      </c>
      <c r="K119" s="136">
        <v>981.46</v>
      </c>
      <c r="L119" s="157"/>
      <c r="M119" s="156">
        <f>IF(ISNUMBER(K119/G119),IF(NOT(K119/G119=0),K119/G119, " "), " ")</f>
        <v>1.9050817190108313</v>
      </c>
      <c r="N119" s="154" t="s">
        <v>704</v>
      </c>
    </row>
    <row r="120" spans="1:14" ht="34.200000000000003" x14ac:dyDescent="0.25">
      <c r="A120" s="152">
        <v>93</v>
      </c>
      <c r="B120" s="153" t="s">
        <v>705</v>
      </c>
      <c r="C120" s="134" t="s">
        <v>706</v>
      </c>
      <c r="D120" s="154" t="s">
        <v>672</v>
      </c>
      <c r="E120" s="155">
        <v>0.1</v>
      </c>
      <c r="F120" s="136" t="s">
        <v>707</v>
      </c>
      <c r="G120" s="136">
        <v>126</v>
      </c>
      <c r="H120" s="156"/>
      <c r="I120" s="156"/>
      <c r="J120" s="136" t="s">
        <v>708</v>
      </c>
      <c r="K120" s="136">
        <v>2014.3</v>
      </c>
      <c r="L120" s="157"/>
      <c r="M120" s="156">
        <f>IF(ISNUMBER(K120/G120),IF(NOT(K120/G120=0),K120/G120, " "), " ")</f>
        <v>15.986507936507936</v>
      </c>
      <c r="N120" s="154" t="s">
        <v>686</v>
      </c>
    </row>
    <row r="121" spans="1:14" ht="19.350000000000001" customHeight="1" x14ac:dyDescent="0.25">
      <c r="A121" s="150" t="s">
        <v>709</v>
      </c>
      <c r="B121" s="151"/>
      <c r="C121" s="151"/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1"/>
    </row>
    <row r="122" spans="1:14" ht="19.350000000000001" customHeight="1" x14ac:dyDescent="0.25">
      <c r="A122" s="128" t="s">
        <v>499</v>
      </c>
      <c r="B122" s="129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</row>
    <row r="123" spans="1:14" ht="22.8" x14ac:dyDescent="0.25">
      <c r="A123" s="152">
        <v>94</v>
      </c>
      <c r="B123" s="153" t="s">
        <v>710</v>
      </c>
      <c r="C123" s="134" t="s">
        <v>711</v>
      </c>
      <c r="D123" s="154" t="s">
        <v>627</v>
      </c>
      <c r="E123" s="155">
        <v>3</v>
      </c>
      <c r="F123" s="136" t="s">
        <v>414</v>
      </c>
      <c r="G123" s="136"/>
      <c r="H123" s="156"/>
      <c r="I123" s="156"/>
      <c r="J123" s="136" t="s">
        <v>414</v>
      </c>
      <c r="K123" s="136"/>
      <c r="L123" s="157"/>
      <c r="M123" s="156" t="str">
        <f>IF(ISNUMBER(K123/G123),IF(NOT(K123/G123=0),K123/G123, " "), " ")</f>
        <v xml:space="preserve"> </v>
      </c>
      <c r="N123" s="154"/>
    </row>
    <row r="124" spans="1:14" ht="22.8" x14ac:dyDescent="0.25">
      <c r="A124" s="152">
        <v>95</v>
      </c>
      <c r="B124" s="153" t="s">
        <v>712</v>
      </c>
      <c r="C124" s="134" t="s">
        <v>677</v>
      </c>
      <c r="D124" s="154" t="s">
        <v>678</v>
      </c>
      <c r="E124" s="155">
        <v>1</v>
      </c>
      <c r="F124" s="136" t="s">
        <v>414</v>
      </c>
      <c r="G124" s="136"/>
      <c r="H124" s="156"/>
      <c r="I124" s="156"/>
      <c r="J124" s="136" t="s">
        <v>414</v>
      </c>
      <c r="K124" s="136"/>
      <c r="L124" s="157"/>
      <c r="M124" s="156" t="str">
        <f>IF(ISNUMBER(K124/G124),IF(NOT(K124/G124=0),K124/G124, " "), " ")</f>
        <v xml:space="preserve"> </v>
      </c>
      <c r="N124" s="154"/>
    </row>
    <row r="125" spans="1:14" ht="22.8" x14ac:dyDescent="0.25">
      <c r="A125" s="152">
        <v>96</v>
      </c>
      <c r="B125" s="153" t="s">
        <v>713</v>
      </c>
      <c r="C125" s="134" t="s">
        <v>714</v>
      </c>
      <c r="D125" s="154" t="s">
        <v>492</v>
      </c>
      <c r="E125" s="155">
        <v>0.75270000000000004</v>
      </c>
      <c r="F125" s="136" t="s">
        <v>414</v>
      </c>
      <c r="G125" s="136"/>
      <c r="H125" s="156"/>
      <c r="I125" s="156"/>
      <c r="J125" s="136" t="s">
        <v>414</v>
      </c>
      <c r="K125" s="136"/>
      <c r="L125" s="157"/>
      <c r="M125" s="156" t="str">
        <f>IF(ISNUMBER(K125/G125),IF(NOT(K125/G125=0),K125/G125, " "), " ")</f>
        <v xml:space="preserve"> </v>
      </c>
      <c r="N125" s="154"/>
    </row>
    <row r="126" spans="1:14" ht="22.8" x14ac:dyDescent="0.25">
      <c r="A126" s="152">
        <v>97</v>
      </c>
      <c r="B126" s="153" t="s">
        <v>715</v>
      </c>
      <c r="C126" s="134" t="s">
        <v>716</v>
      </c>
      <c r="D126" s="154" t="s">
        <v>492</v>
      </c>
      <c r="E126" s="155">
        <v>4.8099999999999997E-2</v>
      </c>
      <c r="F126" s="136" t="s">
        <v>414</v>
      </c>
      <c r="G126" s="136"/>
      <c r="H126" s="156"/>
      <c r="I126" s="156"/>
      <c r="J126" s="136" t="s">
        <v>414</v>
      </c>
      <c r="K126" s="136"/>
      <c r="L126" s="157"/>
      <c r="M126" s="156" t="str">
        <f>IF(ISNUMBER(K126/G126),IF(NOT(K126/G126=0),K126/G126, " "), " ")</f>
        <v xml:space="preserve"> </v>
      </c>
      <c r="N126" s="154"/>
    </row>
    <row r="127" spans="1:14" ht="22.8" x14ac:dyDescent="0.25">
      <c r="A127" s="158">
        <v>98</v>
      </c>
      <c r="B127" s="159" t="s">
        <v>717</v>
      </c>
      <c r="C127" s="140" t="s">
        <v>718</v>
      </c>
      <c r="D127" s="160" t="s">
        <v>492</v>
      </c>
      <c r="E127" s="161">
        <v>0.28389999999999999</v>
      </c>
      <c r="F127" s="142" t="s">
        <v>414</v>
      </c>
      <c r="G127" s="142"/>
      <c r="H127" s="162"/>
      <c r="I127" s="162"/>
      <c r="J127" s="142" t="s">
        <v>414</v>
      </c>
      <c r="K127" s="142"/>
      <c r="L127" s="163"/>
      <c r="M127" s="162" t="str">
        <f>IF(ISNUMBER(K127/G127),IF(NOT(K127/G127=0),K127/G127, " "), " ")</f>
        <v xml:space="preserve"> </v>
      </c>
      <c r="N127" s="160"/>
    </row>
    <row r="128" spans="1:14" x14ac:dyDescent="0.25">
      <c r="A128" s="144" t="s">
        <v>372</v>
      </c>
      <c r="B128" s="145"/>
      <c r="C128" s="145"/>
      <c r="D128" s="145"/>
      <c r="E128" s="145"/>
      <c r="F128" s="145"/>
      <c r="G128" s="164">
        <v>7112</v>
      </c>
      <c r="H128" s="165"/>
      <c r="I128" s="165"/>
      <c r="J128" s="165"/>
      <c r="K128" s="164">
        <v>41879</v>
      </c>
      <c r="L128" s="166"/>
      <c r="M128" s="164">
        <f ca="1">IF(ISNUMBER(INDIRECT("K" &amp; ROW())/INDIRECT("G" &amp; ROW())),INDIRECT("K" &amp; ROW())/INDIRECT("G" &amp; ROW()), " ")</f>
        <v>5.8884983127109107</v>
      </c>
      <c r="N128" s="146" t="s">
        <v>719</v>
      </c>
    </row>
    <row r="129" spans="1:14" x14ac:dyDescent="0.25">
      <c r="A129" s="144" t="s">
        <v>377</v>
      </c>
      <c r="B129" s="145"/>
      <c r="C129" s="145"/>
      <c r="D129" s="145"/>
      <c r="E129" s="145"/>
      <c r="F129" s="145"/>
      <c r="G129" s="164"/>
      <c r="H129" s="165"/>
      <c r="I129" s="165"/>
      <c r="J129" s="165"/>
      <c r="K129" s="164"/>
      <c r="L129" s="166"/>
      <c r="M129" s="164" t="str">
        <f ca="1">IF(ISNUMBER(INDIRECT("K" &amp; ROW())/INDIRECT("G" &amp; ROW())),INDIRECT("K" &amp; ROW())/INDIRECT("G" &amp; ROW()), " ")</f>
        <v xml:space="preserve"> </v>
      </c>
      <c r="N129" s="146" t="s">
        <v>719</v>
      </c>
    </row>
    <row r="130" spans="1:14" x14ac:dyDescent="0.25">
      <c r="A130" s="144" t="s">
        <v>378</v>
      </c>
      <c r="B130" s="145"/>
      <c r="C130" s="145"/>
      <c r="D130" s="145"/>
      <c r="E130" s="145"/>
      <c r="F130" s="145"/>
      <c r="G130" s="164">
        <v>3191</v>
      </c>
      <c r="H130" s="165"/>
      <c r="I130" s="165"/>
      <c r="J130" s="165"/>
      <c r="K130" s="164">
        <v>29333</v>
      </c>
      <c r="L130" s="166"/>
      <c r="M130" s="164">
        <f ca="1">IF(ISNUMBER(INDIRECT("K" &amp; ROW())/INDIRECT("G" &amp; ROW())),INDIRECT("K" &amp; ROW())/INDIRECT("G" &amp; ROW()), " ")</f>
        <v>9.1924161704794738</v>
      </c>
      <c r="N130" s="146" t="s">
        <v>719</v>
      </c>
    </row>
    <row r="131" spans="1:14" x14ac:dyDescent="0.25">
      <c r="A131" s="144" t="s">
        <v>379</v>
      </c>
      <c r="B131" s="145"/>
      <c r="C131" s="145"/>
      <c r="D131" s="145"/>
      <c r="E131" s="145"/>
      <c r="F131" s="145"/>
      <c r="G131" s="164">
        <v>3837</v>
      </c>
      <c r="H131" s="165"/>
      <c r="I131" s="165"/>
      <c r="J131" s="165"/>
      <c r="K131" s="164">
        <v>12173</v>
      </c>
      <c r="L131" s="166"/>
      <c r="M131" s="164">
        <f ca="1">IF(ISNUMBER(INDIRECT("K" &amp; ROW())/INDIRECT("G" &amp; ROW())),INDIRECT("K" &amp; ROW())/INDIRECT("G" &amp; ROW()), " ")</f>
        <v>3.1725306228824603</v>
      </c>
      <c r="N131" s="146" t="s">
        <v>719</v>
      </c>
    </row>
    <row r="132" spans="1:14" x14ac:dyDescent="0.25">
      <c r="A132" s="144" t="s">
        <v>380</v>
      </c>
      <c r="B132" s="145"/>
      <c r="C132" s="145"/>
      <c r="D132" s="145"/>
      <c r="E132" s="145"/>
      <c r="F132" s="145"/>
      <c r="G132" s="164">
        <v>106</v>
      </c>
      <c r="H132" s="165"/>
      <c r="I132" s="165"/>
      <c r="J132" s="165"/>
      <c r="K132" s="164">
        <v>497</v>
      </c>
      <c r="L132" s="166"/>
      <c r="M132" s="164">
        <f ca="1">IF(ISNUMBER(INDIRECT("K" &amp; ROW())/INDIRECT("G" &amp; ROW())),INDIRECT("K" &amp; ROW())/INDIRECT("G" &amp; ROW()), " ")</f>
        <v>4.6886792452830193</v>
      </c>
      <c r="N132" s="146" t="s">
        <v>719</v>
      </c>
    </row>
    <row r="133" spans="1:14" x14ac:dyDescent="0.25">
      <c r="A133" s="147" t="s">
        <v>381</v>
      </c>
      <c r="B133" s="148"/>
      <c r="C133" s="148"/>
      <c r="D133" s="148"/>
      <c r="E133" s="148"/>
      <c r="F133" s="148"/>
      <c r="G133" s="167">
        <v>2925</v>
      </c>
      <c r="H133" s="168"/>
      <c r="I133" s="168"/>
      <c r="J133" s="168"/>
      <c r="K133" s="167">
        <v>27958</v>
      </c>
      <c r="L133" s="169"/>
      <c r="M133" s="167">
        <f ca="1">IF(ISNUMBER(INDIRECT("K" &amp; ROW())/INDIRECT("G" &amp; ROW())),INDIRECT("K" &amp; ROW())/INDIRECT("G" &amp; ROW()), " ")</f>
        <v>9.5582905982905988</v>
      </c>
      <c r="N133" s="149" t="s">
        <v>719</v>
      </c>
    </row>
    <row r="134" spans="1:14" x14ac:dyDescent="0.25">
      <c r="A134" s="147" t="s">
        <v>382</v>
      </c>
      <c r="B134" s="148"/>
      <c r="C134" s="148"/>
      <c r="D134" s="148"/>
      <c r="E134" s="148"/>
      <c r="F134" s="148"/>
      <c r="G134" s="167">
        <v>1809</v>
      </c>
      <c r="H134" s="168"/>
      <c r="I134" s="168"/>
      <c r="J134" s="168"/>
      <c r="K134" s="167">
        <v>17202</v>
      </c>
      <c r="L134" s="169"/>
      <c r="M134" s="167">
        <f ca="1">IF(ISNUMBER(INDIRECT("K" &amp; ROW())/INDIRECT("G" &amp; ROW())),INDIRECT("K" &amp; ROW())/INDIRECT("G" &amp; ROW()), " ")</f>
        <v>9.5091210613598669</v>
      </c>
      <c r="N134" s="149" t="s">
        <v>719</v>
      </c>
    </row>
    <row r="135" spans="1:14" x14ac:dyDescent="0.25">
      <c r="A135" s="147" t="s">
        <v>383</v>
      </c>
      <c r="B135" s="148"/>
      <c r="C135" s="148"/>
      <c r="D135" s="148"/>
      <c r="E135" s="148"/>
      <c r="F135" s="148"/>
      <c r="G135" s="167"/>
      <c r="H135" s="168"/>
      <c r="I135" s="168"/>
      <c r="J135" s="168"/>
      <c r="K135" s="167"/>
      <c r="L135" s="169"/>
      <c r="M135" s="167" t="str">
        <f ca="1">IF(ISNUMBER(INDIRECT("K" &amp; ROW())/INDIRECT("G" &amp; ROW())),INDIRECT("K" &amp; ROW())/INDIRECT("G" &amp; ROW()), " ")</f>
        <v xml:space="preserve"> </v>
      </c>
      <c r="N135" s="149" t="s">
        <v>719</v>
      </c>
    </row>
    <row r="136" spans="1:14" ht="30" customHeight="1" x14ac:dyDescent="0.25">
      <c r="A136" s="144" t="s">
        <v>384</v>
      </c>
      <c r="B136" s="145"/>
      <c r="C136" s="145"/>
      <c r="D136" s="145"/>
      <c r="E136" s="145"/>
      <c r="F136" s="145"/>
      <c r="G136" s="164">
        <v>3039</v>
      </c>
      <c r="H136" s="165"/>
      <c r="I136" s="165"/>
      <c r="J136" s="165"/>
      <c r="K136" s="164">
        <v>28617</v>
      </c>
      <c r="L136" s="166"/>
      <c r="M136" s="164">
        <f ca="1">IF(ISNUMBER(INDIRECT("K" &amp; ROW())/INDIRECT("G" &amp; ROW())),INDIRECT("K" &amp; ROW())/INDIRECT("G" &amp; ROW()), " ")</f>
        <v>9.4165844027640677</v>
      </c>
      <c r="N136" s="146" t="s">
        <v>719</v>
      </c>
    </row>
    <row r="137" spans="1:14" ht="30" customHeight="1" x14ac:dyDescent="0.25">
      <c r="A137" s="144" t="s">
        <v>385</v>
      </c>
      <c r="B137" s="145"/>
      <c r="C137" s="145"/>
      <c r="D137" s="145"/>
      <c r="E137" s="145"/>
      <c r="F137" s="145"/>
      <c r="G137" s="164">
        <v>81</v>
      </c>
      <c r="H137" s="165"/>
      <c r="I137" s="165"/>
      <c r="J137" s="165"/>
      <c r="K137" s="164">
        <v>984</v>
      </c>
      <c r="L137" s="166"/>
      <c r="M137" s="164">
        <f ca="1">IF(ISNUMBER(INDIRECT("K" &amp; ROW())/INDIRECT("G" &amp; ROW())),INDIRECT("K" &amp; ROW())/INDIRECT("G" &amp; ROW()), " ")</f>
        <v>12.148148148148149</v>
      </c>
      <c r="N137" s="146" t="s">
        <v>719</v>
      </c>
    </row>
    <row r="138" spans="1:14" ht="30" customHeight="1" x14ac:dyDescent="0.25">
      <c r="A138" s="144" t="s">
        <v>386</v>
      </c>
      <c r="B138" s="145"/>
      <c r="C138" s="145"/>
      <c r="D138" s="145"/>
      <c r="E138" s="145"/>
      <c r="F138" s="145"/>
      <c r="G138" s="164">
        <v>3016</v>
      </c>
      <c r="H138" s="165"/>
      <c r="I138" s="165"/>
      <c r="J138" s="165"/>
      <c r="K138" s="164">
        <v>20702</v>
      </c>
      <c r="L138" s="166"/>
      <c r="M138" s="164">
        <f ca="1">IF(ISNUMBER(INDIRECT("K" &amp; ROW())/INDIRECT("G" &amp; ROW())),INDIRECT("K" &amp; ROW())/INDIRECT("G" &amp; ROW()), " ")</f>
        <v>6.864058355437666</v>
      </c>
      <c r="N138" s="146" t="s">
        <v>719</v>
      </c>
    </row>
    <row r="139" spans="1:14" x14ac:dyDescent="0.25">
      <c r="A139" s="144" t="s">
        <v>387</v>
      </c>
      <c r="B139" s="145"/>
      <c r="C139" s="145"/>
      <c r="D139" s="145"/>
      <c r="E139" s="145"/>
      <c r="F139" s="145"/>
      <c r="G139" s="164">
        <v>3784</v>
      </c>
      <c r="H139" s="165"/>
      <c r="I139" s="165"/>
      <c r="J139" s="165"/>
      <c r="K139" s="164">
        <v>36417</v>
      </c>
      <c r="L139" s="166"/>
      <c r="M139" s="164">
        <f ca="1">IF(ISNUMBER(INDIRECT("K" &amp; ROW())/INDIRECT("G" &amp; ROW())),INDIRECT("K" &amp; ROW())/INDIRECT("G" &amp; ROW()), " ")</f>
        <v>9.6239429175475681</v>
      </c>
      <c r="N139" s="146" t="s">
        <v>719</v>
      </c>
    </row>
    <row r="140" spans="1:14" x14ac:dyDescent="0.25">
      <c r="A140" s="144" t="s">
        <v>388</v>
      </c>
      <c r="B140" s="145"/>
      <c r="C140" s="145"/>
      <c r="D140" s="145"/>
      <c r="E140" s="145"/>
      <c r="F140" s="145"/>
      <c r="G140" s="164">
        <v>1792</v>
      </c>
      <c r="H140" s="165"/>
      <c r="I140" s="165"/>
      <c r="J140" s="165"/>
      <c r="K140" s="164">
        <v>146</v>
      </c>
      <c r="L140" s="166"/>
      <c r="M140" s="164">
        <f ca="1">IF(ISNUMBER(INDIRECT("K" &amp; ROW())/INDIRECT("G" &amp; ROW())),INDIRECT("K" &amp; ROW())/INDIRECT("G" &amp; ROW()), " ")</f>
        <v>8.1473214285714288E-2</v>
      </c>
      <c r="N140" s="146" t="s">
        <v>719</v>
      </c>
    </row>
    <row r="141" spans="1:14" x14ac:dyDescent="0.25">
      <c r="A141" s="144" t="s">
        <v>389</v>
      </c>
      <c r="B141" s="145"/>
      <c r="C141" s="145"/>
      <c r="D141" s="145"/>
      <c r="E141" s="145"/>
      <c r="F141" s="145"/>
      <c r="G141" s="164">
        <v>117</v>
      </c>
      <c r="H141" s="165"/>
      <c r="I141" s="165"/>
      <c r="J141" s="165"/>
      <c r="K141" s="164">
        <v>2</v>
      </c>
      <c r="L141" s="166"/>
      <c r="M141" s="164">
        <f ca="1">IF(ISNUMBER(INDIRECT("K" &amp; ROW())/INDIRECT("G" &amp; ROW())),INDIRECT("K" &amp; ROW())/INDIRECT("G" &amp; ROW()), " ")</f>
        <v>1.7094017094017096E-2</v>
      </c>
      <c r="N141" s="146" t="s">
        <v>719</v>
      </c>
    </row>
    <row r="142" spans="1:14" x14ac:dyDescent="0.25">
      <c r="A142" s="144" t="s">
        <v>390</v>
      </c>
      <c r="B142" s="145"/>
      <c r="C142" s="145"/>
      <c r="D142" s="145"/>
      <c r="E142" s="145"/>
      <c r="F142" s="145"/>
      <c r="G142" s="164">
        <v>14</v>
      </c>
      <c r="H142" s="165"/>
      <c r="I142" s="165"/>
      <c r="J142" s="165"/>
      <c r="K142" s="164">
        <v>153</v>
      </c>
      <c r="L142" s="166"/>
      <c r="M142" s="164">
        <f ca="1">IF(ISNUMBER(INDIRECT("K" &amp; ROW())/INDIRECT("G" &amp; ROW())),INDIRECT("K" &amp; ROW())/INDIRECT("G" &amp; ROW()), " ")</f>
        <v>10.928571428571429</v>
      </c>
      <c r="N142" s="146" t="s">
        <v>719</v>
      </c>
    </row>
    <row r="143" spans="1:14" x14ac:dyDescent="0.25">
      <c r="A143" s="144" t="s">
        <v>391</v>
      </c>
      <c r="B143" s="145"/>
      <c r="C143" s="145"/>
      <c r="D143" s="145"/>
      <c r="E143" s="145"/>
      <c r="F143" s="145"/>
      <c r="G143" s="164">
        <v>1</v>
      </c>
      <c r="H143" s="165"/>
      <c r="I143" s="165"/>
      <c r="J143" s="165"/>
      <c r="K143" s="164">
        <v>8</v>
      </c>
      <c r="L143" s="166"/>
      <c r="M143" s="164">
        <f ca="1">IF(ISNUMBER(INDIRECT("K" &amp; ROW())/INDIRECT("G" &amp; ROW())),INDIRECT("K" &amp; ROW())/INDIRECT("G" &amp; ROW()), " ")</f>
        <v>8</v>
      </c>
      <c r="N143" s="146" t="s">
        <v>719</v>
      </c>
    </row>
    <row r="144" spans="1:14" x14ac:dyDescent="0.25">
      <c r="A144" s="144" t="s">
        <v>392</v>
      </c>
      <c r="B144" s="145"/>
      <c r="C144" s="145"/>
      <c r="D144" s="145"/>
      <c r="E144" s="145"/>
      <c r="F144" s="145"/>
      <c r="G144" s="164">
        <v>2</v>
      </c>
      <c r="H144" s="165"/>
      <c r="I144" s="165"/>
      <c r="J144" s="165"/>
      <c r="K144" s="164">
        <v>10</v>
      </c>
      <c r="L144" s="166"/>
      <c r="M144" s="164">
        <f ca="1">IF(ISNUMBER(INDIRECT("K" &amp; ROW())/INDIRECT("G" &amp; ROW())),INDIRECT("K" &amp; ROW())/INDIRECT("G" &amp; ROW()), " ")</f>
        <v>5</v>
      </c>
      <c r="N144" s="146" t="s">
        <v>719</v>
      </c>
    </row>
    <row r="145" spans="1:14" x14ac:dyDescent="0.25">
      <c r="A145" s="144" t="s">
        <v>393</v>
      </c>
      <c r="B145" s="145"/>
      <c r="C145" s="145"/>
      <c r="D145" s="145"/>
      <c r="E145" s="145"/>
      <c r="F145" s="145"/>
      <c r="G145" s="164">
        <v>11846</v>
      </c>
      <c r="H145" s="165"/>
      <c r="I145" s="165"/>
      <c r="J145" s="165"/>
      <c r="K145" s="164">
        <v>87039</v>
      </c>
      <c r="L145" s="166"/>
      <c r="M145" s="164">
        <f ca="1">IF(ISNUMBER(INDIRECT("K" &amp; ROW())/INDIRECT("G" &amp; ROW())),INDIRECT("K" &amp; ROW())/INDIRECT("G" &amp; ROW()), " ")</f>
        <v>7.3475434745905792</v>
      </c>
      <c r="N145" s="146" t="s">
        <v>719</v>
      </c>
    </row>
    <row r="146" spans="1:14" ht="30" customHeight="1" x14ac:dyDescent="0.25">
      <c r="A146" s="144" t="s">
        <v>394</v>
      </c>
      <c r="B146" s="145"/>
      <c r="C146" s="145"/>
      <c r="D146" s="145"/>
      <c r="E146" s="145"/>
      <c r="F146" s="145"/>
      <c r="G146" s="164">
        <v>844.76</v>
      </c>
      <c r="H146" s="165"/>
      <c r="I146" s="165"/>
      <c r="J146" s="165"/>
      <c r="K146" s="164">
        <v>3584.29</v>
      </c>
      <c r="L146" s="166"/>
      <c r="M146" s="164">
        <f ca="1">IF(ISNUMBER(INDIRECT("K" &amp; ROW())/INDIRECT("G" &amp; ROW())),INDIRECT("K" &amp; ROW())/INDIRECT("G" &amp; ROW()), " ")</f>
        <v>4.2429684170652022</v>
      </c>
      <c r="N146" s="146" t="s">
        <v>719</v>
      </c>
    </row>
    <row r="147" spans="1:14" x14ac:dyDescent="0.25">
      <c r="A147" s="147" t="s">
        <v>395</v>
      </c>
      <c r="B147" s="148"/>
      <c r="C147" s="148"/>
      <c r="D147" s="148"/>
      <c r="E147" s="148"/>
      <c r="F147" s="148"/>
      <c r="G147" s="167">
        <v>12690.76</v>
      </c>
      <c r="H147" s="168"/>
      <c r="I147" s="168"/>
      <c r="J147" s="168"/>
      <c r="K147" s="167">
        <v>90623.29</v>
      </c>
      <c r="L147" s="169"/>
      <c r="M147" s="167">
        <f ca="1">IF(ISNUMBER(INDIRECT("K" &amp; ROW())/INDIRECT("G" &amp; ROW())),INDIRECT("K" &amp; ROW())/INDIRECT("G" &amp; ROW()), " ")</f>
        <v>7.1408875433780166</v>
      </c>
      <c r="N147" s="149" t="s">
        <v>719</v>
      </c>
    </row>
    <row r="148" spans="1:14" x14ac:dyDescent="0.25">
      <c r="A148" s="48"/>
      <c r="G148" s="67"/>
      <c r="H148" s="68"/>
      <c r="I148" s="68"/>
      <c r="J148" s="68"/>
      <c r="K148" s="67"/>
      <c r="L148" s="69"/>
      <c r="M148" s="67"/>
      <c r="N148" s="48"/>
    </row>
    <row r="149" spans="1:14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70"/>
      <c r="M149" s="29"/>
      <c r="N149" s="29"/>
    </row>
    <row r="150" spans="1:14" x14ac:dyDescent="0.25">
      <c r="A150" s="75" t="s">
        <v>71</v>
      </c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70"/>
      <c r="M150" s="29"/>
      <c r="N150" s="29"/>
    </row>
    <row r="151" spans="1:14" x14ac:dyDescent="0.25">
      <c r="A151" s="3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70"/>
      <c r="M151" s="29"/>
      <c r="N151" s="29"/>
    </row>
    <row r="152" spans="1:14" x14ac:dyDescent="0.25">
      <c r="A152" s="75" t="s">
        <v>72</v>
      </c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70"/>
      <c r="M152" s="29"/>
      <c r="N152" s="29"/>
    </row>
  </sheetData>
  <mergeCells count="53">
    <mergeCell ref="A146:F146"/>
    <mergeCell ref="A147:F147"/>
    <mergeCell ref="A140:F140"/>
    <mergeCell ref="A141:F141"/>
    <mergeCell ref="A142:F142"/>
    <mergeCell ref="A143:F143"/>
    <mergeCell ref="A144:F144"/>
    <mergeCell ref="A145:F145"/>
    <mergeCell ref="A134:F134"/>
    <mergeCell ref="A135:F135"/>
    <mergeCell ref="A136:F136"/>
    <mergeCell ref="A137:F137"/>
    <mergeCell ref="A138:F138"/>
    <mergeCell ref="A139:F139"/>
    <mergeCell ref="A128:F128"/>
    <mergeCell ref="A129:F129"/>
    <mergeCell ref="A130:F130"/>
    <mergeCell ref="A131:F131"/>
    <mergeCell ref="A132:F132"/>
    <mergeCell ref="A133:F133"/>
    <mergeCell ref="A24:N24"/>
    <mergeCell ref="A25:N25"/>
    <mergeCell ref="A43:N43"/>
    <mergeCell ref="A61:N61"/>
    <mergeCell ref="A121:N121"/>
    <mergeCell ref="A122:N122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2016-03-11T04:36:25Z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