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9" i="16"/>
  <c r="M100" i="16"/>
  <c r="M10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5" i="8"/>
  <c r="K104" i="8"/>
  <c r="H105" i="8"/>
  <c r="H104" i="8"/>
  <c r="J14" i="16"/>
  <c r="G14" i="16"/>
  <c r="K30" i="8"/>
  <c r="H30" i="8"/>
  <c r="A18" i="16"/>
  <c r="M102" i="16"/>
  <c r="M106" i="16"/>
  <c r="M110" i="16"/>
  <c r="M114" i="16"/>
  <c r="M104" i="16"/>
  <c r="M112" i="16"/>
  <c r="M105" i="16"/>
  <c r="M113" i="16"/>
  <c r="M103" i="16"/>
  <c r="M107" i="16"/>
  <c r="M111" i="16"/>
  <c r="M115" i="16"/>
  <c r="M108" i="16"/>
  <c r="M116" i="16"/>
  <c r="M109" i="16"/>
  <c r="M11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<sst xmlns="http://schemas.openxmlformats.org/spreadsheetml/2006/main" count="786" uniqueCount="454">
  <si>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</si>
  <si>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</si>
  <si>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</si>
  <si>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</si>
  <si>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</si>
  <si>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</si>
  <si>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</si>
  <si>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</si>
  <si>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</si>
  <si>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</si>
  <si>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</si>
  <si>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</si>
  <si>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</si>
  <si>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</si>
  <si>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</si>
  <si>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</si>
  <si>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</si>
  <si>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</si>
  <si>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</si>
  <si>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</si>
  <si>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</si>
  <si>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</si>
  <si>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</si>
  <si>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</si>
  <si>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</si>
  <si>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</si>
  <si>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</si>
  <si>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</si>
  <si>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</si>
  <si>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</si>
  <si>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</si>
  <si>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</si>
  <si>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</si>
  <si>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</si>
  <si>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</si>
  <si>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</si>
  <si>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</si>
  <si>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</si>
  <si>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</si>
  <si>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</si>
  <si>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</si>
  <si>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</si>
  <si>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</si>
  <si>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</si>
  <si>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</si>
  <si>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</si>
  <si>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</si>
  <si>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</si>
  <si>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</si>
  <si>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</si>
  <si>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</si>
  <si>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</si>
  <si>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</si>
  <si>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</si>
  <si>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</si>
  <si>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</si>
  <si>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</si>
  <si>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</si>
  <si>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</si>
  <si>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</si>
  <si>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</si>
  <si>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</si>
  <si>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</si>
  <si>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</si>
  <si>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</si>
  <si>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</si>
  <si>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</si>
  <si>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</si>
  <si>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</si>
  <si>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</si>
  <si>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Мира,1б</t>
  </si>
  <si>
    <t>Сдал:  _________________ //</t>
  </si>
  <si>
    <t>Принял:  _________________ //</t>
  </si>
  <si>
    <t>Раздел 6. ИЮЛЬ</t>
  </si>
  <si>
    <t>3 под.</t>
  </si>
  <si>
    <t>ТЕРр60-10-1
Исправление кладки дымовой трубы
100 кирпичей
НР 78%*0.85 от ФОТ
СП 63%*0.8 от ФОТ</t>
  </si>
  <si>
    <t>0,4
66,3
50,4</t>
  </si>
  <si>
    <t>157,89
_____
40,58</t>
  </si>
  <si>
    <t>10,73
_____
1,31</t>
  </si>
  <si>
    <t>84
50
40</t>
  </si>
  <si>
    <t>63
_____
17</t>
  </si>
  <si>
    <t>4
_____
1</t>
  </si>
  <si>
    <t>781
507
385</t>
  </si>
  <si>
    <t>Р</t>
  </si>
  <si>
    <t>23
_____
6</t>
  </si>
  <si>
    <t>ТСЦ-404-0016
Кирпич керамический лицевой профильный размером 250х120х65 мм
1000 шт.</t>
  </si>
  <si>
    <t>0,04
66,3
50,4</t>
  </si>
  <si>
    <t xml:space="preserve">
_____
2436,94</t>
  </si>
  <si>
    <t xml:space="preserve">
_____
97</t>
  </si>
  <si>
    <t>М</t>
  </si>
  <si>
    <t>Раздел 7. АВГУСТ</t>
  </si>
  <si>
    <t>2 под.</t>
  </si>
  <si>
    <t>ТЕРр57-5-1
Ремонт дощатых покрытий, сплачивание со вставкой реек
100 м2
508,26 = 753,26 - 0,1 x 2 450,00
НР 80%*0.85 от ФОТ
СП 68%*0.8 от ФОТ</t>
  </si>
  <si>
    <t>0,04
68
54,4</t>
  </si>
  <si>
    <t>485,1
_____
9,19</t>
  </si>
  <si>
    <t>13,97
_____
2,8</t>
  </si>
  <si>
    <t>20
15
13</t>
  </si>
  <si>
    <t>236
159
127</t>
  </si>
  <si>
    <t>3
_____
1</t>
  </si>
  <si>
    <t>Раздел 9. ОКТЯБРЬ</t>
  </si>
  <si>
    <t>кв.21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</si>
  <si>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</si>
  <si>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0,007
87,55
48</t>
  </si>
  <si>
    <t>1000,16
_____
1380,62</t>
  </si>
  <si>
    <t>54,89
_____
1,4</t>
  </si>
  <si>
    <t>17
7
4</t>
  </si>
  <si>
    <t>7
_____
10</t>
  </si>
  <si>
    <t>129
74
40</t>
  </si>
  <si>
    <t>84
_____
43</t>
  </si>
  <si>
    <t>ТСЦ-302-1237
Сгоны стальные с муфтой и контргайкой, диаметром: 20 мм
шт.</t>
  </si>
  <si>
    <t>4
87,55
48</t>
  </si>
  <si>
    <t xml:space="preserve">
_____
18,6</t>
  </si>
  <si>
    <t xml:space="preserve">
_____
74</t>
  </si>
  <si>
    <t xml:space="preserve">
_____
167</t>
  </si>
  <si>
    <t>Магазин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</si>
  <si>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</si>
  <si>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0,03
87,55
48</t>
  </si>
  <si>
    <t>1456
_____
6949,09</t>
  </si>
  <si>
    <t>279,64
_____
6,31</t>
  </si>
  <si>
    <t>261
45
26</t>
  </si>
  <si>
    <t>44
_____
209</t>
  </si>
  <si>
    <t>1496
461
252</t>
  </si>
  <si>
    <t>524
_____
926</t>
  </si>
  <si>
    <t>46
_____
2</t>
  </si>
  <si>
    <t>ТЕРр65-15-2
Смена отдельных участков трубопроводов с заготовкой труб в построечных условиях диаметром: до 32 мм
100 м трубопровода
НР 103%*0.85 от ФОТ
СП 60%*0.8 от ФОТ</t>
  </si>
  <si>
    <t>0,015
87,55
48</t>
  </si>
  <si>
    <t>1019,2
_____
2504,12</t>
  </si>
  <si>
    <t>68,58
_____
2,8</t>
  </si>
  <si>
    <t>54
15
9</t>
  </si>
  <si>
    <t>15
_____
38</t>
  </si>
  <si>
    <t>356
161
88</t>
  </si>
  <si>
    <t>183
_____
167</t>
  </si>
  <si>
    <t>6
_____
1</t>
  </si>
  <si>
    <t>2 под. Чердачный люк</t>
  </si>
  <si>
    <t>ТЕРр56-12-6
Смена дверных приборов: замки накладные
100 шт. приборов
1 243,62 = 14 743,62 - 100 x 135,00
НР 82%*0.85 от ФОТ
СП 62%*0.8 от ФОТ</t>
  </si>
  <si>
    <t>0,01
69,7
49,6</t>
  </si>
  <si>
    <t>1151,3
_____
92,32</t>
  </si>
  <si>
    <t>12
10
7</t>
  </si>
  <si>
    <t>138
96
68</t>
  </si>
  <si>
    <t>Раздел 10. НОЯБРЬ</t>
  </si>
  <si>
    <t>Магнит</t>
  </si>
  <si>
    <t>0,025
87,55
48</t>
  </si>
  <si>
    <t>217
37
22</t>
  </si>
  <si>
    <t>36
_____
174</t>
  </si>
  <si>
    <t>1247
384
211</t>
  </si>
  <si>
    <t>437
_____
772</t>
  </si>
  <si>
    <t>38
_____
2</t>
  </si>
  <si>
    <t>ТЕРр65-5-1
Смена вентилей и клапанов обратных муфтовых диаметром: до 20 мм
100 шт.
НР 103%*0.85 от ФОТ
СП 60%*0.8 от ФОТ</t>
  </si>
  <si>
    <t>0,02
87,55
48</t>
  </si>
  <si>
    <t>929,07
_____
76,36</t>
  </si>
  <si>
    <t>20
20
11</t>
  </si>
  <si>
    <t>19
_____
1</t>
  </si>
  <si>
    <t>230
195
107</t>
  </si>
  <si>
    <t>223
_____
6</t>
  </si>
  <si>
    <t>ТСЦ-302-1832
Кран шаровой муфтовый 11Б27П1, диаметром: 20 мм
шт.</t>
  </si>
  <si>
    <t>2
87,55
48</t>
  </si>
  <si>
    <t xml:space="preserve">
_____
43,5</t>
  </si>
  <si>
    <t xml:space="preserve">
_____
87</t>
  </si>
  <si>
    <t>кв.31</t>
  </si>
  <si>
    <t>0,004
87,55
48</t>
  </si>
  <si>
    <t>10
4
2</t>
  </si>
  <si>
    <t>4
_____
6</t>
  </si>
  <si>
    <t>74
42
23</t>
  </si>
  <si>
    <t>48
_____
25</t>
  </si>
  <si>
    <t>ТСЦ-103-0110
Муфты прямые длинные из ковкого чугуна с цилиндрической резьбой максимальным условным проходом: 20 мм
10 шт.</t>
  </si>
  <si>
    <t>0,2
87,55
48</t>
  </si>
  <si>
    <t xml:space="preserve">
_____
50,3</t>
  </si>
  <si>
    <t xml:space="preserve">
_____
10</t>
  </si>
  <si>
    <t>Чердак</t>
  </si>
  <si>
    <t>0,022
87,55
48</t>
  </si>
  <si>
    <t>54
23
13</t>
  </si>
  <si>
    <t>22
_____
31</t>
  </si>
  <si>
    <t>405
231
127</t>
  </si>
  <si>
    <t>264
_____
135</t>
  </si>
  <si>
    <t>0,018
87,55
48</t>
  </si>
  <si>
    <t>44
19
11</t>
  </si>
  <si>
    <t>18
_____
25</t>
  </si>
  <si>
    <t>331
189
104</t>
  </si>
  <si>
    <t>216
_____
110</t>
  </si>
  <si>
    <t>6
87,55
48</t>
  </si>
  <si>
    <t xml:space="preserve">
_____
112</t>
  </si>
  <si>
    <t>ТЕР16-07-003-02
Врезка в действующие внутренние сети трубопроводов отопления и водоснабжения диаметром: 20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128%*(0.9*0.85) от ФОТ
СП 83%*(0.85*0.8) от ФОТ</t>
  </si>
  <si>
    <t>2
97,92
56,44</t>
  </si>
  <si>
    <t>64,32
_____
35,58</t>
  </si>
  <si>
    <t>212
149
91</t>
  </si>
  <si>
    <t>129
_____
70</t>
  </si>
  <si>
    <t>1639
1511
871</t>
  </si>
  <si>
    <t>1543
_____
29</t>
  </si>
  <si>
    <t>ТЕР16-07-003-01
Врезка в действующие внутренние сети трубопроводов отопления и водоснабжения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128%*(0.9*0.85) от ФОТ
СП 83%*(0.85*0.8) от ФОТ</t>
  </si>
  <si>
    <t>64,32
_____
26,64</t>
  </si>
  <si>
    <t>195
149
91</t>
  </si>
  <si>
    <t>129
_____
53</t>
  </si>
  <si>
    <t>Раздел 11. Декабрь</t>
  </si>
  <si>
    <t>кв.35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</si>
  <si>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103%*0.85 от ФОТ
СП 60%*0.8 от ФОТ</t>
  </si>
  <si>
    <t>0,04
87,55
48</t>
  </si>
  <si>
    <t>2225,28
_____
2927,89</t>
  </si>
  <si>
    <t>209
92
53</t>
  </si>
  <si>
    <t>89
_____
117</t>
  </si>
  <si>
    <t>1324
935
513</t>
  </si>
  <si>
    <t>1068
_____
239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</si>
  <si>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</si>
  <si>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</si>
  <si>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</si>
  <si>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>ТСЦ-507-3287
Тройник полипропиленовый соединительный диаметром 25 мм
шт.</t>
  </si>
  <si>
    <t>1
87,55
48</t>
  </si>
  <si>
    <t xml:space="preserve">
_____
2,82</t>
  </si>
  <si>
    <t xml:space="preserve">
_____
3</t>
  </si>
  <si>
    <t>ТСЦ-507-3174
Угольник 90 град. полипропиленовый диаметром 25 мм
шт.</t>
  </si>
  <si>
    <t xml:space="preserve">
_____
2,45</t>
  </si>
  <si>
    <t xml:space="preserve">
_____
5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</si>
  <si>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</si>
  <si>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</si>
  <si>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62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</si>
  <si>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</si>
  <si>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</si>
  <si>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16</t>
  </si>
  <si>
    <t>кв.14</t>
  </si>
  <si>
    <t>ТЕРр65-10-1
Очистка канализационной сети: внутренней
100 м трубопровода
НР 103%*0.85 от ФОТ
СП 60%*0.8 от ФОТ</t>
  </si>
  <si>
    <t>0,1
87,55
48</t>
  </si>
  <si>
    <t>332,63
_____
174,41</t>
  </si>
  <si>
    <t>51
34
20</t>
  </si>
  <si>
    <t>33
_____
18</t>
  </si>
  <si>
    <t>471
349
192</t>
  </si>
  <si>
    <t>399
_____
71</t>
  </si>
  <si>
    <t>2 под. ремонт полов</t>
  </si>
  <si>
    <t>ТЕРр57-10-1
Заделка выбоин в полах: цементных площадью до 0,25 м2
100 мест
НР 80%*0.85 от ФОТ
СП 68%*0.8 от ФОТ</t>
  </si>
  <si>
    <t>0,01
68
54,4</t>
  </si>
  <si>
    <t>439,07
_____
306,25</t>
  </si>
  <si>
    <t>20,54
_____
3,89</t>
  </si>
  <si>
    <t>8
3
3</t>
  </si>
  <si>
    <t>4
_____
4</t>
  </si>
  <si>
    <t>53
36
29</t>
  </si>
  <si>
    <t>Итого прямые затраты по акту</t>
  </si>
  <si>
    <t>662
_____
1362</t>
  </si>
  <si>
    <t>52
_____
1</t>
  </si>
  <si>
    <t>7937
_____
2725</t>
  </si>
  <si>
    <t>284
_____
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</si>
  <si>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</si>
  <si>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</si>
  <si>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</si>
  <si>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</si>
  <si>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</si>
  <si>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</si>
  <si>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</si>
  <si>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</si>
  <si>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Полы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</si>
  <si>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</si>
  <si>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</si>
  <si>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</si>
  <si>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</si>
  <si>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</si>
  <si>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</si>
  <si>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</si>
  <si>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</si>
  <si>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</si>
  <si>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</si>
  <si>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</si>
  <si>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</si>
  <si>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</si>
  <si>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</si>
  <si>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</si>
  <si>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</si>
  <si>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</si>
  <si>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</si>
  <si>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</si>
  <si>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</si>
  <si>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</si>
  <si>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</si>
  <si>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</si>
  <si>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</si>
  <si>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</si>
  <si>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</si>
  <si>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</si>
  <si>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</si>
  <si>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</si>
  <si>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</si>
  <si>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</si>
  <si>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</si>
  <si>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</si>
  <si>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</si>
  <si>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</si>
  <si>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</si>
  <si>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</si>
  <si>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</si>
  <si>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</si>
  <si>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</si>
  <si>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</si>
  <si>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</si>
  <si>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</si>
  <si>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</si>
  <si>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Подъемники грузоподъемностью до 500 кг одномачтовые, высота подъема: 45 м...</t>
  </si>
  <si>
    <t xml:space="preserve">33,73
</t>
  </si>
  <si>
    <t xml:space="preserve">163
</t>
  </si>
  <si>
    <t>...</t>
  </si>
  <si>
    <t xml:space="preserve">   - Подъемники грузоподъемностью до 500 кг одномачтовые, высота подъема: 45 м</t>
  </si>
  <si>
    <t>МТРиЭ ЧО, Пост. № 19/1</t>
  </si>
  <si>
    <t>Установки для сварки: ручной дуговой (постоянного тока)...</t>
  </si>
  <si>
    <t xml:space="preserve">7,84
</t>
  </si>
  <si>
    <t xml:space="preserve">45
</t>
  </si>
  <si>
    <t xml:space="preserve">   - Установки для сварки: ручной дуговой (постоянного тока)</t>
  </si>
  <si>
    <t>Аппарат для газовой сварки и резки...</t>
  </si>
  <si>
    <t xml:space="preserve">1,29
</t>
  </si>
  <si>
    <t xml:space="preserve">3
</t>
  </si>
  <si>
    <t xml:space="preserve">   - Аппарат для газовой сварки и резки</t>
  </si>
  <si>
    <t>Дрели: электрические</t>
  </si>
  <si>
    <t xml:space="preserve">2,32
</t>
  </si>
  <si>
    <t xml:space="preserve">12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</si>
  <si>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</si>
  <si>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</si>
  <si>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</si>
  <si>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</si>
  <si>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 xml:space="preserve">                  Материалы</t>
  </si>
  <si>
    <t>101-0324</t>
  </si>
  <si>
    <t>Кислород технический: газообразный...</t>
  </si>
  <si>
    <t xml:space="preserve">м3
</t>
  </si>
  <si>
    <t xml:space="preserve">6,2
</t>
  </si>
  <si>
    <t xml:space="preserve">49,05
</t>
  </si>
  <si>
    <t xml:space="preserve">   - Кислород технический: газообразный</t>
  </si>
  <si>
    <t>26.03.080</t>
  </si>
  <si>
    <t>101-1305</t>
  </si>
  <si>
    <t>Портландцемент общестроительного назначения бездобавочный, марки: 400</t>
  </si>
  <si>
    <t xml:space="preserve">т
</t>
  </si>
  <si>
    <t xml:space="preserve">552
</t>
  </si>
  <si>
    <t>101-1480</t>
  </si>
  <si>
    <t>Шурупы с полукруглой головкой: 3,5х35 мм</t>
  </si>
  <si>
    <t xml:space="preserve">11540
</t>
  </si>
  <si>
    <t>101-1522</t>
  </si>
  <si>
    <t>Электроды диаметром: 5 мм Э42А...</t>
  </si>
  <si>
    <t xml:space="preserve">10660
</t>
  </si>
  <si>
    <t xml:space="preserve">58132,64
</t>
  </si>
  <si>
    <t xml:space="preserve">   - Электроды диаметром: 5 мм Э42А</t>
  </si>
  <si>
    <t>08.07.007</t>
  </si>
  <si>
    <t>101-1602</t>
  </si>
  <si>
    <t>Ацетилен газообразный технический...</t>
  </si>
  <si>
    <t xml:space="preserve">101
</t>
  </si>
  <si>
    <t xml:space="preserve">436,62
</t>
  </si>
  <si>
    <t xml:space="preserve">   - Ацетилен газообразный технический</t>
  </si>
  <si>
    <t>МТРиЭ ЧО, Пост.от 14.05.2015 г. №19/1, п.381</t>
  </si>
  <si>
    <t>101-1669</t>
  </si>
  <si>
    <t>Очес льняной...</t>
  </si>
  <si>
    <t xml:space="preserve">кг
</t>
  </si>
  <si>
    <t xml:space="preserve">42,4
</t>
  </si>
  <si>
    <t xml:space="preserve">233,71
</t>
  </si>
  <si>
    <t xml:space="preserve">   - Очес льняной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</si>
  <si>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</si>
  <si>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</si>
  <si>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</si>
  <si>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</si>
  <si>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</si>
  <si>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</si>
  <si>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</si>
  <si>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</si>
  <si>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</si>
  <si>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</si>
  <si>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</si>
  <si>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</si>
  <si>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мм...</t>
  </si>
  <si>
    <t xml:space="preserve">м
</t>
  </si>
  <si>
    <t xml:space="preserve">12,3
</t>
  </si>
  <si>
    <t xml:space="preserve">54,2
</t>
  </si>
  <si>
    <t xml:space="preserve">   - 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</si>
  <si>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</si>
  <si>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</si>
  <si>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</si>
  <si>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</si>
  <si>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</si>
  <si>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</si>
  <si>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мм...</t>
  </si>
  <si>
    <t xml:space="preserve">61,5
</t>
  </si>
  <si>
    <t xml:space="preserve">272,31
</t>
  </si>
  <si>
    <t xml:space="preserve">   - 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</si>
  <si>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>МТРиЭ ЧО, Пост.от 14.05.2015 г. №19/1, п.183*8.34/1000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</si>
  <si>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</si>
  <si>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</si>
  <si>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</si>
  <si>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>103-0050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</si>
  <si>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</si>
  <si>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 xml:space="preserve">24,5
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</si>
  <si>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</si>
  <si>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</si>
  <si>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</si>
  <si>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</si>
  <si>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301-1380</t>
  </si>
  <si>
    <t>Трубки защитные гофрированные</t>
  </si>
  <si>
    <t xml:space="preserve">11,6
</t>
  </si>
  <si>
    <t xml:space="preserve">23,36
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</si>
  <si>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</si>
  <si>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</si>
  <si>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</si>
  <si>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</si>
  <si>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>302-1135</t>
  </si>
  <si>
    <t>Вентили проходные муфтовые: 15KЧ18Р для воды, давлением 1,6 МПа (16 кгс/см2), диаметром 20 мм</t>
  </si>
  <si>
    <t xml:space="preserve">23,1
</t>
  </si>
  <si>
    <t>402-0004</t>
  </si>
  <si>
    <t>Раствор готовый кладочный цементный марки: 100</t>
  </si>
  <si>
    <t xml:space="preserve">699
</t>
  </si>
  <si>
    <t>402-0012</t>
  </si>
  <si>
    <t>Раствор готовый кладочный цементно-известковый марки: 25</t>
  </si>
  <si>
    <t xml:space="preserve">663
</t>
  </si>
  <si>
    <t>407-0001</t>
  </si>
  <si>
    <t>Глина</t>
  </si>
  <si>
    <t xml:space="preserve">111
</t>
  </si>
  <si>
    <t>408-0141</t>
  </si>
  <si>
    <t>Песок природный для строительных: растворов средний</t>
  </si>
  <si>
    <t xml:space="preserve">117
</t>
  </si>
  <si>
    <t>411-0001</t>
  </si>
  <si>
    <t>Вода...</t>
  </si>
  <si>
    <t xml:space="preserve">3,11
</t>
  </si>
  <si>
    <t xml:space="preserve">22,77
</t>
  </si>
  <si>
    <t xml:space="preserve">   - Вода</t>
  </si>
  <si>
    <t>Среднее (26.01.015, 26.01.017)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</si>
  <si>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</si>
  <si>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</si>
  <si>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</si>
  <si>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</si>
  <si>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>20.06.090.2</t>
  </si>
  <si>
    <t>ТСЦ-302-1134</t>
  </si>
  <si>
    <t>К=1,1 МТРиЭ ЧО, Пост.от 05.11.2015 г. №52/1</t>
  </si>
  <si>
    <t>ТСЦ-302-1150</t>
  </si>
  <si>
    <t>Вентиль проходной для полипропиленовых трубопроводов диаметром 20 мм</t>
  </si>
  <si>
    <t xml:space="preserve">62,35
</t>
  </si>
  <si>
    <t>ТСЦ-302-1237</t>
  </si>
  <si>
    <t>Сгоны стальные с муфтой и контргайкой, диаметром: 20 мм...</t>
  </si>
  <si>
    <t xml:space="preserve">18,6
</t>
  </si>
  <si>
    <t xml:space="preserve">41,71
</t>
  </si>
  <si>
    <t>20.06.962.2+20.06.160.2+20.06.163.2</t>
  </si>
  <si>
    <t xml:space="preserve">   - Сгоны стальные с муфтой и контргайкой, диаметром: 20 мм</t>
  </si>
  <si>
    <t>ТСЦ-302-1832</t>
  </si>
  <si>
    <t>Кран шаровой муфтовый 11Б27П1, диаметром: 20 мм</t>
  </si>
  <si>
    <t xml:space="preserve">43,5
</t>
  </si>
  <si>
    <t>ТСЦ-404-0016</t>
  </si>
  <si>
    <t>Кирпич керамический лицевой профильный размером 250х120х65 мм</t>
  </si>
  <si>
    <t xml:space="preserve">1000 шт.
</t>
  </si>
  <si>
    <t xml:space="preserve">2436,94
</t>
  </si>
  <si>
    <t>Код ОКП 57 41 02</t>
  </si>
  <si>
    <t>ТСЦ-507-3174</t>
  </si>
  <si>
    <t>Угольник 90 град. полипропиленовый диаметром 25 мм</t>
  </si>
  <si>
    <t xml:space="preserve">2,45
</t>
  </si>
  <si>
    <t>ТСЦ-507-3287</t>
  </si>
  <si>
    <t>Тройник полипропиленовый соединительный диаметром 25 мм</t>
  </si>
  <si>
    <t xml:space="preserve">2,82
</t>
  </si>
  <si>
    <t>20.09.889.41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</si>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</sst>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3"/>
  <sheetViews>
    <sheetView showGridLines="0" tabSelected="1" topLeftCell="A94" workbookViewId="0">
      <selection activeCell="A95" sqref="A95:IV9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56.57</v>
      </c>
      <c r="X14" s="27">
        <v>56.57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3482.19/1000</f>
        <v>3.4821900000000001</v>
      </c>
      <c r="I27" s="85"/>
      <c r="J27" s="35" t="s">
        <v>6</v>
      </c>
      <c r="K27" s="86">
        <f>22965.42/1000</f>
        <v>22.965419999999998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5.663E-2</v>
      </c>
      <c r="I30" s="85"/>
      <c r="J30" s="35" t="s">
        <v>8</v>
      </c>
      <c r="K30" s="86">
        <f>(X14+X15)/1000</f>
        <v>5.663E-2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663</v>
      </c>
      <c r="Z30" s="71">
        <v>690</v>
      </c>
      <c r="AA30" s="71">
        <v>429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663/1000</f>
        <v>0.66300000000000003</v>
      </c>
      <c r="I31" s="85"/>
      <c r="J31" s="35" t="s">
        <v>6</v>
      </c>
      <c r="K31" s="86">
        <f>7949/1000</f>
        <v>7.9489999999999998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7949</v>
      </c>
      <c r="Z31" s="72">
        <v>7037</v>
      </c>
      <c r="AA31" s="72">
        <v>4115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41</v>
      </c>
      <c r="C42" s="134" t="s">
        <v>75</v>
      </c>
      <c r="D42" s="135" t="s">
        <v>76</v>
      </c>
      <c r="E42" s="136">
        <v>209.2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>
        <v>758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45.6" x14ac:dyDescent="0.25">
      <c r="A43" s="138">
        <v>2</v>
      </c>
      <c r="B43" s="139">
        <v>42</v>
      </c>
      <c r="C43" s="140" t="s">
        <v>85</v>
      </c>
      <c r="D43" s="141" t="s">
        <v>86</v>
      </c>
      <c r="E43" s="142">
        <v>2436.94</v>
      </c>
      <c r="F43" s="143" t="s">
        <v>87</v>
      </c>
      <c r="G43" s="142"/>
      <c r="H43" s="142">
        <v>97</v>
      </c>
      <c r="I43" s="142" t="s">
        <v>88</v>
      </c>
      <c r="J43" s="142"/>
      <c r="K43" s="142"/>
      <c r="L43" s="143"/>
      <c r="M43" s="143"/>
      <c r="N43" s="143" t="s">
        <v>89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8">
        <v>3</v>
      </c>
      <c r="B46" s="139">
        <v>46</v>
      </c>
      <c r="C46" s="140" t="s">
        <v>92</v>
      </c>
      <c r="D46" s="141" t="s">
        <v>93</v>
      </c>
      <c r="E46" s="142">
        <v>508.26</v>
      </c>
      <c r="F46" s="143" t="s">
        <v>94</v>
      </c>
      <c r="G46" s="142" t="s">
        <v>95</v>
      </c>
      <c r="H46" s="142" t="s">
        <v>96</v>
      </c>
      <c r="I46" s="142">
        <v>19</v>
      </c>
      <c r="J46" s="142">
        <v>1</v>
      </c>
      <c r="K46" s="142" t="s">
        <v>97</v>
      </c>
      <c r="L46" s="143">
        <v>233</v>
      </c>
      <c r="M46" s="143"/>
      <c r="N46" s="143" t="s">
        <v>83</v>
      </c>
      <c r="O46" s="143"/>
      <c r="P46" s="143"/>
      <c r="Q46" s="143"/>
      <c r="R46" s="143"/>
      <c r="S46" s="143"/>
      <c r="T46" s="143"/>
      <c r="U46" s="143"/>
      <c r="V46" s="143" t="s">
        <v>98</v>
      </c>
    </row>
    <row r="47" spans="1:22" ht="19.350000000000001" customHeight="1" x14ac:dyDescent="0.25">
      <c r="A47" s="128" t="s">
        <v>99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4</v>
      </c>
      <c r="B49" s="133">
        <v>49</v>
      </c>
      <c r="C49" s="134" t="s">
        <v>101</v>
      </c>
      <c r="D49" s="135" t="s">
        <v>102</v>
      </c>
      <c r="E49" s="136">
        <v>2435.67</v>
      </c>
      <c r="F49" s="137" t="s">
        <v>103</v>
      </c>
      <c r="G49" s="136" t="s">
        <v>104</v>
      </c>
      <c r="H49" s="136" t="s">
        <v>105</v>
      </c>
      <c r="I49" s="136" t="s">
        <v>106</v>
      </c>
      <c r="J49" s="136"/>
      <c r="K49" s="136" t="s">
        <v>107</v>
      </c>
      <c r="L49" s="137" t="s">
        <v>108</v>
      </c>
      <c r="M49" s="137"/>
      <c r="N49" s="137" t="s">
        <v>83</v>
      </c>
      <c r="O49" s="137"/>
      <c r="P49" s="137"/>
      <c r="Q49" s="137"/>
      <c r="R49" s="137"/>
      <c r="S49" s="137"/>
      <c r="T49" s="137"/>
      <c r="U49" s="137"/>
      <c r="V49" s="137">
        <v>2</v>
      </c>
    </row>
    <row r="50" spans="1:22" ht="45.6" x14ac:dyDescent="0.25">
      <c r="A50" s="132">
        <v>5</v>
      </c>
      <c r="B50" s="133">
        <v>50</v>
      </c>
      <c r="C50" s="134" t="s">
        <v>109</v>
      </c>
      <c r="D50" s="135" t="s">
        <v>110</v>
      </c>
      <c r="E50" s="136">
        <v>18.600000000000001</v>
      </c>
      <c r="F50" s="137" t="s">
        <v>111</v>
      </c>
      <c r="G50" s="136"/>
      <c r="H50" s="136">
        <v>74</v>
      </c>
      <c r="I50" s="136" t="s">
        <v>112</v>
      </c>
      <c r="J50" s="136"/>
      <c r="K50" s="136">
        <v>167</v>
      </c>
      <c r="L50" s="137" t="s">
        <v>113</v>
      </c>
      <c r="M50" s="137"/>
      <c r="N50" s="137" t="s">
        <v>89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6</v>
      </c>
      <c r="B52" s="133">
        <v>51</v>
      </c>
      <c r="C52" s="134" t="s">
        <v>115</v>
      </c>
      <c r="D52" s="135" t="s">
        <v>116</v>
      </c>
      <c r="E52" s="136">
        <v>8684.73</v>
      </c>
      <c r="F52" s="137" t="s">
        <v>117</v>
      </c>
      <c r="G52" s="136" t="s">
        <v>118</v>
      </c>
      <c r="H52" s="136" t="s">
        <v>119</v>
      </c>
      <c r="I52" s="136" t="s">
        <v>120</v>
      </c>
      <c r="J52" s="136">
        <v>8</v>
      </c>
      <c r="K52" s="136" t="s">
        <v>121</v>
      </c>
      <c r="L52" s="137" t="s">
        <v>122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 t="s">
        <v>123</v>
      </c>
    </row>
    <row r="53" spans="1:22" ht="79.8" x14ac:dyDescent="0.25">
      <c r="A53" s="132">
        <v>7</v>
      </c>
      <c r="B53" s="133">
        <v>52</v>
      </c>
      <c r="C53" s="134" t="s">
        <v>124</v>
      </c>
      <c r="D53" s="135" t="s">
        <v>125</v>
      </c>
      <c r="E53" s="136">
        <v>3591.9</v>
      </c>
      <c r="F53" s="137" t="s">
        <v>126</v>
      </c>
      <c r="G53" s="136" t="s">
        <v>127</v>
      </c>
      <c r="H53" s="136" t="s">
        <v>128</v>
      </c>
      <c r="I53" s="136" t="s">
        <v>129</v>
      </c>
      <c r="J53" s="136">
        <v>1</v>
      </c>
      <c r="K53" s="136" t="s">
        <v>130</v>
      </c>
      <c r="L53" s="137" t="s">
        <v>131</v>
      </c>
      <c r="M53" s="137"/>
      <c r="N53" s="137" t="s">
        <v>83</v>
      </c>
      <c r="O53" s="137"/>
      <c r="P53" s="137"/>
      <c r="Q53" s="137"/>
      <c r="R53" s="137"/>
      <c r="S53" s="137"/>
      <c r="T53" s="137"/>
      <c r="U53" s="137"/>
      <c r="V53" s="137" t="s">
        <v>132</v>
      </c>
    </row>
    <row r="54" spans="1:22" ht="18.45" customHeight="1" x14ac:dyDescent="0.25">
      <c r="A54" s="130" t="s">
        <v>133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8">
        <v>8</v>
      </c>
      <c r="B55" s="139">
        <v>53</v>
      </c>
      <c r="C55" s="140" t="s">
        <v>134</v>
      </c>
      <c r="D55" s="141" t="s">
        <v>135</v>
      </c>
      <c r="E55" s="142">
        <v>1243.6199999999999</v>
      </c>
      <c r="F55" s="143" t="s">
        <v>136</v>
      </c>
      <c r="G55" s="142"/>
      <c r="H55" s="142" t="s">
        <v>137</v>
      </c>
      <c r="I55" s="142">
        <v>12</v>
      </c>
      <c r="J55" s="142"/>
      <c r="K55" s="142" t="s">
        <v>138</v>
      </c>
      <c r="L55" s="143">
        <v>138</v>
      </c>
      <c r="M55" s="143"/>
      <c r="N55" s="143" t="s">
        <v>83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139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140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79.8" x14ac:dyDescent="0.25">
      <c r="A58" s="132">
        <v>9</v>
      </c>
      <c r="B58" s="133">
        <v>54</v>
      </c>
      <c r="C58" s="134" t="s">
        <v>115</v>
      </c>
      <c r="D58" s="135" t="s">
        <v>141</v>
      </c>
      <c r="E58" s="136">
        <v>8684.73</v>
      </c>
      <c r="F58" s="137" t="s">
        <v>117</v>
      </c>
      <c r="G58" s="136" t="s">
        <v>118</v>
      </c>
      <c r="H58" s="136" t="s">
        <v>142</v>
      </c>
      <c r="I58" s="136" t="s">
        <v>143</v>
      </c>
      <c r="J58" s="136">
        <v>7</v>
      </c>
      <c r="K58" s="136" t="s">
        <v>144</v>
      </c>
      <c r="L58" s="137" t="s">
        <v>145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 t="s">
        <v>146</v>
      </c>
    </row>
    <row r="59" spans="1:22" ht="68.400000000000006" x14ac:dyDescent="0.25">
      <c r="A59" s="132">
        <v>10</v>
      </c>
      <c r="B59" s="133">
        <v>55</v>
      </c>
      <c r="C59" s="134" t="s">
        <v>147</v>
      </c>
      <c r="D59" s="135" t="s">
        <v>148</v>
      </c>
      <c r="E59" s="136">
        <v>1010.59</v>
      </c>
      <c r="F59" s="137" t="s">
        <v>149</v>
      </c>
      <c r="G59" s="136">
        <v>5.16</v>
      </c>
      <c r="H59" s="136" t="s">
        <v>150</v>
      </c>
      <c r="I59" s="136" t="s">
        <v>151</v>
      </c>
      <c r="J59" s="136"/>
      <c r="K59" s="136" t="s">
        <v>152</v>
      </c>
      <c r="L59" s="137" t="s">
        <v>153</v>
      </c>
      <c r="M59" s="137"/>
      <c r="N59" s="137" t="s">
        <v>83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45.6" x14ac:dyDescent="0.25">
      <c r="A60" s="132">
        <v>11</v>
      </c>
      <c r="B60" s="133">
        <v>56</v>
      </c>
      <c r="C60" s="134" t="s">
        <v>154</v>
      </c>
      <c r="D60" s="135" t="s">
        <v>155</v>
      </c>
      <c r="E60" s="136">
        <v>43.5</v>
      </c>
      <c r="F60" s="137" t="s">
        <v>156</v>
      </c>
      <c r="G60" s="136"/>
      <c r="H60" s="136">
        <v>87</v>
      </c>
      <c r="I60" s="136" t="s">
        <v>157</v>
      </c>
      <c r="J60" s="136"/>
      <c r="K60" s="136"/>
      <c r="L60" s="137"/>
      <c r="M60" s="137"/>
      <c r="N60" s="137" t="s">
        <v>89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158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12</v>
      </c>
      <c r="B62" s="133">
        <v>57</v>
      </c>
      <c r="C62" s="134" t="s">
        <v>101</v>
      </c>
      <c r="D62" s="135" t="s">
        <v>159</v>
      </c>
      <c r="E62" s="136">
        <v>2435.67</v>
      </c>
      <c r="F62" s="137" t="s">
        <v>103</v>
      </c>
      <c r="G62" s="136" t="s">
        <v>104</v>
      </c>
      <c r="H62" s="136" t="s">
        <v>160</v>
      </c>
      <c r="I62" s="136" t="s">
        <v>161</v>
      </c>
      <c r="J62" s="136"/>
      <c r="K62" s="136" t="s">
        <v>162</v>
      </c>
      <c r="L62" s="137" t="s">
        <v>163</v>
      </c>
      <c r="M62" s="137"/>
      <c r="N62" s="137" t="s">
        <v>83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57" x14ac:dyDescent="0.25">
      <c r="A63" s="132">
        <v>13</v>
      </c>
      <c r="B63" s="133">
        <v>58</v>
      </c>
      <c r="C63" s="134" t="s">
        <v>164</v>
      </c>
      <c r="D63" s="135" t="s">
        <v>165</v>
      </c>
      <c r="E63" s="136">
        <v>50.3</v>
      </c>
      <c r="F63" s="137" t="s">
        <v>166</v>
      </c>
      <c r="G63" s="136"/>
      <c r="H63" s="136">
        <v>10</v>
      </c>
      <c r="I63" s="136" t="s">
        <v>167</v>
      </c>
      <c r="J63" s="136"/>
      <c r="K63" s="136"/>
      <c r="L63" s="137"/>
      <c r="M63" s="137"/>
      <c r="N63" s="137" t="s">
        <v>89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168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14</v>
      </c>
      <c r="B65" s="133">
        <v>59</v>
      </c>
      <c r="C65" s="134" t="s">
        <v>101</v>
      </c>
      <c r="D65" s="135" t="s">
        <v>169</v>
      </c>
      <c r="E65" s="136">
        <v>2435.67</v>
      </c>
      <c r="F65" s="137" t="s">
        <v>103</v>
      </c>
      <c r="G65" s="136" t="s">
        <v>104</v>
      </c>
      <c r="H65" s="136" t="s">
        <v>170</v>
      </c>
      <c r="I65" s="136" t="s">
        <v>171</v>
      </c>
      <c r="J65" s="136">
        <v>1</v>
      </c>
      <c r="K65" s="136" t="s">
        <v>172</v>
      </c>
      <c r="L65" s="137" t="s">
        <v>173</v>
      </c>
      <c r="M65" s="137"/>
      <c r="N65" s="137" t="s">
        <v>83</v>
      </c>
      <c r="O65" s="137"/>
      <c r="P65" s="137"/>
      <c r="Q65" s="137"/>
      <c r="R65" s="137"/>
      <c r="S65" s="137"/>
      <c r="T65" s="137"/>
      <c r="U65" s="137"/>
      <c r="V65" s="137">
        <v>6</v>
      </c>
    </row>
    <row r="66" spans="1:22" ht="68.400000000000006" x14ac:dyDescent="0.25">
      <c r="A66" s="132">
        <v>15</v>
      </c>
      <c r="B66" s="133">
        <v>60</v>
      </c>
      <c r="C66" s="134" t="s">
        <v>147</v>
      </c>
      <c r="D66" s="135" t="s">
        <v>148</v>
      </c>
      <c r="E66" s="136">
        <v>1010.59</v>
      </c>
      <c r="F66" s="137" t="s">
        <v>149</v>
      </c>
      <c r="G66" s="136">
        <v>5.16</v>
      </c>
      <c r="H66" s="136" t="s">
        <v>150</v>
      </c>
      <c r="I66" s="136" t="s">
        <v>151</v>
      </c>
      <c r="J66" s="136"/>
      <c r="K66" s="136" t="s">
        <v>152</v>
      </c>
      <c r="L66" s="137" t="s">
        <v>153</v>
      </c>
      <c r="M66" s="137"/>
      <c r="N66" s="137" t="s">
        <v>83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45.6" x14ac:dyDescent="0.25">
      <c r="A67" s="132">
        <v>16</v>
      </c>
      <c r="B67" s="133">
        <v>61</v>
      </c>
      <c r="C67" s="134" t="s">
        <v>154</v>
      </c>
      <c r="D67" s="135" t="s">
        <v>155</v>
      </c>
      <c r="E67" s="136">
        <v>43.5</v>
      </c>
      <c r="F67" s="137" t="s">
        <v>156</v>
      </c>
      <c r="G67" s="136"/>
      <c r="H67" s="136">
        <v>87</v>
      </c>
      <c r="I67" s="136" t="s">
        <v>157</v>
      </c>
      <c r="J67" s="136"/>
      <c r="K67" s="136"/>
      <c r="L67" s="137"/>
      <c r="M67" s="137"/>
      <c r="N67" s="137" t="s">
        <v>89</v>
      </c>
      <c r="O67" s="137"/>
      <c r="P67" s="137"/>
      <c r="Q67" s="137"/>
      <c r="R67" s="137"/>
      <c r="S67" s="137"/>
      <c r="T67" s="137"/>
      <c r="U67" s="137"/>
      <c r="V67" s="137"/>
    </row>
    <row r="68" spans="1:22" ht="18.45" customHeight="1" x14ac:dyDescent="0.25">
      <c r="A68" s="130" t="s">
        <v>158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2">
        <v>17</v>
      </c>
      <c r="B69" s="133">
        <v>62</v>
      </c>
      <c r="C69" s="134" t="s">
        <v>101</v>
      </c>
      <c r="D69" s="135" t="s">
        <v>174</v>
      </c>
      <c r="E69" s="136">
        <v>2435.67</v>
      </c>
      <c r="F69" s="137" t="s">
        <v>103</v>
      </c>
      <c r="G69" s="136" t="s">
        <v>104</v>
      </c>
      <c r="H69" s="136" t="s">
        <v>175</v>
      </c>
      <c r="I69" s="136" t="s">
        <v>176</v>
      </c>
      <c r="J69" s="136">
        <v>1</v>
      </c>
      <c r="K69" s="136" t="s">
        <v>177</v>
      </c>
      <c r="L69" s="137" t="s">
        <v>178</v>
      </c>
      <c r="M69" s="137"/>
      <c r="N69" s="137" t="s">
        <v>83</v>
      </c>
      <c r="O69" s="137"/>
      <c r="P69" s="137"/>
      <c r="Q69" s="137"/>
      <c r="R69" s="137"/>
      <c r="S69" s="137"/>
      <c r="T69" s="137"/>
      <c r="U69" s="137"/>
      <c r="V69" s="137">
        <v>5</v>
      </c>
    </row>
    <row r="70" spans="1:22" ht="45.6" x14ac:dyDescent="0.25">
      <c r="A70" s="132">
        <v>18</v>
      </c>
      <c r="B70" s="133">
        <v>63</v>
      </c>
      <c r="C70" s="134" t="s">
        <v>109</v>
      </c>
      <c r="D70" s="135" t="s">
        <v>179</v>
      </c>
      <c r="E70" s="136">
        <v>18.600000000000001</v>
      </c>
      <c r="F70" s="137" t="s">
        <v>111</v>
      </c>
      <c r="G70" s="136"/>
      <c r="H70" s="136">
        <v>112</v>
      </c>
      <c r="I70" s="136" t="s">
        <v>180</v>
      </c>
      <c r="J70" s="136"/>
      <c r="K70" s="136"/>
      <c r="L70" s="137"/>
      <c r="M70" s="137"/>
      <c r="N70" s="137" t="s">
        <v>89</v>
      </c>
      <c r="O70" s="137"/>
      <c r="P70" s="137"/>
      <c r="Q70" s="137"/>
      <c r="R70" s="137"/>
      <c r="S70" s="137"/>
      <c r="T70" s="137"/>
      <c r="U70" s="137"/>
      <c r="V70" s="137"/>
    </row>
    <row r="71" spans="1:22" ht="57" x14ac:dyDescent="0.25">
      <c r="A71" s="132">
        <v>19</v>
      </c>
      <c r="B71" s="133">
        <v>64</v>
      </c>
      <c r="C71" s="134" t="s">
        <v>164</v>
      </c>
      <c r="D71" s="135" t="s">
        <v>165</v>
      </c>
      <c r="E71" s="136">
        <v>50.3</v>
      </c>
      <c r="F71" s="137" t="s">
        <v>166</v>
      </c>
      <c r="G71" s="136"/>
      <c r="H71" s="136">
        <v>10</v>
      </c>
      <c r="I71" s="136" t="s">
        <v>167</v>
      </c>
      <c r="J71" s="136"/>
      <c r="K71" s="136"/>
      <c r="L71" s="137"/>
      <c r="M71" s="137"/>
      <c r="N71" s="137" t="s">
        <v>89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168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136.80000000000001" x14ac:dyDescent="0.25">
      <c r="A73" s="132">
        <v>20</v>
      </c>
      <c r="B73" s="133">
        <v>65</v>
      </c>
      <c r="C73" s="134" t="s">
        <v>181</v>
      </c>
      <c r="D73" s="135" t="s">
        <v>182</v>
      </c>
      <c r="E73" s="136">
        <v>106.2</v>
      </c>
      <c r="F73" s="137" t="s">
        <v>183</v>
      </c>
      <c r="G73" s="136">
        <v>6.3</v>
      </c>
      <c r="H73" s="136" t="s">
        <v>184</v>
      </c>
      <c r="I73" s="136" t="s">
        <v>185</v>
      </c>
      <c r="J73" s="136">
        <v>13</v>
      </c>
      <c r="K73" s="136" t="s">
        <v>186</v>
      </c>
      <c r="L73" s="137" t="s">
        <v>187</v>
      </c>
      <c r="M73" s="137"/>
      <c r="N73" s="137" t="s">
        <v>83</v>
      </c>
      <c r="O73" s="137"/>
      <c r="P73" s="137"/>
      <c r="Q73" s="137"/>
      <c r="R73" s="137"/>
      <c r="S73" s="137"/>
      <c r="T73" s="137"/>
      <c r="U73" s="137"/>
      <c r="V73" s="137">
        <v>67</v>
      </c>
    </row>
    <row r="74" spans="1:22" ht="136.80000000000001" x14ac:dyDescent="0.25">
      <c r="A74" s="138">
        <v>21</v>
      </c>
      <c r="B74" s="139">
        <v>66</v>
      </c>
      <c r="C74" s="140" t="s">
        <v>188</v>
      </c>
      <c r="D74" s="141" t="s">
        <v>182</v>
      </c>
      <c r="E74" s="142">
        <v>97.26</v>
      </c>
      <c r="F74" s="143" t="s">
        <v>189</v>
      </c>
      <c r="G74" s="142">
        <v>6.3</v>
      </c>
      <c r="H74" s="142" t="s">
        <v>190</v>
      </c>
      <c r="I74" s="142" t="s">
        <v>191</v>
      </c>
      <c r="J74" s="142">
        <v>13</v>
      </c>
      <c r="K74" s="142" t="s">
        <v>186</v>
      </c>
      <c r="L74" s="143" t="s">
        <v>187</v>
      </c>
      <c r="M74" s="143"/>
      <c r="N74" s="143" t="s">
        <v>83</v>
      </c>
      <c r="O74" s="143"/>
      <c r="P74" s="143"/>
      <c r="Q74" s="143"/>
      <c r="R74" s="143"/>
      <c r="S74" s="143"/>
      <c r="T74" s="143"/>
      <c r="U74" s="143"/>
      <c r="V74" s="143">
        <v>67</v>
      </c>
    </row>
    <row r="75" spans="1:22" ht="19.350000000000001" customHeight="1" x14ac:dyDescent="0.25">
      <c r="A75" s="128" t="s">
        <v>192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193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102.6" x14ac:dyDescent="0.25">
      <c r="A77" s="132">
        <v>22</v>
      </c>
      <c r="B77" s="133">
        <v>67</v>
      </c>
      <c r="C77" s="134" t="s">
        <v>194</v>
      </c>
      <c r="D77" s="135" t="s">
        <v>195</v>
      </c>
      <c r="E77" s="136">
        <v>5229.34</v>
      </c>
      <c r="F77" s="137" t="s">
        <v>196</v>
      </c>
      <c r="G77" s="136">
        <v>76.17</v>
      </c>
      <c r="H77" s="136" t="s">
        <v>197</v>
      </c>
      <c r="I77" s="136" t="s">
        <v>198</v>
      </c>
      <c r="J77" s="136">
        <v>3</v>
      </c>
      <c r="K77" s="136" t="s">
        <v>199</v>
      </c>
      <c r="L77" s="137" t="s">
        <v>200</v>
      </c>
      <c r="M77" s="137"/>
      <c r="N77" s="137" t="s">
        <v>83</v>
      </c>
      <c r="O77" s="137"/>
      <c r="P77" s="137"/>
      <c r="Q77" s="137"/>
      <c r="R77" s="137"/>
      <c r="S77" s="137"/>
      <c r="T77" s="137"/>
      <c r="U77" s="137"/>
      <c r="V77" s="137">
        <v>17</v>
      </c>
    </row>
    <row r="78" spans="1:22" ht="57" x14ac:dyDescent="0.25">
      <c r="A78" s="132">
        <v>23</v>
      </c>
      <c r="B78" s="133">
        <v>68</v>
      </c>
      <c r="C78" s="134" t="s">
        <v>201</v>
      </c>
      <c r="D78" s="135" t="s">
        <v>155</v>
      </c>
      <c r="E78" s="136">
        <v>12.46</v>
      </c>
      <c r="F78" s="137" t="s">
        <v>202</v>
      </c>
      <c r="G78" s="136"/>
      <c r="H78" s="136">
        <v>25</v>
      </c>
      <c r="I78" s="136" t="s">
        <v>203</v>
      </c>
      <c r="J78" s="136"/>
      <c r="K78" s="136"/>
      <c r="L78" s="137"/>
      <c r="M78" s="137"/>
      <c r="N78" s="137" t="s">
        <v>89</v>
      </c>
      <c r="O78" s="137"/>
      <c r="P78" s="137"/>
      <c r="Q78" s="137"/>
      <c r="R78" s="137"/>
      <c r="S78" s="137"/>
      <c r="T78" s="137"/>
      <c r="U78" s="137"/>
      <c r="V78" s="137"/>
    </row>
    <row r="79" spans="1:22" ht="45.6" x14ac:dyDescent="0.25">
      <c r="A79" s="132">
        <v>24</v>
      </c>
      <c r="B79" s="133">
        <v>69</v>
      </c>
      <c r="C79" s="134" t="s">
        <v>204</v>
      </c>
      <c r="D79" s="135" t="s">
        <v>205</v>
      </c>
      <c r="E79" s="136">
        <v>2.82</v>
      </c>
      <c r="F79" s="137" t="s">
        <v>206</v>
      </c>
      <c r="G79" s="136"/>
      <c r="H79" s="136">
        <v>3</v>
      </c>
      <c r="I79" s="136" t="s">
        <v>207</v>
      </c>
      <c r="J79" s="136"/>
      <c r="K79" s="136"/>
      <c r="L79" s="137"/>
      <c r="M79" s="137"/>
      <c r="N79" s="137" t="s">
        <v>89</v>
      </c>
      <c r="O79" s="137"/>
      <c r="P79" s="137"/>
      <c r="Q79" s="137"/>
      <c r="R79" s="137"/>
      <c r="S79" s="137"/>
      <c r="T79" s="137"/>
      <c r="U79" s="137"/>
      <c r="V79" s="137"/>
    </row>
    <row r="80" spans="1:22" ht="45.6" x14ac:dyDescent="0.25">
      <c r="A80" s="132">
        <v>25</v>
      </c>
      <c r="B80" s="133">
        <v>70</v>
      </c>
      <c r="C80" s="134" t="s">
        <v>208</v>
      </c>
      <c r="D80" s="135" t="s">
        <v>155</v>
      </c>
      <c r="E80" s="136">
        <v>2.4500000000000002</v>
      </c>
      <c r="F80" s="137" t="s">
        <v>209</v>
      </c>
      <c r="G80" s="136"/>
      <c r="H80" s="136">
        <v>5</v>
      </c>
      <c r="I80" s="136" t="s">
        <v>210</v>
      </c>
      <c r="J80" s="136"/>
      <c r="K80" s="136"/>
      <c r="L80" s="137"/>
      <c r="M80" s="137"/>
      <c r="N80" s="137" t="s">
        <v>89</v>
      </c>
      <c r="O80" s="137"/>
      <c r="P80" s="137"/>
      <c r="Q80" s="137"/>
      <c r="R80" s="137"/>
      <c r="S80" s="137"/>
      <c r="T80" s="137"/>
      <c r="U80" s="137"/>
      <c r="V80" s="137"/>
    </row>
    <row r="81" spans="1:22" ht="45.6" x14ac:dyDescent="0.25">
      <c r="A81" s="132">
        <v>26</v>
      </c>
      <c r="B81" s="133">
        <v>71</v>
      </c>
      <c r="C81" s="134" t="s">
        <v>211</v>
      </c>
      <c r="D81" s="135" t="s">
        <v>205</v>
      </c>
      <c r="E81" s="136">
        <v>62.35</v>
      </c>
      <c r="F81" s="137" t="s">
        <v>212</v>
      </c>
      <c r="G81" s="136"/>
      <c r="H81" s="136">
        <v>62</v>
      </c>
      <c r="I81" s="136" t="s">
        <v>213</v>
      </c>
      <c r="J81" s="136"/>
      <c r="K81" s="136"/>
      <c r="L81" s="137"/>
      <c r="M81" s="137"/>
      <c r="N81" s="137" t="s">
        <v>89</v>
      </c>
      <c r="O81" s="137"/>
      <c r="P81" s="137"/>
      <c r="Q81" s="137"/>
      <c r="R81" s="137"/>
      <c r="S81" s="137"/>
      <c r="T81" s="137"/>
      <c r="U81" s="137"/>
      <c r="V81" s="137"/>
    </row>
    <row r="82" spans="1:22" ht="57" x14ac:dyDescent="0.25">
      <c r="A82" s="132">
        <v>27</v>
      </c>
      <c r="B82" s="133">
        <v>72</v>
      </c>
      <c r="C82" s="134" t="s">
        <v>214</v>
      </c>
      <c r="D82" s="135" t="s">
        <v>205</v>
      </c>
      <c r="E82" s="136">
        <v>16.399999999999999</v>
      </c>
      <c r="F82" s="137" t="s">
        <v>215</v>
      </c>
      <c r="G82" s="136"/>
      <c r="H82" s="136">
        <v>16</v>
      </c>
      <c r="I82" s="136" t="s">
        <v>216</v>
      </c>
      <c r="J82" s="136"/>
      <c r="K82" s="136"/>
      <c r="L82" s="137"/>
      <c r="M82" s="137"/>
      <c r="N82" s="137" t="s">
        <v>89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217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28</v>
      </c>
      <c r="B84" s="133">
        <v>73</v>
      </c>
      <c r="C84" s="134" t="s">
        <v>218</v>
      </c>
      <c r="D84" s="135" t="s">
        <v>219</v>
      </c>
      <c r="E84" s="136">
        <v>508.07</v>
      </c>
      <c r="F84" s="137" t="s">
        <v>220</v>
      </c>
      <c r="G84" s="136">
        <v>1.03</v>
      </c>
      <c r="H84" s="136" t="s">
        <v>221</v>
      </c>
      <c r="I84" s="136" t="s">
        <v>222</v>
      </c>
      <c r="J84" s="136"/>
      <c r="K84" s="136" t="s">
        <v>223</v>
      </c>
      <c r="L84" s="137" t="s">
        <v>224</v>
      </c>
      <c r="M84" s="137"/>
      <c r="N84" s="137" t="s">
        <v>83</v>
      </c>
      <c r="O84" s="137"/>
      <c r="P84" s="137"/>
      <c r="Q84" s="137"/>
      <c r="R84" s="137"/>
      <c r="S84" s="137"/>
      <c r="T84" s="137"/>
      <c r="U84" s="137"/>
      <c r="V84" s="137">
        <v>1</v>
      </c>
    </row>
    <row r="85" spans="1:22" ht="18.45" customHeight="1" x14ac:dyDescent="0.25">
      <c r="A85" s="130" t="s">
        <v>225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8">
        <v>29</v>
      </c>
      <c r="B86" s="139">
        <v>74</v>
      </c>
      <c r="C86" s="140" t="s">
        <v>226</v>
      </c>
      <c r="D86" s="141" t="s">
        <v>227</v>
      </c>
      <c r="E86" s="142">
        <v>765.86</v>
      </c>
      <c r="F86" s="143" t="s">
        <v>228</v>
      </c>
      <c r="G86" s="142" t="s">
        <v>229</v>
      </c>
      <c r="H86" s="142" t="s">
        <v>230</v>
      </c>
      <c r="I86" s="142" t="s">
        <v>231</v>
      </c>
      <c r="J86" s="142"/>
      <c r="K86" s="142" t="s">
        <v>232</v>
      </c>
      <c r="L86" s="143">
        <v>53</v>
      </c>
      <c r="M86" s="143"/>
      <c r="N86" s="143" t="s">
        <v>83</v>
      </c>
      <c r="O86" s="143"/>
      <c r="P86" s="143"/>
      <c r="Q86" s="143"/>
      <c r="R86" s="143"/>
      <c r="S86" s="143"/>
      <c r="T86" s="143"/>
      <c r="U86" s="143"/>
      <c r="V86" s="143"/>
    </row>
    <row r="87" spans="1:22" ht="34.200000000000003" x14ac:dyDescent="0.25">
      <c r="A87" s="144" t="s">
        <v>233</v>
      </c>
      <c r="B87" s="145"/>
      <c r="C87" s="145"/>
      <c r="D87" s="145"/>
      <c r="E87" s="145"/>
      <c r="F87" s="145"/>
      <c r="G87" s="145"/>
      <c r="H87" s="146">
        <v>2076</v>
      </c>
      <c r="I87" s="146" t="s">
        <v>234</v>
      </c>
      <c r="J87" s="146" t="s">
        <v>235</v>
      </c>
      <c r="K87" s="146">
        <v>10946</v>
      </c>
      <c r="L87" s="146" t="s">
        <v>236</v>
      </c>
      <c r="M87" s="146"/>
      <c r="N87" s="146"/>
      <c r="O87" s="146"/>
      <c r="P87" s="146"/>
      <c r="Q87" s="146"/>
      <c r="R87" s="146"/>
      <c r="S87" s="146"/>
      <c r="T87" s="146"/>
      <c r="U87" s="146"/>
      <c r="V87" s="146" t="s">
        <v>237</v>
      </c>
    </row>
    <row r="88" spans="1:22" x14ac:dyDescent="0.25">
      <c r="A88" s="144" t="s">
        <v>238</v>
      </c>
      <c r="B88" s="145"/>
      <c r="C88" s="145"/>
      <c r="D88" s="145"/>
      <c r="E88" s="145"/>
      <c r="F88" s="145"/>
      <c r="G88" s="145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239</v>
      </c>
      <c r="B89" s="145"/>
      <c r="C89" s="145"/>
      <c r="D89" s="145"/>
      <c r="E89" s="145"/>
      <c r="F89" s="145"/>
      <c r="G89" s="145"/>
      <c r="H89" s="146">
        <v>663</v>
      </c>
      <c r="I89" s="146"/>
      <c r="J89" s="146"/>
      <c r="K89" s="146">
        <v>7949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240</v>
      </c>
      <c r="B90" s="145"/>
      <c r="C90" s="145"/>
      <c r="D90" s="145"/>
      <c r="E90" s="145"/>
      <c r="F90" s="145"/>
      <c r="G90" s="145"/>
      <c r="H90" s="146">
        <v>1362</v>
      </c>
      <c r="I90" s="146"/>
      <c r="J90" s="146"/>
      <c r="K90" s="146">
        <v>2725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241</v>
      </c>
      <c r="B91" s="145"/>
      <c r="C91" s="145"/>
      <c r="D91" s="145"/>
      <c r="E91" s="145"/>
      <c r="F91" s="145"/>
      <c r="G91" s="145"/>
      <c r="H91" s="146">
        <v>52</v>
      </c>
      <c r="I91" s="146"/>
      <c r="J91" s="146"/>
      <c r="K91" s="146">
        <v>284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7" t="s">
        <v>242</v>
      </c>
      <c r="B92" s="148"/>
      <c r="C92" s="148"/>
      <c r="D92" s="148"/>
      <c r="E92" s="148"/>
      <c r="F92" s="148"/>
      <c r="G92" s="148"/>
      <c r="H92" s="149">
        <v>690</v>
      </c>
      <c r="I92" s="149"/>
      <c r="J92" s="149"/>
      <c r="K92" s="149">
        <v>7037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147" t="s">
        <v>243</v>
      </c>
      <c r="B93" s="148"/>
      <c r="C93" s="148"/>
      <c r="D93" s="148"/>
      <c r="E93" s="148"/>
      <c r="F93" s="148"/>
      <c r="G93" s="148"/>
      <c r="H93" s="149">
        <v>429</v>
      </c>
      <c r="I93" s="149"/>
      <c r="J93" s="149"/>
      <c r="K93" s="149">
        <v>4115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147" t="s">
        <v>244</v>
      </c>
      <c r="B94" s="148"/>
      <c r="C94" s="148"/>
      <c r="D94" s="148"/>
      <c r="E94" s="148"/>
      <c r="F94" s="148"/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hidden="1" x14ac:dyDescent="0.25">
      <c r="A95" s="144" t="s">
        <v>245</v>
      </c>
      <c r="B95" s="145"/>
      <c r="C95" s="145"/>
      <c r="D95" s="145"/>
      <c r="E95" s="145"/>
      <c r="F95" s="145"/>
      <c r="G95" s="145"/>
      <c r="H95" s="146">
        <v>271</v>
      </c>
      <c r="I95" s="146"/>
      <c r="J95" s="146"/>
      <c r="K95" s="146">
        <v>1673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246</v>
      </c>
      <c r="B96" s="145"/>
      <c r="C96" s="145"/>
      <c r="D96" s="145"/>
      <c r="E96" s="145"/>
      <c r="F96" s="145"/>
      <c r="G96" s="145"/>
      <c r="H96" s="146">
        <v>62</v>
      </c>
      <c r="I96" s="146"/>
      <c r="J96" s="146"/>
      <c r="K96" s="146">
        <v>640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247</v>
      </c>
      <c r="B97" s="145"/>
      <c r="C97" s="145"/>
      <c r="D97" s="145"/>
      <c r="E97" s="145"/>
      <c r="F97" s="145"/>
      <c r="G97" s="145"/>
      <c r="H97" s="146">
        <v>1947</v>
      </c>
      <c r="I97" s="146"/>
      <c r="J97" s="146"/>
      <c r="K97" s="146">
        <v>11441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idden="1" x14ac:dyDescent="0.25">
      <c r="A98" s="144" t="s">
        <v>248</v>
      </c>
      <c r="B98" s="145"/>
      <c r="C98" s="145"/>
      <c r="D98" s="145"/>
      <c r="E98" s="145"/>
      <c r="F98" s="145"/>
      <c r="G98" s="145"/>
      <c r="H98" s="146">
        <v>29</v>
      </c>
      <c r="I98" s="146"/>
      <c r="J98" s="146"/>
      <c r="K98" s="146">
        <v>302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t="30" hidden="1" customHeight="1" x14ac:dyDescent="0.25">
      <c r="A99" s="144" t="s">
        <v>249</v>
      </c>
      <c r="B99" s="145"/>
      <c r="C99" s="145"/>
      <c r="D99" s="145"/>
      <c r="E99" s="145"/>
      <c r="F99" s="145"/>
      <c r="G99" s="145"/>
      <c r="H99" s="146">
        <v>886</v>
      </c>
      <c r="I99" s="146"/>
      <c r="J99" s="146"/>
      <c r="K99" s="146">
        <v>8042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4" t="s">
        <v>250</v>
      </c>
      <c r="B100" s="145"/>
      <c r="C100" s="145"/>
      <c r="D100" s="145"/>
      <c r="E100" s="145"/>
      <c r="F100" s="145"/>
      <c r="G100" s="145"/>
      <c r="H100" s="146">
        <v>3195</v>
      </c>
      <c r="I100" s="146"/>
      <c r="J100" s="146"/>
      <c r="K100" s="146">
        <v>22098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customHeight="1" x14ac:dyDescent="0.25">
      <c r="A101" s="144" t="s">
        <v>251</v>
      </c>
      <c r="B101" s="145"/>
      <c r="C101" s="145"/>
      <c r="D101" s="145"/>
      <c r="E101" s="145"/>
      <c r="F101" s="145"/>
      <c r="G101" s="145"/>
      <c r="H101" s="146">
        <v>287.19</v>
      </c>
      <c r="I101" s="146"/>
      <c r="J101" s="146"/>
      <c r="K101" s="146">
        <v>867.42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7" t="s">
        <v>252</v>
      </c>
      <c r="B102" s="148"/>
      <c r="C102" s="148"/>
      <c r="D102" s="148"/>
      <c r="E102" s="148"/>
      <c r="F102" s="148"/>
      <c r="G102" s="148"/>
      <c r="H102" s="149">
        <v>3482.19</v>
      </c>
      <c r="I102" s="149"/>
      <c r="J102" s="149"/>
      <c r="K102" s="149">
        <v>22965.42</v>
      </c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x14ac:dyDescent="0.25">
      <c r="A103" s="50"/>
      <c r="B103" s="39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64</v>
      </c>
      <c r="D104" s="48"/>
      <c r="E104" s="48"/>
      <c r="F104" s="48"/>
      <c r="G104" s="48"/>
      <c r="H104" s="74">
        <f>IF(ISBLANK(Y30),"",ROUND(Z30/Y30,2)*100)</f>
        <v>104</v>
      </c>
      <c r="I104" s="48"/>
      <c r="J104" s="48"/>
      <c r="K104" s="74">
        <f>IF(ISBLANK(Y31),"",ROUND(Z31/Y31,2)*100)</f>
        <v>89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50"/>
      <c r="B105" s="39"/>
      <c r="C105" s="73" t="s">
        <v>65</v>
      </c>
      <c r="D105" s="48"/>
      <c r="E105" s="48"/>
      <c r="F105" s="48"/>
      <c r="G105" s="48"/>
      <c r="H105" s="45">
        <f>IF(ISBLANK(Y30),"",ROUND(AA30/Y30,2)*100)</f>
        <v>65</v>
      </c>
      <c r="I105" s="48"/>
      <c r="J105" s="48"/>
      <c r="K105" s="45">
        <f>IF(ISBLANK(Y31),"",ROUND(AA31/Y31,2)*100)</f>
        <v>52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28"/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71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3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72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46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</sheetData>
  <mergeCells count="66">
    <mergeCell ref="A99:G99"/>
    <mergeCell ref="A100:G100"/>
    <mergeCell ref="A101:G101"/>
    <mergeCell ref="A102:G102"/>
    <mergeCell ref="A93:G93"/>
    <mergeCell ref="A94:G94"/>
    <mergeCell ref="A95:G95"/>
    <mergeCell ref="A96:G96"/>
    <mergeCell ref="A97:G97"/>
    <mergeCell ref="A98:G98"/>
    <mergeCell ref="A87:G87"/>
    <mergeCell ref="A88:G88"/>
    <mergeCell ref="A89:G89"/>
    <mergeCell ref="A90:G90"/>
    <mergeCell ref="A91:G91"/>
    <mergeCell ref="A92:G92"/>
    <mergeCell ref="A68:V68"/>
    <mergeCell ref="A72:V72"/>
    <mergeCell ref="A75:V75"/>
    <mergeCell ref="A76:V76"/>
    <mergeCell ref="A83:V83"/>
    <mergeCell ref="A85:V85"/>
    <mergeCell ref="A51:V51"/>
    <mergeCell ref="A54:V54"/>
    <mergeCell ref="A56:V56"/>
    <mergeCell ref="A57:V57"/>
    <mergeCell ref="A61:V61"/>
    <mergeCell ref="A64:V64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3482.19/1000</f>
        <v>3.4821900000000001</v>
      </c>
      <c r="H11" s="85"/>
      <c r="I11" s="55" t="s">
        <v>6</v>
      </c>
      <c r="J11" s="86">
        <f>22965.42/1000</f>
        <v>22.965419999999998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5.663E-2</v>
      </c>
      <c r="H14" s="85"/>
      <c r="I14" s="55" t="s">
        <v>8</v>
      </c>
      <c r="J14" s="86">
        <f>(P14+P15)/1000</f>
        <v>5.663E-2</v>
      </c>
      <c r="K14" s="87"/>
      <c r="L14" s="58">
        <v>1475</v>
      </c>
      <c r="M14" s="35" t="s">
        <v>8</v>
      </c>
      <c r="N14" s="57"/>
      <c r="O14" s="26">
        <v>56.57</v>
      </c>
      <c r="P14" s="27">
        <v>56.57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663/1000</f>
        <v>0.66300000000000003</v>
      </c>
      <c r="H15" s="117"/>
      <c r="I15" s="55" t="s">
        <v>6</v>
      </c>
      <c r="J15" s="86">
        <f>7949/1000</f>
        <v>7.9489999999999998</v>
      </c>
      <c r="K15" s="87"/>
      <c r="L15" s="59">
        <v>17701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255</v>
      </c>
      <c r="C26" s="134" t="s">
        <v>256</v>
      </c>
      <c r="D26" s="154" t="s">
        <v>257</v>
      </c>
      <c r="E26" s="155">
        <v>3.22</v>
      </c>
      <c r="F26" s="136" t="s">
        <v>258</v>
      </c>
      <c r="G26" s="136">
        <v>33.26</v>
      </c>
      <c r="H26" s="156"/>
      <c r="I26" s="156"/>
      <c r="J26" s="136" t="s">
        <v>259</v>
      </c>
      <c r="K26" s="136">
        <v>399.44</v>
      </c>
      <c r="L26" s="157"/>
      <c r="M26" s="156">
        <f>IF(ISNUMBER(K26/G26),IF(NOT(K26/G26=0),K26/G26, " "), " ")</f>
        <v>12.009621166566447</v>
      </c>
      <c r="N26" s="154"/>
    </row>
    <row r="27" spans="1:23" s="29" customFormat="1" ht="22.8" x14ac:dyDescent="0.25">
      <c r="A27" s="152">
        <v>2</v>
      </c>
      <c r="B27" s="153" t="s">
        <v>260</v>
      </c>
      <c r="C27" s="134" t="s">
        <v>261</v>
      </c>
      <c r="D27" s="154" t="s">
        <v>257</v>
      </c>
      <c r="E27" s="155">
        <v>5.91</v>
      </c>
      <c r="F27" s="136" t="s">
        <v>262</v>
      </c>
      <c r="G27" s="136">
        <v>63.18</v>
      </c>
      <c r="H27" s="156"/>
      <c r="I27" s="156"/>
      <c r="J27" s="136" t="s">
        <v>263</v>
      </c>
      <c r="K27" s="136">
        <v>758.13</v>
      </c>
      <c r="L27" s="157"/>
      <c r="M27" s="156">
        <f>IF(ISNUMBER(K27/G27),IF(NOT(K27/G27=0),K27/G27, " "), " ")</f>
        <v>11.999525166191832</v>
      </c>
      <c r="N27" s="154"/>
    </row>
    <row r="28" spans="1:23" s="29" customFormat="1" ht="22.8" x14ac:dyDescent="0.25">
      <c r="A28" s="152">
        <v>3</v>
      </c>
      <c r="B28" s="153" t="s">
        <v>264</v>
      </c>
      <c r="C28" s="134" t="s">
        <v>265</v>
      </c>
      <c r="D28" s="154" t="s">
        <v>257</v>
      </c>
      <c r="E28" s="155">
        <v>3.28</v>
      </c>
      <c r="F28" s="136" t="s">
        <v>266</v>
      </c>
      <c r="G28" s="136">
        <v>35.35</v>
      </c>
      <c r="H28" s="156"/>
      <c r="I28" s="156"/>
      <c r="J28" s="136" t="s">
        <v>267</v>
      </c>
      <c r="K28" s="136">
        <v>424.59</v>
      </c>
      <c r="L28" s="157"/>
      <c r="M28" s="156">
        <f>IF(ISNUMBER(K28/G28),IF(NOT(K28/G28=0),K28/G28, " "), " ")</f>
        <v>12.011032531824609</v>
      </c>
      <c r="N28" s="154"/>
    </row>
    <row r="29" spans="1:23" s="29" customFormat="1" ht="22.8" x14ac:dyDescent="0.25">
      <c r="A29" s="152">
        <v>4</v>
      </c>
      <c r="B29" s="153" t="s">
        <v>268</v>
      </c>
      <c r="C29" s="134" t="s">
        <v>269</v>
      </c>
      <c r="D29" s="154" t="s">
        <v>257</v>
      </c>
      <c r="E29" s="155">
        <v>13.08</v>
      </c>
      <c r="F29" s="136" t="s">
        <v>270</v>
      </c>
      <c r="G29" s="136">
        <v>146.49</v>
      </c>
      <c r="H29" s="156"/>
      <c r="I29" s="156"/>
      <c r="J29" s="136" t="s">
        <v>271</v>
      </c>
      <c r="K29" s="136">
        <v>1758.08</v>
      </c>
      <c r="L29" s="157"/>
      <c r="M29" s="156">
        <f>IF(ISNUMBER(K29/G29),IF(NOT(K29/G29=0),K29/G29, " "), " ")</f>
        <v>12.001365280906546</v>
      </c>
      <c r="N29" s="154"/>
    </row>
    <row r="30" spans="1:23" ht="22.8" x14ac:dyDescent="0.25">
      <c r="A30" s="152">
        <v>5</v>
      </c>
      <c r="B30" s="153" t="s">
        <v>272</v>
      </c>
      <c r="C30" s="134" t="s">
        <v>273</v>
      </c>
      <c r="D30" s="154" t="s">
        <v>257</v>
      </c>
      <c r="E30" s="155">
        <v>3.24</v>
      </c>
      <c r="F30" s="136" t="s">
        <v>274</v>
      </c>
      <c r="G30" s="136">
        <v>37.159999999999997</v>
      </c>
      <c r="H30" s="156"/>
      <c r="I30" s="156"/>
      <c r="J30" s="136" t="s">
        <v>275</v>
      </c>
      <c r="K30" s="136">
        <v>445.88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276</v>
      </c>
      <c r="C31" s="134" t="s">
        <v>277</v>
      </c>
      <c r="D31" s="154" t="s">
        <v>257</v>
      </c>
      <c r="E31" s="155">
        <v>7.32</v>
      </c>
      <c r="F31" s="136" t="s">
        <v>278</v>
      </c>
      <c r="G31" s="136">
        <v>89.01</v>
      </c>
      <c r="H31" s="156"/>
      <c r="I31" s="156"/>
      <c r="J31" s="136" t="s">
        <v>279</v>
      </c>
      <c r="K31" s="136">
        <v>1068.28</v>
      </c>
      <c r="L31" s="157"/>
      <c r="M31" s="156">
        <f>IF(ISNUMBER(K31/G31),IF(NOT(K31/G31=0),K31/G31, " "), " ")</f>
        <v>12.001797550836983</v>
      </c>
      <c r="N31" s="154"/>
    </row>
    <row r="32" spans="1:23" ht="22.8" x14ac:dyDescent="0.25">
      <c r="A32" s="152">
        <v>7</v>
      </c>
      <c r="B32" s="153" t="s">
        <v>280</v>
      </c>
      <c r="C32" s="134" t="s">
        <v>281</v>
      </c>
      <c r="D32" s="154" t="s">
        <v>257</v>
      </c>
      <c r="E32" s="155">
        <v>20.52</v>
      </c>
      <c r="F32" s="136" t="s">
        <v>282</v>
      </c>
      <c r="G32" s="136">
        <v>257.32</v>
      </c>
      <c r="H32" s="156"/>
      <c r="I32" s="156"/>
      <c r="J32" s="136" t="s">
        <v>283</v>
      </c>
      <c r="K32" s="136">
        <v>3087.44</v>
      </c>
      <c r="L32" s="157"/>
      <c r="M32" s="156">
        <f>IF(ISNUMBER(K32/G32),IF(NOT(K32/G32=0),K32/G32, " "), " ")</f>
        <v>11.998445515311674</v>
      </c>
      <c r="N32" s="154"/>
    </row>
    <row r="33" spans="1:14" ht="22.8" x14ac:dyDescent="0.25">
      <c r="A33" s="152">
        <v>8</v>
      </c>
      <c r="B33" s="153">
        <v>2</v>
      </c>
      <c r="C33" s="134" t="s">
        <v>284</v>
      </c>
      <c r="D33" s="154" t="s">
        <v>257</v>
      </c>
      <c r="E33" s="155">
        <v>0.06</v>
      </c>
      <c r="F33" s="136" t="s">
        <v>285</v>
      </c>
      <c r="G33" s="136"/>
      <c r="H33" s="156"/>
      <c r="I33" s="156"/>
      <c r="J33" s="136" t="s">
        <v>285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286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9</v>
      </c>
      <c r="B35" s="153">
        <v>21141</v>
      </c>
      <c r="C35" s="134" t="s">
        <v>287</v>
      </c>
      <c r="D35" s="154" t="s">
        <v>288</v>
      </c>
      <c r="E35" s="155">
        <v>0.03</v>
      </c>
      <c r="F35" s="136" t="s">
        <v>289</v>
      </c>
      <c r="G35" s="136">
        <v>4.0199999999999996</v>
      </c>
      <c r="H35" s="156"/>
      <c r="I35" s="156"/>
      <c r="J35" s="136" t="s">
        <v>290</v>
      </c>
      <c r="K35" s="136">
        <v>21.81</v>
      </c>
      <c r="L35" s="157"/>
      <c r="M35" s="156">
        <f>IF(ISNUMBER(K35/G35),IF(NOT(K35/G35=0),K35/G35, " "), " ")</f>
        <v>5.4253731343283587</v>
      </c>
      <c r="N35" s="154"/>
    </row>
    <row r="36" spans="1:14" ht="22.8" x14ac:dyDescent="0.25">
      <c r="A36" s="152">
        <v>10</v>
      </c>
      <c r="B36" s="153">
        <v>30954</v>
      </c>
      <c r="C36" s="134" t="s">
        <v>291</v>
      </c>
      <c r="D36" s="154" t="s">
        <v>288</v>
      </c>
      <c r="E36" s="155">
        <v>0.03</v>
      </c>
      <c r="F36" s="136" t="s">
        <v>292</v>
      </c>
      <c r="G36" s="136">
        <v>1.02</v>
      </c>
      <c r="H36" s="156"/>
      <c r="I36" s="156"/>
      <c r="J36" s="136" t="s">
        <v>293</v>
      </c>
      <c r="K36" s="136">
        <v>4.8899999999999997</v>
      </c>
      <c r="L36" s="157"/>
      <c r="M36" s="156">
        <f>IF(ISNUMBER(K36/G36),IF(NOT(K36/G36=0),K36/G36, " "), " ")</f>
        <v>4.7941176470588234</v>
      </c>
      <c r="N36" s="154" t="s">
        <v>294</v>
      </c>
    </row>
    <row r="37" spans="1:14" ht="34.200000000000003" x14ac:dyDescent="0.25">
      <c r="A37" s="152">
        <v>11</v>
      </c>
      <c r="B37" s="153">
        <v>30954</v>
      </c>
      <c r="C37" s="134" t="s">
        <v>295</v>
      </c>
      <c r="D37" s="154" t="s">
        <v>288</v>
      </c>
      <c r="E37" s="155">
        <v>0.02</v>
      </c>
      <c r="F37" s="136" t="s">
        <v>292</v>
      </c>
      <c r="G37" s="136">
        <v>0.68</v>
      </c>
      <c r="H37" s="156"/>
      <c r="I37" s="156"/>
      <c r="J37" s="136" t="s">
        <v>293</v>
      </c>
      <c r="K37" s="136">
        <v>3.26</v>
      </c>
      <c r="L37" s="157"/>
      <c r="M37" s="156">
        <f>IF(ISNUMBER(K37/G37),IF(NOT(K37/G37=0),K37/G37, " "), " ")</f>
        <v>4.7941176470588225</v>
      </c>
      <c r="N37" s="154"/>
    </row>
    <row r="38" spans="1:14" ht="34.200000000000003" x14ac:dyDescent="0.25">
      <c r="A38" s="152">
        <v>12</v>
      </c>
      <c r="B38" s="153">
        <v>30954</v>
      </c>
      <c r="C38" s="134" t="s">
        <v>295</v>
      </c>
      <c r="D38" s="154" t="s">
        <v>288</v>
      </c>
      <c r="E38" s="155">
        <v>0.01</v>
      </c>
      <c r="F38" s="136" t="s">
        <v>292</v>
      </c>
      <c r="G38" s="136">
        <v>0.34</v>
      </c>
      <c r="H38" s="156"/>
      <c r="I38" s="156"/>
      <c r="J38" s="136" t="s">
        <v>293</v>
      </c>
      <c r="K38" s="136">
        <v>1.63</v>
      </c>
      <c r="L38" s="157"/>
      <c r="M38" s="156">
        <f>IF(ISNUMBER(K38/G38),IF(NOT(K38/G38=0),K38/G38, " "), " ")</f>
        <v>4.7941176470588225</v>
      </c>
      <c r="N38" s="154" t="s">
        <v>296</v>
      </c>
    </row>
    <row r="39" spans="1:14" ht="22.8" x14ac:dyDescent="0.25">
      <c r="A39" s="152">
        <v>13</v>
      </c>
      <c r="B39" s="153">
        <v>40502</v>
      </c>
      <c r="C39" s="134" t="s">
        <v>297</v>
      </c>
      <c r="D39" s="154" t="s">
        <v>288</v>
      </c>
      <c r="E39" s="155">
        <v>3.89</v>
      </c>
      <c r="F39" s="136" t="s">
        <v>298</v>
      </c>
      <c r="G39" s="136">
        <v>30.52</v>
      </c>
      <c r="H39" s="156"/>
      <c r="I39" s="156"/>
      <c r="J39" s="136" t="s">
        <v>299</v>
      </c>
      <c r="K39" s="136">
        <v>175.05</v>
      </c>
      <c r="L39" s="157"/>
      <c r="M39" s="156">
        <f>IF(ISNUMBER(K39/G39),IF(NOT(K39/G39=0),K39/G39, " "), " ")</f>
        <v>5.7355832241153344</v>
      </c>
      <c r="N39" s="154" t="s">
        <v>294</v>
      </c>
    </row>
    <row r="40" spans="1:14" ht="22.8" x14ac:dyDescent="0.25">
      <c r="A40" s="152">
        <v>14</v>
      </c>
      <c r="B40" s="153">
        <v>40502</v>
      </c>
      <c r="C40" s="134" t="s">
        <v>300</v>
      </c>
      <c r="D40" s="154" t="s">
        <v>288</v>
      </c>
      <c r="E40" s="155">
        <v>0.88</v>
      </c>
      <c r="F40" s="136" t="s">
        <v>298</v>
      </c>
      <c r="G40" s="136">
        <v>6.91</v>
      </c>
      <c r="H40" s="156"/>
      <c r="I40" s="156"/>
      <c r="J40" s="136" t="s">
        <v>299</v>
      </c>
      <c r="K40" s="136">
        <v>39.6</v>
      </c>
      <c r="L40" s="157"/>
      <c r="M40" s="156">
        <f>IF(ISNUMBER(K40/G40),IF(NOT(K40/G40=0),K40/G40, " "), " ")</f>
        <v>5.7308248914616495</v>
      </c>
      <c r="N40" s="154" t="s">
        <v>296</v>
      </c>
    </row>
    <row r="41" spans="1:14" ht="22.8" x14ac:dyDescent="0.25">
      <c r="A41" s="152">
        <v>15</v>
      </c>
      <c r="B41" s="153">
        <v>40502</v>
      </c>
      <c r="C41" s="134" t="s">
        <v>300</v>
      </c>
      <c r="D41" s="154" t="s">
        <v>288</v>
      </c>
      <c r="E41" s="155">
        <v>3.01</v>
      </c>
      <c r="F41" s="136" t="s">
        <v>298</v>
      </c>
      <c r="G41" s="136">
        <v>23.61</v>
      </c>
      <c r="H41" s="156"/>
      <c r="I41" s="156"/>
      <c r="J41" s="136" t="s">
        <v>299</v>
      </c>
      <c r="K41" s="136">
        <v>135.44999999999999</v>
      </c>
      <c r="L41" s="157"/>
      <c r="M41" s="156">
        <f>IF(ISNUMBER(K41/G41),IF(NOT(K41/G41=0),K41/G41, " "), " ")</f>
        <v>5.7369758576874199</v>
      </c>
      <c r="N41" s="154"/>
    </row>
    <row r="42" spans="1:14" ht="22.8" x14ac:dyDescent="0.25">
      <c r="A42" s="152">
        <v>16</v>
      </c>
      <c r="B42" s="153">
        <v>40504</v>
      </c>
      <c r="C42" s="134" t="s">
        <v>301</v>
      </c>
      <c r="D42" s="154" t="s">
        <v>288</v>
      </c>
      <c r="E42" s="155">
        <v>3.48</v>
      </c>
      <c r="F42" s="136" t="s">
        <v>302</v>
      </c>
      <c r="G42" s="136">
        <v>4.5</v>
      </c>
      <c r="H42" s="156"/>
      <c r="I42" s="156"/>
      <c r="J42" s="136" t="s">
        <v>303</v>
      </c>
      <c r="K42" s="136">
        <v>10.44</v>
      </c>
      <c r="L42" s="157"/>
      <c r="M42" s="156">
        <f>IF(ISNUMBER(K42/G42),IF(NOT(K42/G42=0),K42/G42, " "), " ")</f>
        <v>2.3199999999999998</v>
      </c>
      <c r="N42" s="154" t="s">
        <v>294</v>
      </c>
    </row>
    <row r="43" spans="1:14" ht="22.8" x14ac:dyDescent="0.25">
      <c r="A43" s="152">
        <v>17</v>
      </c>
      <c r="B43" s="153">
        <v>40504</v>
      </c>
      <c r="C43" s="134" t="s">
        <v>304</v>
      </c>
      <c r="D43" s="154" t="s">
        <v>288</v>
      </c>
      <c r="E43" s="155">
        <v>0.44</v>
      </c>
      <c r="F43" s="136" t="s">
        <v>302</v>
      </c>
      <c r="G43" s="136">
        <v>0.56999999999999995</v>
      </c>
      <c r="H43" s="156"/>
      <c r="I43" s="156"/>
      <c r="J43" s="136" t="s">
        <v>303</v>
      </c>
      <c r="K43" s="136">
        <v>1.32</v>
      </c>
      <c r="L43" s="157"/>
      <c r="M43" s="156">
        <f>IF(ISNUMBER(K43/G43),IF(NOT(K43/G43=0),K43/G43, " "), " ")</f>
        <v>2.3157894736842106</v>
      </c>
      <c r="N43" s="154" t="s">
        <v>296</v>
      </c>
    </row>
    <row r="44" spans="1:14" ht="22.8" x14ac:dyDescent="0.25">
      <c r="A44" s="152">
        <v>18</v>
      </c>
      <c r="B44" s="153">
        <v>40504</v>
      </c>
      <c r="C44" s="134" t="s">
        <v>304</v>
      </c>
      <c r="D44" s="154" t="s">
        <v>288</v>
      </c>
      <c r="E44" s="155">
        <v>3.04</v>
      </c>
      <c r="F44" s="136" t="s">
        <v>302</v>
      </c>
      <c r="G44" s="136">
        <v>3.93</v>
      </c>
      <c r="H44" s="156"/>
      <c r="I44" s="156"/>
      <c r="J44" s="136" t="s">
        <v>303</v>
      </c>
      <c r="K44" s="136">
        <v>9.1199999999999992</v>
      </c>
      <c r="L44" s="157"/>
      <c r="M44" s="156">
        <f>IF(ISNUMBER(K44/G44),IF(NOT(K44/G44=0),K44/G44, " "), " ")</f>
        <v>2.3206106870229006</v>
      </c>
      <c r="N44" s="154"/>
    </row>
    <row r="45" spans="1:14" ht="22.8" x14ac:dyDescent="0.25">
      <c r="A45" s="152">
        <v>19</v>
      </c>
      <c r="B45" s="153">
        <v>330206</v>
      </c>
      <c r="C45" s="134" t="s">
        <v>305</v>
      </c>
      <c r="D45" s="154" t="s">
        <v>288</v>
      </c>
      <c r="E45" s="155">
        <v>0.19</v>
      </c>
      <c r="F45" s="136" t="s">
        <v>306</v>
      </c>
      <c r="G45" s="136">
        <v>0.44</v>
      </c>
      <c r="H45" s="156"/>
      <c r="I45" s="156"/>
      <c r="J45" s="136" t="s">
        <v>307</v>
      </c>
      <c r="K45" s="136">
        <v>2.2799999999999998</v>
      </c>
      <c r="L45" s="157"/>
      <c r="M45" s="156">
        <f>IF(ISNUMBER(K45/G45),IF(NOT(K45/G45=0),K45/G45, " "), " ")</f>
        <v>5.1818181818181817</v>
      </c>
      <c r="N45" s="154"/>
    </row>
    <row r="46" spans="1:14" ht="22.8" x14ac:dyDescent="0.25">
      <c r="A46" s="152">
        <v>20</v>
      </c>
      <c r="B46" s="153">
        <v>400001</v>
      </c>
      <c r="C46" s="134" t="s">
        <v>308</v>
      </c>
      <c r="D46" s="154" t="s">
        <v>288</v>
      </c>
      <c r="E46" s="155">
        <v>0.1</v>
      </c>
      <c r="F46" s="136" t="s">
        <v>309</v>
      </c>
      <c r="G46" s="136">
        <v>10.32</v>
      </c>
      <c r="H46" s="156"/>
      <c r="I46" s="156"/>
      <c r="J46" s="136" t="s">
        <v>310</v>
      </c>
      <c r="K46" s="136">
        <v>58.7</v>
      </c>
      <c r="L46" s="157"/>
      <c r="M46" s="156">
        <f>IF(ISNUMBER(K46/G46),IF(NOT(K46/G46=0),K46/G46, " "), " ")</f>
        <v>5.6879844961240309</v>
      </c>
      <c r="N46" s="154" t="s">
        <v>294</v>
      </c>
    </row>
    <row r="47" spans="1:14" ht="22.8" x14ac:dyDescent="0.25">
      <c r="A47" s="152">
        <v>21</v>
      </c>
      <c r="B47" s="153">
        <v>400001</v>
      </c>
      <c r="C47" s="134" t="s">
        <v>311</v>
      </c>
      <c r="D47" s="154" t="s">
        <v>288</v>
      </c>
      <c r="E47" s="155">
        <v>0.01</v>
      </c>
      <c r="F47" s="136" t="s">
        <v>309</v>
      </c>
      <c r="G47" s="136">
        <v>1.03</v>
      </c>
      <c r="H47" s="156"/>
      <c r="I47" s="156"/>
      <c r="J47" s="136" t="s">
        <v>310</v>
      </c>
      <c r="K47" s="136">
        <v>5.87</v>
      </c>
      <c r="L47" s="157"/>
      <c r="M47" s="156">
        <f>IF(ISNUMBER(K47/G47),IF(NOT(K47/G47=0),K47/G47, " "), " ")</f>
        <v>5.6990291262135919</v>
      </c>
      <c r="N47" s="154" t="s">
        <v>296</v>
      </c>
    </row>
    <row r="48" spans="1:14" ht="22.8" x14ac:dyDescent="0.25">
      <c r="A48" s="152">
        <v>22</v>
      </c>
      <c r="B48" s="153">
        <v>400001</v>
      </c>
      <c r="C48" s="134" t="s">
        <v>311</v>
      </c>
      <c r="D48" s="154" t="s">
        <v>288</v>
      </c>
      <c r="E48" s="155">
        <v>0.09</v>
      </c>
      <c r="F48" s="136" t="s">
        <v>309</v>
      </c>
      <c r="G48" s="136">
        <v>9.2899999999999991</v>
      </c>
      <c r="H48" s="156"/>
      <c r="I48" s="156"/>
      <c r="J48" s="136" t="s">
        <v>310</v>
      </c>
      <c r="K48" s="136">
        <v>52.83</v>
      </c>
      <c r="L48" s="157"/>
      <c r="M48" s="156">
        <f>IF(ISNUMBER(K48/G48),IF(NOT(K48/G48=0),K48/G48, " "), " ")</f>
        <v>5.6867599569429501</v>
      </c>
      <c r="N48" s="154"/>
    </row>
    <row r="49" spans="1:14" ht="19.350000000000001" customHeight="1" x14ac:dyDescent="0.25">
      <c r="A49" s="128" t="s">
        <v>312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313</v>
      </c>
      <c r="C50" s="134" t="s">
        <v>314</v>
      </c>
      <c r="D50" s="154" t="s">
        <v>315</v>
      </c>
      <c r="E50" s="155">
        <v>0.3911</v>
      </c>
      <c r="F50" s="136" t="s">
        <v>316</v>
      </c>
      <c r="G50" s="136">
        <v>2.4300000000000002</v>
      </c>
      <c r="H50" s="156">
        <v>42.66</v>
      </c>
      <c r="I50" s="156">
        <v>16.7</v>
      </c>
      <c r="J50" s="136" t="s">
        <v>317</v>
      </c>
      <c r="K50" s="136">
        <v>19.190000000000001</v>
      </c>
      <c r="L50" s="157"/>
      <c r="M50" s="156">
        <f>IF(ISNUMBER(K50/G50),IF(NOT(K50/G50=0),K50/G50, " "), " ")</f>
        <v>7.8971193415637861</v>
      </c>
      <c r="N50" s="154" t="s">
        <v>294</v>
      </c>
    </row>
    <row r="51" spans="1:14" ht="22.8" x14ac:dyDescent="0.25">
      <c r="A51" s="152">
        <v>24</v>
      </c>
      <c r="B51" s="153" t="s">
        <v>313</v>
      </c>
      <c r="C51" s="134" t="s">
        <v>318</v>
      </c>
      <c r="D51" s="154" t="s">
        <v>315</v>
      </c>
      <c r="E51" s="155">
        <v>0.1129</v>
      </c>
      <c r="F51" s="136" t="s">
        <v>316</v>
      </c>
      <c r="G51" s="136">
        <v>0.7</v>
      </c>
      <c r="H51" s="156">
        <v>42.66</v>
      </c>
      <c r="I51" s="156">
        <v>4.82</v>
      </c>
      <c r="J51" s="136" t="s">
        <v>317</v>
      </c>
      <c r="K51" s="136">
        <v>5.55</v>
      </c>
      <c r="L51" s="157"/>
      <c r="M51" s="156">
        <f>IF(ISNUMBER(K51/G51),IF(NOT(K51/G51=0),K51/G51, " "), " ")</f>
        <v>7.9285714285714288</v>
      </c>
      <c r="N51" s="154" t="s">
        <v>319</v>
      </c>
    </row>
    <row r="52" spans="1:14" ht="22.8" x14ac:dyDescent="0.25">
      <c r="A52" s="152">
        <v>25</v>
      </c>
      <c r="B52" s="153" t="s">
        <v>313</v>
      </c>
      <c r="C52" s="134" t="s">
        <v>318</v>
      </c>
      <c r="D52" s="154" t="s">
        <v>315</v>
      </c>
      <c r="E52" s="155">
        <v>0.2782</v>
      </c>
      <c r="F52" s="136" t="s">
        <v>316</v>
      </c>
      <c r="G52" s="136">
        <v>1.73</v>
      </c>
      <c r="H52" s="156">
        <v>42.66</v>
      </c>
      <c r="I52" s="156">
        <v>11.88</v>
      </c>
      <c r="J52" s="136" t="s">
        <v>317</v>
      </c>
      <c r="K52" s="136">
        <v>13.64</v>
      </c>
      <c r="L52" s="157"/>
      <c r="M52" s="156">
        <f>IF(ISNUMBER(K52/G52),IF(NOT(K52/G52=0),K52/G52, " "), " ")</f>
        <v>7.8843930635838158</v>
      </c>
      <c r="N52" s="154"/>
    </row>
    <row r="53" spans="1:14" ht="22.8" x14ac:dyDescent="0.25">
      <c r="A53" s="152">
        <v>26</v>
      </c>
      <c r="B53" s="153" t="s">
        <v>320</v>
      </c>
      <c r="C53" s="134" t="s">
        <v>321</v>
      </c>
      <c r="D53" s="154" t="s">
        <v>322</v>
      </c>
      <c r="E53" s="155">
        <v>1E-4</v>
      </c>
      <c r="F53" s="136" t="s">
        <v>323</v>
      </c>
      <c r="G53" s="136">
        <v>0.06</v>
      </c>
      <c r="H53" s="156"/>
      <c r="I53" s="156"/>
      <c r="J53" s="136" t="s">
        <v>285</v>
      </c>
      <c r="K53" s="136"/>
      <c r="L53" s="157"/>
      <c r="M53" s="156" t="str">
        <f>IF(ISNUMBER(K53/G53),IF(NOT(K53/G53=0),K53/G53, " "), " ")</f>
        <v xml:space="preserve"> </v>
      </c>
      <c r="N53" s="154"/>
    </row>
    <row r="54" spans="1:14" ht="22.8" x14ac:dyDescent="0.25">
      <c r="A54" s="152">
        <v>27</v>
      </c>
      <c r="B54" s="153" t="s">
        <v>324</v>
      </c>
      <c r="C54" s="134" t="s">
        <v>325</v>
      </c>
      <c r="D54" s="154" t="s">
        <v>322</v>
      </c>
      <c r="E54" s="155">
        <v>1E-4</v>
      </c>
      <c r="F54" s="136" t="s">
        <v>326</v>
      </c>
      <c r="G54" s="136">
        <v>1.1499999999999999</v>
      </c>
      <c r="H54" s="156"/>
      <c r="I54" s="156"/>
      <c r="J54" s="136" t="s">
        <v>285</v>
      </c>
      <c r="K54" s="136"/>
      <c r="L54" s="157"/>
      <c r="M54" s="156" t="str">
        <f>IF(ISNUMBER(K54/G54),IF(NOT(K54/G54=0),K54/G54, " "), " ")</f>
        <v xml:space="preserve"> </v>
      </c>
      <c r="N54" s="154"/>
    </row>
    <row r="55" spans="1:14" ht="22.8" x14ac:dyDescent="0.25">
      <c r="A55" s="152">
        <v>28</v>
      </c>
      <c r="B55" s="153" t="s">
        <v>327</v>
      </c>
      <c r="C55" s="134" t="s">
        <v>328</v>
      </c>
      <c r="D55" s="154" t="s">
        <v>322</v>
      </c>
      <c r="E55" s="155">
        <v>1E-3</v>
      </c>
      <c r="F55" s="136" t="s">
        <v>329</v>
      </c>
      <c r="G55" s="136">
        <v>10.66</v>
      </c>
      <c r="H55" s="156">
        <v>56684.17</v>
      </c>
      <c r="I55" s="156">
        <v>56.7</v>
      </c>
      <c r="J55" s="136" t="s">
        <v>330</v>
      </c>
      <c r="K55" s="136">
        <v>58.14</v>
      </c>
      <c r="L55" s="157"/>
      <c r="M55" s="156">
        <f>IF(ISNUMBER(K55/G55),IF(NOT(K55/G55=0),K55/G55, " "), " ")</f>
        <v>5.4540337711069418</v>
      </c>
      <c r="N55" s="154" t="s">
        <v>294</v>
      </c>
    </row>
    <row r="56" spans="1:14" ht="22.8" x14ac:dyDescent="0.25">
      <c r="A56" s="152">
        <v>29</v>
      </c>
      <c r="B56" s="153" t="s">
        <v>327</v>
      </c>
      <c r="C56" s="134" t="s">
        <v>331</v>
      </c>
      <c r="D56" s="154" t="s">
        <v>322</v>
      </c>
      <c r="E56" s="155">
        <v>2.0000000000000001E-4</v>
      </c>
      <c r="F56" s="136" t="s">
        <v>329</v>
      </c>
      <c r="G56" s="136">
        <v>2.13</v>
      </c>
      <c r="H56" s="156">
        <v>56684.17</v>
      </c>
      <c r="I56" s="156">
        <v>11.34</v>
      </c>
      <c r="J56" s="136" t="s">
        <v>330</v>
      </c>
      <c r="K56" s="136">
        <v>11.63</v>
      </c>
      <c r="L56" s="157"/>
      <c r="M56" s="156">
        <f>IF(ISNUMBER(K56/G56),IF(NOT(K56/G56=0),K56/G56, " "), " ")</f>
        <v>5.4600938967136159</v>
      </c>
      <c r="N56" s="154" t="s">
        <v>332</v>
      </c>
    </row>
    <row r="57" spans="1:14" ht="22.8" x14ac:dyDescent="0.25">
      <c r="A57" s="152">
        <v>30</v>
      </c>
      <c r="B57" s="153" t="s">
        <v>327</v>
      </c>
      <c r="C57" s="134" t="s">
        <v>331</v>
      </c>
      <c r="D57" s="154" t="s">
        <v>322</v>
      </c>
      <c r="E57" s="155">
        <v>8.0000000000000004E-4</v>
      </c>
      <c r="F57" s="136" t="s">
        <v>329</v>
      </c>
      <c r="G57" s="136">
        <v>8.5299999999999994</v>
      </c>
      <c r="H57" s="156">
        <v>56684.17</v>
      </c>
      <c r="I57" s="156">
        <v>45.36</v>
      </c>
      <c r="J57" s="136" t="s">
        <v>330</v>
      </c>
      <c r="K57" s="136">
        <v>46.51</v>
      </c>
      <c r="L57" s="157"/>
      <c r="M57" s="156">
        <f>IF(ISNUMBER(K57/G57),IF(NOT(K57/G57=0),K57/G57, " "), " ")</f>
        <v>5.4525205158264951</v>
      </c>
      <c r="N57" s="154"/>
    </row>
    <row r="58" spans="1:14" ht="22.8" x14ac:dyDescent="0.25">
      <c r="A58" s="152">
        <v>31</v>
      </c>
      <c r="B58" s="153" t="s">
        <v>333</v>
      </c>
      <c r="C58" s="134" t="s">
        <v>334</v>
      </c>
      <c r="D58" s="154" t="s">
        <v>315</v>
      </c>
      <c r="E58" s="155">
        <v>0.2109</v>
      </c>
      <c r="F58" s="136" t="s">
        <v>335</v>
      </c>
      <c r="G58" s="136">
        <v>21.31</v>
      </c>
      <c r="H58" s="156">
        <v>418</v>
      </c>
      <c r="I58" s="156">
        <v>88.15</v>
      </c>
      <c r="J58" s="136" t="s">
        <v>336</v>
      </c>
      <c r="K58" s="136">
        <v>92.09</v>
      </c>
      <c r="L58" s="157"/>
      <c r="M58" s="156">
        <f>IF(ISNUMBER(K58/G58),IF(NOT(K58/G58=0),K58/G58, " "), " ")</f>
        <v>4.3214453308305965</v>
      </c>
      <c r="N58" s="154" t="s">
        <v>294</v>
      </c>
    </row>
    <row r="59" spans="1:14" ht="34.200000000000003" x14ac:dyDescent="0.25">
      <c r="A59" s="152">
        <v>32</v>
      </c>
      <c r="B59" s="153" t="s">
        <v>333</v>
      </c>
      <c r="C59" s="134" t="s">
        <v>337</v>
      </c>
      <c r="D59" s="154" t="s">
        <v>315</v>
      </c>
      <c r="E59" s="155">
        <v>8.7900000000000006E-2</v>
      </c>
      <c r="F59" s="136" t="s">
        <v>335</v>
      </c>
      <c r="G59" s="136">
        <v>8.8699999999999992</v>
      </c>
      <c r="H59" s="156">
        <v>418</v>
      </c>
      <c r="I59" s="156">
        <v>36.74</v>
      </c>
      <c r="J59" s="136" t="s">
        <v>336</v>
      </c>
      <c r="K59" s="136">
        <v>38.380000000000003</v>
      </c>
      <c r="L59" s="157"/>
      <c r="M59" s="156">
        <f>IF(ISNUMBER(K59/G59),IF(NOT(K59/G59=0),K59/G59, " "), " ")</f>
        <v>4.3269447576099216</v>
      </c>
      <c r="N59" s="154" t="s">
        <v>338</v>
      </c>
    </row>
    <row r="60" spans="1:14" ht="22.8" x14ac:dyDescent="0.25">
      <c r="A60" s="152">
        <v>33</v>
      </c>
      <c r="B60" s="153" t="s">
        <v>333</v>
      </c>
      <c r="C60" s="134" t="s">
        <v>337</v>
      </c>
      <c r="D60" s="154" t="s">
        <v>315</v>
      </c>
      <c r="E60" s="155">
        <v>0.123</v>
      </c>
      <c r="F60" s="136" t="s">
        <v>335</v>
      </c>
      <c r="G60" s="136">
        <v>12.44</v>
      </c>
      <c r="H60" s="156">
        <v>418</v>
      </c>
      <c r="I60" s="156">
        <v>51.41</v>
      </c>
      <c r="J60" s="136" t="s">
        <v>336</v>
      </c>
      <c r="K60" s="136">
        <v>53.71</v>
      </c>
      <c r="L60" s="157"/>
      <c r="M60" s="156">
        <f>IF(ISNUMBER(K60/G60),IF(NOT(K60/G60=0),K60/G60, " "), " ")</f>
        <v>4.317524115755627</v>
      </c>
      <c r="N60" s="154"/>
    </row>
    <row r="61" spans="1:14" ht="22.8" x14ac:dyDescent="0.25">
      <c r="A61" s="152">
        <v>34</v>
      </c>
      <c r="B61" s="153" t="s">
        <v>339</v>
      </c>
      <c r="C61" s="134" t="s">
        <v>340</v>
      </c>
      <c r="D61" s="154" t="s">
        <v>341</v>
      </c>
      <c r="E61" s="155">
        <v>3.1399999999999997E-2</v>
      </c>
      <c r="F61" s="136" t="s">
        <v>342</v>
      </c>
      <c r="G61" s="136">
        <v>1.33</v>
      </c>
      <c r="H61" s="156">
        <v>228.81</v>
      </c>
      <c r="I61" s="156">
        <v>7.18</v>
      </c>
      <c r="J61" s="136" t="s">
        <v>343</v>
      </c>
      <c r="K61" s="136">
        <v>7.34</v>
      </c>
      <c r="L61" s="157"/>
      <c r="M61" s="156">
        <f>IF(ISNUMBER(K61/G61),IF(NOT(K61/G61=0),K61/G61, " "), " ")</f>
        <v>5.518796992481203</v>
      </c>
      <c r="N61" s="154" t="s">
        <v>294</v>
      </c>
    </row>
    <row r="62" spans="1:14" ht="22.8" x14ac:dyDescent="0.25">
      <c r="A62" s="152">
        <v>35</v>
      </c>
      <c r="B62" s="153" t="s">
        <v>339</v>
      </c>
      <c r="C62" s="134" t="s">
        <v>344</v>
      </c>
      <c r="D62" s="154" t="s">
        <v>341</v>
      </c>
      <c r="E62" s="155">
        <v>1.1999999999999999E-3</v>
      </c>
      <c r="F62" s="136" t="s">
        <v>342</v>
      </c>
      <c r="G62" s="136">
        <v>0.05</v>
      </c>
      <c r="H62" s="156">
        <v>228.81</v>
      </c>
      <c r="I62" s="156">
        <v>0.27</v>
      </c>
      <c r="J62" s="136" t="s">
        <v>343</v>
      </c>
      <c r="K62" s="136">
        <v>0.28000000000000003</v>
      </c>
      <c r="L62" s="157"/>
      <c r="M62" s="156">
        <f>IF(ISNUMBER(K62/G62),IF(NOT(K62/G62=0),K62/G62, " "), " ")</f>
        <v>5.6000000000000005</v>
      </c>
      <c r="N62" s="154" t="s">
        <v>345</v>
      </c>
    </row>
    <row r="63" spans="1:14" ht="22.8" x14ac:dyDescent="0.25">
      <c r="A63" s="152">
        <v>36</v>
      </c>
      <c r="B63" s="153" t="s">
        <v>339</v>
      </c>
      <c r="C63" s="134" t="s">
        <v>344</v>
      </c>
      <c r="D63" s="154" t="s">
        <v>341</v>
      </c>
      <c r="E63" s="155">
        <v>3.0200000000000001E-2</v>
      </c>
      <c r="F63" s="136" t="s">
        <v>342</v>
      </c>
      <c r="G63" s="136">
        <v>1.28</v>
      </c>
      <c r="H63" s="156">
        <v>228.81</v>
      </c>
      <c r="I63" s="156">
        <v>6.91</v>
      </c>
      <c r="J63" s="136" t="s">
        <v>343</v>
      </c>
      <c r="K63" s="136">
        <v>7.06</v>
      </c>
      <c r="L63" s="157"/>
      <c r="M63" s="156">
        <f>IF(ISNUMBER(K63/G63),IF(NOT(K63/G63=0),K63/G63, " "), " ")</f>
        <v>5.515625</v>
      </c>
      <c r="N63" s="154"/>
    </row>
    <row r="64" spans="1:14" ht="45.6" x14ac:dyDescent="0.25">
      <c r="A64" s="152">
        <v>37</v>
      </c>
      <c r="B64" s="153" t="s">
        <v>346</v>
      </c>
      <c r="C64" s="134" t="s">
        <v>347</v>
      </c>
      <c r="D64" s="154" t="s">
        <v>341</v>
      </c>
      <c r="E64" s="155">
        <v>0.2</v>
      </c>
      <c r="F64" s="136" t="s">
        <v>348</v>
      </c>
      <c r="G64" s="136">
        <v>4.5599999999999996</v>
      </c>
      <c r="H64" s="156">
        <v>119.32</v>
      </c>
      <c r="I64" s="156">
        <v>23.86</v>
      </c>
      <c r="J64" s="136" t="s">
        <v>349</v>
      </c>
      <c r="K64" s="136">
        <v>24.4</v>
      </c>
      <c r="L64" s="157"/>
      <c r="M64" s="156">
        <f>IF(ISNUMBER(K64/G64),IF(NOT(K64/G64=0),K64/G64, " "), " ")</f>
        <v>5.3508771929824563</v>
      </c>
      <c r="N64" s="154" t="s">
        <v>350</v>
      </c>
    </row>
    <row r="65" spans="1:14" ht="34.200000000000003" x14ac:dyDescent="0.25">
      <c r="A65" s="152">
        <v>38</v>
      </c>
      <c r="B65" s="153" t="s">
        <v>351</v>
      </c>
      <c r="C65" s="134" t="s">
        <v>352</v>
      </c>
      <c r="D65" s="154" t="s">
        <v>322</v>
      </c>
      <c r="E65" s="155">
        <v>5.0000000000000001E-4</v>
      </c>
      <c r="F65" s="136" t="s">
        <v>353</v>
      </c>
      <c r="G65" s="136">
        <v>10.46</v>
      </c>
      <c r="H65" s="156">
        <v>55802.95</v>
      </c>
      <c r="I65" s="156">
        <v>27.9</v>
      </c>
      <c r="J65" s="136" t="s">
        <v>354</v>
      </c>
      <c r="K65" s="136">
        <v>28.62</v>
      </c>
      <c r="L65" s="157"/>
      <c r="M65" s="156">
        <f>IF(ISNUMBER(K65/G65),IF(NOT(K65/G65=0),K65/G65, " "), " ")</f>
        <v>2.736137667304015</v>
      </c>
      <c r="N65" s="154" t="s">
        <v>355</v>
      </c>
    </row>
    <row r="66" spans="1:14" ht="57" x14ac:dyDescent="0.25">
      <c r="A66" s="152">
        <v>39</v>
      </c>
      <c r="B66" s="153" t="s">
        <v>356</v>
      </c>
      <c r="C66" s="134" t="s">
        <v>357</v>
      </c>
      <c r="D66" s="154" t="s">
        <v>358</v>
      </c>
      <c r="E66" s="155">
        <v>5.4569999999999999</v>
      </c>
      <c r="F66" s="136" t="s">
        <v>359</v>
      </c>
      <c r="G66" s="136">
        <v>67.11</v>
      </c>
      <c r="H66" s="156">
        <v>52.7</v>
      </c>
      <c r="I66" s="156">
        <v>287.58999999999997</v>
      </c>
      <c r="J66" s="136" t="s">
        <v>360</v>
      </c>
      <c r="K66" s="136">
        <v>295.77999999999997</v>
      </c>
      <c r="L66" s="157"/>
      <c r="M66" s="156">
        <f>IF(ISNUMBER(K66/G66),IF(NOT(K66/G66=0),K66/G66, " "), " ")</f>
        <v>4.4073908508419013</v>
      </c>
      <c r="N66" s="154" t="s">
        <v>294</v>
      </c>
    </row>
    <row r="67" spans="1:14" ht="57" x14ac:dyDescent="0.25">
      <c r="A67" s="152">
        <v>40</v>
      </c>
      <c r="B67" s="153" t="s">
        <v>356</v>
      </c>
      <c r="C67" s="134" t="s">
        <v>361</v>
      </c>
      <c r="D67" s="154" t="s">
        <v>358</v>
      </c>
      <c r="E67" s="155">
        <v>0.749</v>
      </c>
      <c r="F67" s="136" t="s">
        <v>359</v>
      </c>
      <c r="G67" s="136">
        <v>9.2100000000000009</v>
      </c>
      <c r="H67" s="156">
        <v>52.7</v>
      </c>
      <c r="I67" s="156">
        <v>39.47</v>
      </c>
      <c r="J67" s="136" t="s">
        <v>360</v>
      </c>
      <c r="K67" s="136">
        <v>40.6</v>
      </c>
      <c r="L67" s="157"/>
      <c r="M67" s="156">
        <f>IF(ISNUMBER(K67/G67),IF(NOT(K67/G67=0),K67/G67, " "), " ")</f>
        <v>4.4082519001085778</v>
      </c>
      <c r="N67" s="154" t="s">
        <v>362</v>
      </c>
    </row>
    <row r="68" spans="1:14" ht="57" x14ac:dyDescent="0.25">
      <c r="A68" s="152">
        <v>41</v>
      </c>
      <c r="B68" s="153" t="s">
        <v>356</v>
      </c>
      <c r="C68" s="134" t="s">
        <v>361</v>
      </c>
      <c r="D68" s="154" t="s">
        <v>358</v>
      </c>
      <c r="E68" s="155">
        <v>4.7080000000000002</v>
      </c>
      <c r="F68" s="136" t="s">
        <v>359</v>
      </c>
      <c r="G68" s="136">
        <v>57.9</v>
      </c>
      <c r="H68" s="156">
        <v>52.7</v>
      </c>
      <c r="I68" s="156">
        <v>248.12</v>
      </c>
      <c r="J68" s="136" t="s">
        <v>360</v>
      </c>
      <c r="K68" s="136">
        <v>255.18</v>
      </c>
      <c r="L68" s="157"/>
      <c r="M68" s="156">
        <f>IF(ISNUMBER(K68/G68),IF(NOT(K68/G68=0),K68/G68, " "), " ")</f>
        <v>4.4072538860103627</v>
      </c>
      <c r="N68" s="154"/>
    </row>
    <row r="69" spans="1:14" ht="57" x14ac:dyDescent="0.25">
      <c r="A69" s="152">
        <v>42</v>
      </c>
      <c r="B69" s="153" t="s">
        <v>363</v>
      </c>
      <c r="C69" s="134" t="s">
        <v>364</v>
      </c>
      <c r="D69" s="154" t="s">
        <v>358</v>
      </c>
      <c r="E69" s="155">
        <v>1.605</v>
      </c>
      <c r="F69" s="136" t="s">
        <v>348</v>
      </c>
      <c r="G69" s="136">
        <v>36.590000000000003</v>
      </c>
      <c r="H69" s="156">
        <v>98.1</v>
      </c>
      <c r="I69" s="156">
        <v>157.44999999999999</v>
      </c>
      <c r="J69" s="136" t="s">
        <v>365</v>
      </c>
      <c r="K69" s="136">
        <v>161.93</v>
      </c>
      <c r="L69" s="157"/>
      <c r="M69" s="156">
        <f>IF(ISNUMBER(K69/G69),IF(NOT(K69/G69=0),K69/G69, " "), " ")</f>
        <v>4.42552610002733</v>
      </c>
      <c r="N69" s="154" t="s">
        <v>366</v>
      </c>
    </row>
    <row r="70" spans="1:14" ht="57" x14ac:dyDescent="0.25">
      <c r="A70" s="152">
        <v>43</v>
      </c>
      <c r="B70" s="153" t="s">
        <v>367</v>
      </c>
      <c r="C70" s="134" t="s">
        <v>368</v>
      </c>
      <c r="D70" s="154" t="s">
        <v>358</v>
      </c>
      <c r="E70" s="155">
        <v>5.8849999999999998</v>
      </c>
      <c r="F70" s="136" t="s">
        <v>369</v>
      </c>
      <c r="G70" s="136">
        <v>361.93</v>
      </c>
      <c r="H70" s="156">
        <v>264.76</v>
      </c>
      <c r="I70" s="156">
        <v>1558.11</v>
      </c>
      <c r="J70" s="136" t="s">
        <v>370</v>
      </c>
      <c r="K70" s="136">
        <v>1602.55</v>
      </c>
      <c r="L70" s="157"/>
      <c r="M70" s="156">
        <f>IF(ISNUMBER(K70/G70),IF(NOT(K70/G70=0),K70/G70, " "), " ")</f>
        <v>4.427789904125107</v>
      </c>
      <c r="N70" s="154" t="s">
        <v>294</v>
      </c>
    </row>
    <row r="71" spans="1:14" ht="57" x14ac:dyDescent="0.25">
      <c r="A71" s="152">
        <v>44</v>
      </c>
      <c r="B71" s="153" t="s">
        <v>367</v>
      </c>
      <c r="C71" s="134" t="s">
        <v>371</v>
      </c>
      <c r="D71" s="154" t="s">
        <v>358</v>
      </c>
      <c r="E71" s="155">
        <v>3.21</v>
      </c>
      <c r="F71" s="136" t="s">
        <v>369</v>
      </c>
      <c r="G71" s="136">
        <v>197.42</v>
      </c>
      <c r="H71" s="156">
        <v>264.76</v>
      </c>
      <c r="I71" s="156">
        <v>849.88</v>
      </c>
      <c r="J71" s="136" t="s">
        <v>370</v>
      </c>
      <c r="K71" s="136">
        <v>874.12</v>
      </c>
      <c r="L71" s="157"/>
      <c r="M71" s="156">
        <f>IF(ISNUMBER(K71/G71),IF(NOT(K71/G71=0),K71/G71, " "), " ")</f>
        <v>4.4277175564785738</v>
      </c>
      <c r="N71" s="154" t="s">
        <v>372</v>
      </c>
    </row>
    <row r="72" spans="1:14" ht="57" x14ac:dyDescent="0.25">
      <c r="A72" s="152">
        <v>45</v>
      </c>
      <c r="B72" s="153" t="s">
        <v>367</v>
      </c>
      <c r="C72" s="134" t="s">
        <v>371</v>
      </c>
      <c r="D72" s="154" t="s">
        <v>358</v>
      </c>
      <c r="E72" s="155">
        <v>2.6749999999999998</v>
      </c>
      <c r="F72" s="136" t="s">
        <v>369</v>
      </c>
      <c r="G72" s="136">
        <v>164.51</v>
      </c>
      <c r="H72" s="156">
        <v>264.76</v>
      </c>
      <c r="I72" s="156">
        <v>708.23</v>
      </c>
      <c r="J72" s="136" t="s">
        <v>370</v>
      </c>
      <c r="K72" s="136">
        <v>728.43</v>
      </c>
      <c r="L72" s="157"/>
      <c r="M72" s="156">
        <f>IF(ISNUMBER(K72/G72),IF(NOT(K72/G72=0),K72/G72, " "), " ")</f>
        <v>4.4278767248191597</v>
      </c>
      <c r="N72" s="154"/>
    </row>
    <row r="73" spans="1:14" ht="57" x14ac:dyDescent="0.25">
      <c r="A73" s="152">
        <v>46</v>
      </c>
      <c r="B73" s="153" t="s">
        <v>373</v>
      </c>
      <c r="C73" s="134" t="s">
        <v>374</v>
      </c>
      <c r="D73" s="154" t="s">
        <v>358</v>
      </c>
      <c r="E73" s="155">
        <v>0.8</v>
      </c>
      <c r="F73" s="136" t="s">
        <v>375</v>
      </c>
      <c r="G73" s="136">
        <v>15.12</v>
      </c>
      <c r="H73" s="156"/>
      <c r="I73" s="156"/>
      <c r="J73" s="136" t="s">
        <v>285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57" x14ac:dyDescent="0.25">
      <c r="A74" s="152">
        <v>47</v>
      </c>
      <c r="B74" s="153" t="s">
        <v>376</v>
      </c>
      <c r="C74" s="134" t="s">
        <v>377</v>
      </c>
      <c r="D74" s="154" t="s">
        <v>358</v>
      </c>
      <c r="E74" s="155">
        <v>0.8</v>
      </c>
      <c r="F74" s="136" t="s">
        <v>378</v>
      </c>
      <c r="G74" s="136">
        <v>19.600000000000001</v>
      </c>
      <c r="H74" s="156"/>
      <c r="I74" s="156"/>
      <c r="J74" s="136" t="s">
        <v>285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57" x14ac:dyDescent="0.25">
      <c r="A75" s="152">
        <v>48</v>
      </c>
      <c r="B75" s="153" t="s">
        <v>379</v>
      </c>
      <c r="C75" s="134" t="s">
        <v>380</v>
      </c>
      <c r="D75" s="154" t="s">
        <v>358</v>
      </c>
      <c r="E75" s="155">
        <v>3.9119999999999999</v>
      </c>
      <c r="F75" s="136" t="s">
        <v>381</v>
      </c>
      <c r="G75" s="136">
        <v>112.9</v>
      </c>
      <c r="H75" s="156">
        <v>57.17</v>
      </c>
      <c r="I75" s="156">
        <v>223.65</v>
      </c>
      <c r="J75" s="136" t="s">
        <v>382</v>
      </c>
      <c r="K75" s="136">
        <v>228.23</v>
      </c>
      <c r="L75" s="157"/>
      <c r="M75" s="156">
        <f>IF(ISNUMBER(K75/G75),IF(NOT(K75/G75=0),K75/G75, " "), " ")</f>
        <v>2.0215234720992026</v>
      </c>
      <c r="N75" s="154"/>
    </row>
    <row r="76" spans="1:14" ht="22.8" x14ac:dyDescent="0.25">
      <c r="A76" s="152">
        <v>49</v>
      </c>
      <c r="B76" s="153" t="s">
        <v>383</v>
      </c>
      <c r="C76" s="134" t="s">
        <v>384</v>
      </c>
      <c r="D76" s="154" t="s">
        <v>358</v>
      </c>
      <c r="E76" s="155">
        <v>0.28000000000000003</v>
      </c>
      <c r="F76" s="136" t="s">
        <v>385</v>
      </c>
      <c r="G76" s="136">
        <v>3.25</v>
      </c>
      <c r="H76" s="156">
        <v>22.86</v>
      </c>
      <c r="I76" s="156">
        <v>6.4</v>
      </c>
      <c r="J76" s="136" t="s">
        <v>386</v>
      </c>
      <c r="K76" s="136">
        <v>6.54</v>
      </c>
      <c r="L76" s="157"/>
      <c r="M76" s="156">
        <f>IF(ISNUMBER(K76/G76),IF(NOT(K76/G76=0),K76/G76, " "), " ")</f>
        <v>2.0123076923076924</v>
      </c>
      <c r="N76" s="154"/>
    </row>
    <row r="77" spans="1:14" ht="34.200000000000003" x14ac:dyDescent="0.25">
      <c r="A77" s="152">
        <v>50</v>
      </c>
      <c r="B77" s="153" t="s">
        <v>387</v>
      </c>
      <c r="C77" s="134" t="s">
        <v>388</v>
      </c>
      <c r="D77" s="154" t="s">
        <v>389</v>
      </c>
      <c r="E77" s="155">
        <v>2</v>
      </c>
      <c r="F77" s="136" t="s">
        <v>390</v>
      </c>
      <c r="G77" s="136">
        <v>32.799999999999997</v>
      </c>
      <c r="H77" s="156"/>
      <c r="I77" s="156"/>
      <c r="J77" s="136" t="s">
        <v>285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34.200000000000003" x14ac:dyDescent="0.25">
      <c r="A78" s="152">
        <v>51</v>
      </c>
      <c r="B78" s="153" t="s">
        <v>391</v>
      </c>
      <c r="C78" s="134" t="s">
        <v>392</v>
      </c>
      <c r="D78" s="154" t="s">
        <v>389</v>
      </c>
      <c r="E78" s="155">
        <v>2</v>
      </c>
      <c r="F78" s="136" t="s">
        <v>393</v>
      </c>
      <c r="G78" s="136">
        <v>46.2</v>
      </c>
      <c r="H78" s="156"/>
      <c r="I78" s="156"/>
      <c r="J78" s="136" t="s">
        <v>285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2">
        <v>52</v>
      </c>
      <c r="B79" s="153" t="s">
        <v>394</v>
      </c>
      <c r="C79" s="134" t="s">
        <v>395</v>
      </c>
      <c r="D79" s="154" t="s">
        <v>315</v>
      </c>
      <c r="E79" s="155">
        <v>4.3E-3</v>
      </c>
      <c r="F79" s="136" t="s">
        <v>396</v>
      </c>
      <c r="G79" s="136">
        <v>3.01</v>
      </c>
      <c r="H79" s="156"/>
      <c r="I79" s="156"/>
      <c r="J79" s="136" t="s">
        <v>285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53</v>
      </c>
      <c r="B80" s="153" t="s">
        <v>397</v>
      </c>
      <c r="C80" s="134" t="s">
        <v>398</v>
      </c>
      <c r="D80" s="154" t="s">
        <v>315</v>
      </c>
      <c r="E80" s="155">
        <v>2.4E-2</v>
      </c>
      <c r="F80" s="136" t="s">
        <v>399</v>
      </c>
      <c r="G80" s="136">
        <v>15.91</v>
      </c>
      <c r="H80" s="156"/>
      <c r="I80" s="156"/>
      <c r="J80" s="136" t="s">
        <v>285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2">
        <v>54</v>
      </c>
      <c r="B81" s="153" t="s">
        <v>400</v>
      </c>
      <c r="C81" s="134" t="s">
        <v>401</v>
      </c>
      <c r="D81" s="154" t="s">
        <v>315</v>
      </c>
      <c r="E81" s="155">
        <v>1.6000000000000001E-3</v>
      </c>
      <c r="F81" s="136" t="s">
        <v>402</v>
      </c>
      <c r="G81" s="136">
        <v>0.18</v>
      </c>
      <c r="H81" s="156"/>
      <c r="I81" s="156"/>
      <c r="J81" s="136" t="s">
        <v>285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2">
        <v>55</v>
      </c>
      <c r="B82" s="153" t="s">
        <v>403</v>
      </c>
      <c r="C82" s="134" t="s">
        <v>404</v>
      </c>
      <c r="D82" s="154" t="s">
        <v>315</v>
      </c>
      <c r="E82" s="155">
        <v>1.1999999999999999E-3</v>
      </c>
      <c r="F82" s="136" t="s">
        <v>405</v>
      </c>
      <c r="G82" s="136">
        <v>0.14000000000000001</v>
      </c>
      <c r="H82" s="156"/>
      <c r="I82" s="156"/>
      <c r="J82" s="136" t="s">
        <v>285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56</v>
      </c>
      <c r="B83" s="153" t="s">
        <v>406</v>
      </c>
      <c r="C83" s="134" t="s">
        <v>407</v>
      </c>
      <c r="D83" s="154" t="s">
        <v>315</v>
      </c>
      <c r="E83" s="155">
        <v>0.78129999999999999</v>
      </c>
      <c r="F83" s="136" t="s">
        <v>408</v>
      </c>
      <c r="G83" s="136">
        <v>2.4300000000000002</v>
      </c>
      <c r="H83" s="156">
        <v>22.32</v>
      </c>
      <c r="I83" s="156">
        <v>17.440000000000001</v>
      </c>
      <c r="J83" s="136" t="s">
        <v>409</v>
      </c>
      <c r="K83" s="136">
        <v>17.79</v>
      </c>
      <c r="L83" s="157"/>
      <c r="M83" s="156">
        <f>IF(ISNUMBER(K83/G83),IF(NOT(K83/G83=0),K83/G83, " "), " ")</f>
        <v>7.3209876543209864</v>
      </c>
      <c r="N83" s="154" t="s">
        <v>294</v>
      </c>
    </row>
    <row r="84" spans="1:14" ht="22.8" x14ac:dyDescent="0.25">
      <c r="A84" s="152">
        <v>57</v>
      </c>
      <c r="B84" s="153" t="s">
        <v>406</v>
      </c>
      <c r="C84" s="134" t="s">
        <v>410</v>
      </c>
      <c r="D84" s="154" t="s">
        <v>315</v>
      </c>
      <c r="E84" s="155">
        <v>1.2999999999999999E-3</v>
      </c>
      <c r="F84" s="136" t="s">
        <v>408</v>
      </c>
      <c r="G84" s="136"/>
      <c r="H84" s="156">
        <v>22.32</v>
      </c>
      <c r="I84" s="156">
        <v>0.03</v>
      </c>
      <c r="J84" s="136" t="s">
        <v>409</v>
      </c>
      <c r="K84" s="136">
        <v>0.03</v>
      </c>
      <c r="L84" s="157"/>
      <c r="M84" s="156" t="str">
        <f>IF(ISNUMBER(K84/G84),IF(NOT(K84/G84=0),K84/G84, " "), " ")</f>
        <v xml:space="preserve"> </v>
      </c>
      <c r="N84" s="154"/>
    </row>
    <row r="85" spans="1:14" ht="34.200000000000003" x14ac:dyDescent="0.25">
      <c r="A85" s="152">
        <v>58</v>
      </c>
      <c r="B85" s="153" t="s">
        <v>406</v>
      </c>
      <c r="C85" s="134" t="s">
        <v>410</v>
      </c>
      <c r="D85" s="154" t="s">
        <v>315</v>
      </c>
      <c r="E85" s="155">
        <v>0.78</v>
      </c>
      <c r="F85" s="136" t="s">
        <v>408</v>
      </c>
      <c r="G85" s="136">
        <v>2.4300000000000002</v>
      </c>
      <c r="H85" s="156">
        <v>22.32</v>
      </c>
      <c r="I85" s="156">
        <v>17.41</v>
      </c>
      <c r="J85" s="136" t="s">
        <v>409</v>
      </c>
      <c r="K85" s="136">
        <v>17.760000000000002</v>
      </c>
      <c r="L85" s="157"/>
      <c r="M85" s="156">
        <f>IF(ISNUMBER(K85/G85),IF(NOT(K85/G85=0),K85/G85, " "), " ")</f>
        <v>7.3086419753086425</v>
      </c>
      <c r="N85" s="154" t="s">
        <v>411</v>
      </c>
    </row>
    <row r="86" spans="1:14" ht="45.6" x14ac:dyDescent="0.25">
      <c r="A86" s="152">
        <v>59</v>
      </c>
      <c r="B86" s="153" t="s">
        <v>412</v>
      </c>
      <c r="C86" s="134" t="s">
        <v>413</v>
      </c>
      <c r="D86" s="154" t="s">
        <v>414</v>
      </c>
      <c r="E86" s="155">
        <v>0.4</v>
      </c>
      <c r="F86" s="136" t="s">
        <v>415</v>
      </c>
      <c r="G86" s="136">
        <v>20.12</v>
      </c>
      <c r="H86" s="156"/>
      <c r="I86" s="156"/>
      <c r="J86" s="136" t="s">
        <v>285</v>
      </c>
      <c r="K86" s="136"/>
      <c r="L86" s="157"/>
      <c r="M86" s="156" t="str">
        <f>IF(ISNUMBER(K86/G86),IF(NOT(K86/G86=0),K86/G86, " "), " ")</f>
        <v xml:space="preserve"> </v>
      </c>
      <c r="N86" s="154" t="s">
        <v>416</v>
      </c>
    </row>
    <row r="87" spans="1:14" ht="34.200000000000003" x14ac:dyDescent="0.25">
      <c r="A87" s="152">
        <v>60</v>
      </c>
      <c r="B87" s="153" t="s">
        <v>417</v>
      </c>
      <c r="C87" s="134" t="s">
        <v>388</v>
      </c>
      <c r="D87" s="154" t="s">
        <v>389</v>
      </c>
      <c r="E87" s="155">
        <v>1</v>
      </c>
      <c r="F87" s="136" t="s">
        <v>390</v>
      </c>
      <c r="G87" s="136">
        <v>16.399999999999999</v>
      </c>
      <c r="H87" s="156"/>
      <c r="I87" s="156"/>
      <c r="J87" s="136" t="s">
        <v>285</v>
      </c>
      <c r="K87" s="136"/>
      <c r="L87" s="157"/>
      <c r="M87" s="156" t="str">
        <f>IF(ISNUMBER(K87/G87),IF(NOT(K87/G87=0),K87/G87, " "), " ")</f>
        <v xml:space="preserve"> </v>
      </c>
      <c r="N87" s="154" t="s">
        <v>418</v>
      </c>
    </row>
    <row r="88" spans="1:14" ht="34.200000000000003" x14ac:dyDescent="0.25">
      <c r="A88" s="152">
        <v>61</v>
      </c>
      <c r="B88" s="153" t="s">
        <v>419</v>
      </c>
      <c r="C88" s="134" t="s">
        <v>420</v>
      </c>
      <c r="D88" s="154" t="s">
        <v>389</v>
      </c>
      <c r="E88" s="155">
        <v>1</v>
      </c>
      <c r="F88" s="136" t="s">
        <v>421</v>
      </c>
      <c r="G88" s="136">
        <v>62.35</v>
      </c>
      <c r="H88" s="156"/>
      <c r="I88" s="156"/>
      <c r="J88" s="136" t="s">
        <v>285</v>
      </c>
      <c r="K88" s="136"/>
      <c r="L88" s="157"/>
      <c r="M88" s="156" t="str">
        <f>IF(ISNUMBER(K88/G88),IF(NOT(K88/G88=0),K88/G88, " "), " ")</f>
        <v xml:space="preserve"> </v>
      </c>
      <c r="N88" s="154" t="s">
        <v>418</v>
      </c>
    </row>
    <row r="89" spans="1:14" ht="22.8" x14ac:dyDescent="0.25">
      <c r="A89" s="152">
        <v>62</v>
      </c>
      <c r="B89" s="153" t="s">
        <v>422</v>
      </c>
      <c r="C89" s="134" t="s">
        <v>423</v>
      </c>
      <c r="D89" s="154" t="s">
        <v>389</v>
      </c>
      <c r="E89" s="155">
        <v>10</v>
      </c>
      <c r="F89" s="136" t="s">
        <v>424</v>
      </c>
      <c r="G89" s="136">
        <v>186</v>
      </c>
      <c r="H89" s="156"/>
      <c r="I89" s="156"/>
      <c r="J89" s="136" t="s">
        <v>425</v>
      </c>
      <c r="K89" s="136">
        <v>166.84</v>
      </c>
      <c r="L89" s="157"/>
      <c r="M89" s="156">
        <f>IF(ISNUMBER(K89/G89),IF(NOT(K89/G89=0),K89/G89, " "), " ")</f>
        <v>0.89698924731182794</v>
      </c>
      <c r="N89" s="154" t="s">
        <v>426</v>
      </c>
    </row>
    <row r="90" spans="1:14" ht="22.8" x14ac:dyDescent="0.25">
      <c r="A90" s="152">
        <v>63</v>
      </c>
      <c r="B90" s="153" t="s">
        <v>422</v>
      </c>
      <c r="C90" s="134" t="s">
        <v>427</v>
      </c>
      <c r="D90" s="154" t="s">
        <v>389</v>
      </c>
      <c r="E90" s="155">
        <v>4</v>
      </c>
      <c r="F90" s="136" t="s">
        <v>424</v>
      </c>
      <c r="G90" s="136">
        <v>74.400000000000006</v>
      </c>
      <c r="H90" s="156"/>
      <c r="I90" s="156"/>
      <c r="J90" s="136" t="s">
        <v>425</v>
      </c>
      <c r="K90" s="136">
        <v>166.84</v>
      </c>
      <c r="L90" s="157"/>
      <c r="M90" s="156">
        <f>IF(ISNUMBER(K90/G90),IF(NOT(K90/G90=0),K90/G90, " "), " ")</f>
        <v>2.2424731182795696</v>
      </c>
      <c r="N90" s="154" t="s">
        <v>426</v>
      </c>
    </row>
    <row r="91" spans="1:14" ht="22.8" x14ac:dyDescent="0.25">
      <c r="A91" s="152">
        <v>64</v>
      </c>
      <c r="B91" s="153" t="s">
        <v>422</v>
      </c>
      <c r="C91" s="134" t="s">
        <v>427</v>
      </c>
      <c r="D91" s="154" t="s">
        <v>389</v>
      </c>
      <c r="E91" s="155">
        <v>6</v>
      </c>
      <c r="F91" s="136" t="s">
        <v>424</v>
      </c>
      <c r="G91" s="136">
        <v>111.6</v>
      </c>
      <c r="H91" s="156"/>
      <c r="I91" s="156"/>
      <c r="J91" s="136" t="s">
        <v>285</v>
      </c>
      <c r="K91" s="136"/>
      <c r="L91" s="157"/>
      <c r="M91" s="156" t="str">
        <f>IF(ISNUMBER(K91/G91),IF(NOT(K91/G91=0),K91/G91, " "), " ")</f>
        <v xml:space="preserve"> </v>
      </c>
      <c r="N91" s="154" t="s">
        <v>426</v>
      </c>
    </row>
    <row r="92" spans="1:14" ht="34.200000000000003" x14ac:dyDescent="0.25">
      <c r="A92" s="152">
        <v>65</v>
      </c>
      <c r="B92" s="153" t="s">
        <v>428</v>
      </c>
      <c r="C92" s="134" t="s">
        <v>429</v>
      </c>
      <c r="D92" s="154" t="s">
        <v>389</v>
      </c>
      <c r="E92" s="155">
        <v>4</v>
      </c>
      <c r="F92" s="136" t="s">
        <v>430</v>
      </c>
      <c r="G92" s="136">
        <v>174</v>
      </c>
      <c r="H92" s="156"/>
      <c r="I92" s="156"/>
      <c r="J92" s="136" t="s">
        <v>285</v>
      </c>
      <c r="K92" s="136"/>
      <c r="L92" s="157"/>
      <c r="M92" s="156" t="str">
        <f>IF(ISNUMBER(K92/G92),IF(NOT(K92/G92=0),K92/G92, " "), " ")</f>
        <v xml:space="preserve"> </v>
      </c>
      <c r="N92" s="154" t="s">
        <v>418</v>
      </c>
    </row>
    <row r="93" spans="1:14" ht="22.8" x14ac:dyDescent="0.25">
      <c r="A93" s="152">
        <v>66</v>
      </c>
      <c r="B93" s="153" t="s">
        <v>431</v>
      </c>
      <c r="C93" s="134" t="s">
        <v>432</v>
      </c>
      <c r="D93" s="154" t="s">
        <v>433</v>
      </c>
      <c r="E93" s="155">
        <v>0.04</v>
      </c>
      <c r="F93" s="136" t="s">
        <v>434</v>
      </c>
      <c r="G93" s="136">
        <v>97.48</v>
      </c>
      <c r="H93" s="156"/>
      <c r="I93" s="156"/>
      <c r="J93" s="136" t="s">
        <v>285</v>
      </c>
      <c r="K93" s="136"/>
      <c r="L93" s="157"/>
      <c r="M93" s="156" t="str">
        <f>IF(ISNUMBER(K93/G93),IF(NOT(K93/G93=0),K93/G93, " "), " ")</f>
        <v xml:space="preserve"> </v>
      </c>
      <c r="N93" s="154" t="s">
        <v>435</v>
      </c>
    </row>
    <row r="94" spans="1:14" ht="34.200000000000003" x14ac:dyDescent="0.25">
      <c r="A94" s="152">
        <v>67</v>
      </c>
      <c r="B94" s="153" t="s">
        <v>436</v>
      </c>
      <c r="C94" s="134" t="s">
        <v>437</v>
      </c>
      <c r="D94" s="154" t="s">
        <v>389</v>
      </c>
      <c r="E94" s="155">
        <v>2</v>
      </c>
      <c r="F94" s="136" t="s">
        <v>438</v>
      </c>
      <c r="G94" s="136">
        <v>4.9000000000000004</v>
      </c>
      <c r="H94" s="156"/>
      <c r="I94" s="156"/>
      <c r="J94" s="136" t="s">
        <v>285</v>
      </c>
      <c r="K94" s="136"/>
      <c r="L94" s="157"/>
      <c r="M94" s="156" t="str">
        <f>IF(ISNUMBER(K94/G94),IF(NOT(K94/G94=0),K94/G94, " "), " ")</f>
        <v xml:space="preserve"> </v>
      </c>
      <c r="N94" s="154" t="s">
        <v>418</v>
      </c>
    </row>
    <row r="95" spans="1:14" ht="22.8" x14ac:dyDescent="0.25">
      <c r="A95" s="152">
        <v>68</v>
      </c>
      <c r="B95" s="153" t="s">
        <v>439</v>
      </c>
      <c r="C95" s="134" t="s">
        <v>440</v>
      </c>
      <c r="D95" s="154" t="s">
        <v>389</v>
      </c>
      <c r="E95" s="155">
        <v>1</v>
      </c>
      <c r="F95" s="136" t="s">
        <v>441</v>
      </c>
      <c r="G95" s="136">
        <v>2.82</v>
      </c>
      <c r="H95" s="156"/>
      <c r="I95" s="156"/>
      <c r="J95" s="136" t="s">
        <v>285</v>
      </c>
      <c r="K95" s="136"/>
      <c r="L95" s="157"/>
      <c r="M95" s="156" t="str">
        <f>IF(ISNUMBER(K95/G95),IF(NOT(K95/G95=0),K95/G95, " "), " ")</f>
        <v xml:space="preserve"> </v>
      </c>
      <c r="N95" s="154" t="s">
        <v>442</v>
      </c>
    </row>
    <row r="96" spans="1:14" ht="34.200000000000003" x14ac:dyDescent="0.25">
      <c r="A96" s="152">
        <v>69</v>
      </c>
      <c r="B96" s="153" t="s">
        <v>443</v>
      </c>
      <c r="C96" s="134" t="s">
        <v>444</v>
      </c>
      <c r="D96" s="154" t="s">
        <v>389</v>
      </c>
      <c r="E96" s="155">
        <v>2</v>
      </c>
      <c r="F96" s="136" t="s">
        <v>445</v>
      </c>
      <c r="G96" s="136">
        <v>24.92</v>
      </c>
      <c r="H96" s="156"/>
      <c r="I96" s="156"/>
      <c r="J96" s="136" t="s">
        <v>285</v>
      </c>
      <c r="K96" s="136"/>
      <c r="L96" s="157"/>
      <c r="M96" s="156" t="str">
        <f>IF(ISNUMBER(K96/G96),IF(NOT(K96/G96=0),K96/G96, " "), " ")</f>
        <v xml:space="preserve"> </v>
      </c>
      <c r="N96" s="154" t="s">
        <v>418</v>
      </c>
    </row>
    <row r="97" spans="1:14" ht="19.350000000000001" customHeight="1" x14ac:dyDescent="0.25">
      <c r="A97" s="150" t="s">
        <v>446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</row>
    <row r="98" spans="1:14" ht="19.350000000000001" customHeight="1" x14ac:dyDescent="0.25">
      <c r="A98" s="128" t="s">
        <v>312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</row>
    <row r="99" spans="1:14" ht="22.8" x14ac:dyDescent="0.25">
      <c r="A99" s="152">
        <v>70</v>
      </c>
      <c r="B99" s="153" t="s">
        <v>447</v>
      </c>
      <c r="C99" s="134" t="s">
        <v>448</v>
      </c>
      <c r="D99" s="154" t="s">
        <v>389</v>
      </c>
      <c r="E99" s="155">
        <v>4</v>
      </c>
      <c r="F99" s="136" t="s">
        <v>285</v>
      </c>
      <c r="G99" s="136"/>
      <c r="H99" s="156"/>
      <c r="I99" s="156"/>
      <c r="J99" s="136" t="s">
        <v>285</v>
      </c>
      <c r="K99" s="136"/>
      <c r="L99" s="157"/>
      <c r="M99" s="156" t="str">
        <f>IF(ISNUMBER(K99/G99),IF(NOT(K99/G99=0),K99/G99, " "), " ")</f>
        <v xml:space="preserve"> </v>
      </c>
      <c r="N99" s="154"/>
    </row>
    <row r="100" spans="1:14" ht="22.8" x14ac:dyDescent="0.25">
      <c r="A100" s="152">
        <v>71</v>
      </c>
      <c r="B100" s="153" t="s">
        <v>449</v>
      </c>
      <c r="C100" s="134" t="s">
        <v>450</v>
      </c>
      <c r="D100" s="154" t="s">
        <v>322</v>
      </c>
      <c r="E100" s="155">
        <v>1.6000000000000001E-3</v>
      </c>
      <c r="F100" s="136" t="s">
        <v>285</v>
      </c>
      <c r="G100" s="136"/>
      <c r="H100" s="156"/>
      <c r="I100" s="156"/>
      <c r="J100" s="136" t="s">
        <v>285</v>
      </c>
      <c r="K100" s="136"/>
      <c r="L100" s="157"/>
      <c r="M100" s="156" t="str">
        <f>IF(ISNUMBER(K100/G100),IF(NOT(K100/G100=0),K100/G100, " "), " ")</f>
        <v xml:space="preserve"> </v>
      </c>
      <c r="N100" s="154"/>
    </row>
    <row r="101" spans="1:14" ht="22.8" x14ac:dyDescent="0.25">
      <c r="A101" s="158">
        <v>72</v>
      </c>
      <c r="B101" s="159" t="s">
        <v>451</v>
      </c>
      <c r="C101" s="140" t="s">
        <v>452</v>
      </c>
      <c r="D101" s="160" t="s">
        <v>322</v>
      </c>
      <c r="E101" s="161">
        <v>0.20699999999999999</v>
      </c>
      <c r="F101" s="142" t="s">
        <v>285</v>
      </c>
      <c r="G101" s="142"/>
      <c r="H101" s="162"/>
      <c r="I101" s="162"/>
      <c r="J101" s="142" t="s">
        <v>285</v>
      </c>
      <c r="K101" s="142"/>
      <c r="L101" s="163"/>
      <c r="M101" s="162" t="str">
        <f>IF(ISNUMBER(K101/G101),IF(NOT(K101/G101=0),K101/G101, " "), " ")</f>
        <v xml:space="preserve"> </v>
      </c>
      <c r="N101" s="160"/>
    </row>
    <row r="102" spans="1:14" x14ac:dyDescent="0.25">
      <c r="A102" s="144" t="s">
        <v>233</v>
      </c>
      <c r="B102" s="145"/>
      <c r="C102" s="145"/>
      <c r="D102" s="145"/>
      <c r="E102" s="145"/>
      <c r="F102" s="145"/>
      <c r="G102" s="164">
        <v>2076</v>
      </c>
      <c r="H102" s="165"/>
      <c r="I102" s="165"/>
      <c r="J102" s="165"/>
      <c r="K102" s="164">
        <v>10946</v>
      </c>
      <c r="L102" s="166"/>
      <c r="M102" s="164">
        <f ca="1">IF(ISNUMBER(INDIRECT("K" &amp; ROW())/INDIRECT("G" &amp; ROW())),INDIRECT("K" &amp; ROW())/INDIRECT("G" &amp; ROW()), " ")</f>
        <v>5.2726396917148364</v>
      </c>
      <c r="N102" s="146" t="s">
        <v>453</v>
      </c>
    </row>
    <row r="103" spans="1:14" x14ac:dyDescent="0.25">
      <c r="A103" s="144" t="s">
        <v>238</v>
      </c>
      <c r="B103" s="145"/>
      <c r="C103" s="145"/>
      <c r="D103" s="145"/>
      <c r="E103" s="145"/>
      <c r="F103" s="145"/>
      <c r="G103" s="164"/>
      <c r="H103" s="165"/>
      <c r="I103" s="165"/>
      <c r="J103" s="165"/>
      <c r="K103" s="164"/>
      <c r="L103" s="166"/>
      <c r="M103" s="164" t="str">
        <f ca="1">IF(ISNUMBER(INDIRECT("K" &amp; ROW())/INDIRECT("G" &amp; ROW())),INDIRECT("K" &amp; ROW())/INDIRECT("G" &amp; ROW()), " ")</f>
        <v xml:space="preserve"> </v>
      </c>
      <c r="N103" s="146" t="s">
        <v>453</v>
      </c>
    </row>
    <row r="104" spans="1:14" x14ac:dyDescent="0.25">
      <c r="A104" s="144" t="s">
        <v>239</v>
      </c>
      <c r="B104" s="145"/>
      <c r="C104" s="145"/>
      <c r="D104" s="145"/>
      <c r="E104" s="145"/>
      <c r="F104" s="145"/>
      <c r="G104" s="164">
        <v>663</v>
      </c>
      <c r="H104" s="165"/>
      <c r="I104" s="165"/>
      <c r="J104" s="165"/>
      <c r="K104" s="164">
        <v>7949</v>
      </c>
      <c r="L104" s="166"/>
      <c r="M104" s="164">
        <f ca="1">IF(ISNUMBER(INDIRECT("K" &amp; ROW())/INDIRECT("G" &amp; ROW())),INDIRECT("K" &amp; ROW())/INDIRECT("G" &amp; ROW()), " ")</f>
        <v>11.989441930618401</v>
      </c>
      <c r="N104" s="146" t="s">
        <v>453</v>
      </c>
    </row>
    <row r="105" spans="1:14" x14ac:dyDescent="0.25">
      <c r="A105" s="144" t="s">
        <v>240</v>
      </c>
      <c r="B105" s="145"/>
      <c r="C105" s="145"/>
      <c r="D105" s="145"/>
      <c r="E105" s="145"/>
      <c r="F105" s="145"/>
      <c r="G105" s="164">
        <v>1362</v>
      </c>
      <c r="H105" s="165"/>
      <c r="I105" s="165"/>
      <c r="J105" s="165"/>
      <c r="K105" s="164">
        <v>2725</v>
      </c>
      <c r="L105" s="166"/>
      <c r="M105" s="164">
        <f ca="1">IF(ISNUMBER(INDIRECT("K" &amp; ROW())/INDIRECT("G" &amp; ROW())),INDIRECT("K" &amp; ROW())/INDIRECT("G" &amp; ROW()), " ")</f>
        <v>2.0007342143906022</v>
      </c>
      <c r="N105" s="146" t="s">
        <v>453</v>
      </c>
    </row>
    <row r="106" spans="1:14" x14ac:dyDescent="0.25">
      <c r="A106" s="144" t="s">
        <v>241</v>
      </c>
      <c r="B106" s="145"/>
      <c r="C106" s="145"/>
      <c r="D106" s="145"/>
      <c r="E106" s="145"/>
      <c r="F106" s="145"/>
      <c r="G106" s="164">
        <v>52</v>
      </c>
      <c r="H106" s="165"/>
      <c r="I106" s="165"/>
      <c r="J106" s="165"/>
      <c r="K106" s="164">
        <v>284</v>
      </c>
      <c r="L106" s="166"/>
      <c r="M106" s="164">
        <f ca="1">IF(ISNUMBER(INDIRECT("K" &amp; ROW())/INDIRECT("G" &amp; ROW())),INDIRECT("K" &amp; ROW())/INDIRECT("G" &amp; ROW()), " ")</f>
        <v>5.4615384615384617</v>
      </c>
      <c r="N106" s="146" t="s">
        <v>453</v>
      </c>
    </row>
    <row r="107" spans="1:14" x14ac:dyDescent="0.25">
      <c r="A107" s="147" t="s">
        <v>242</v>
      </c>
      <c r="B107" s="148"/>
      <c r="C107" s="148"/>
      <c r="D107" s="148"/>
      <c r="E107" s="148"/>
      <c r="F107" s="148"/>
      <c r="G107" s="167">
        <v>690</v>
      </c>
      <c r="H107" s="168"/>
      <c r="I107" s="168"/>
      <c r="J107" s="168"/>
      <c r="K107" s="167">
        <v>7037</v>
      </c>
      <c r="L107" s="169"/>
      <c r="M107" s="167">
        <f ca="1">IF(ISNUMBER(INDIRECT("K" &amp; ROW())/INDIRECT("G" &amp; ROW())),INDIRECT("K" &amp; ROW())/INDIRECT("G" &amp; ROW()), " ")</f>
        <v>10.198550724637681</v>
      </c>
      <c r="N107" s="149" t="s">
        <v>453</v>
      </c>
    </row>
    <row r="108" spans="1:14" x14ac:dyDescent="0.25">
      <c r="A108" s="147" t="s">
        <v>243</v>
      </c>
      <c r="B108" s="148"/>
      <c r="C108" s="148"/>
      <c r="D108" s="148"/>
      <c r="E108" s="148"/>
      <c r="F108" s="148"/>
      <c r="G108" s="167">
        <v>429</v>
      </c>
      <c r="H108" s="168"/>
      <c r="I108" s="168"/>
      <c r="J108" s="168"/>
      <c r="K108" s="167">
        <v>4115</v>
      </c>
      <c r="L108" s="169"/>
      <c r="M108" s="167">
        <f ca="1">IF(ISNUMBER(INDIRECT("K" &amp; ROW())/INDIRECT("G" &amp; ROW())),INDIRECT("K" &amp; ROW())/INDIRECT("G" &amp; ROW()), " ")</f>
        <v>9.5920745920745922</v>
      </c>
      <c r="N108" s="149" t="s">
        <v>453</v>
      </c>
    </row>
    <row r="109" spans="1:14" x14ac:dyDescent="0.25">
      <c r="A109" s="147" t="s">
        <v>244</v>
      </c>
      <c r="B109" s="148"/>
      <c r="C109" s="148"/>
      <c r="D109" s="148"/>
      <c r="E109" s="148"/>
      <c r="F109" s="148"/>
      <c r="G109" s="167"/>
      <c r="H109" s="168"/>
      <c r="I109" s="168"/>
      <c r="J109" s="168"/>
      <c r="K109" s="167"/>
      <c r="L109" s="169"/>
      <c r="M109" s="167" t="str">
        <f ca="1">IF(ISNUMBER(INDIRECT("K" &amp; ROW())/INDIRECT("G" &amp; ROW())),INDIRECT("K" &amp; ROW())/INDIRECT("G" &amp; ROW()), " ")</f>
        <v xml:space="preserve"> </v>
      </c>
      <c r="N109" s="149" t="s">
        <v>453</v>
      </c>
    </row>
    <row r="110" spans="1:14" x14ac:dyDescent="0.25">
      <c r="A110" s="144" t="s">
        <v>245</v>
      </c>
      <c r="B110" s="145"/>
      <c r="C110" s="145"/>
      <c r="D110" s="145"/>
      <c r="E110" s="145"/>
      <c r="F110" s="145"/>
      <c r="G110" s="164">
        <v>271</v>
      </c>
      <c r="H110" s="165"/>
      <c r="I110" s="165"/>
      <c r="J110" s="165"/>
      <c r="K110" s="164">
        <v>1673</v>
      </c>
      <c r="L110" s="166"/>
      <c r="M110" s="164">
        <f ca="1">IF(ISNUMBER(INDIRECT("K" &amp; ROW())/INDIRECT("G" &amp; ROW())),INDIRECT("K" &amp; ROW())/INDIRECT("G" &amp; ROW()), " ")</f>
        <v>6.1734317343173428</v>
      </c>
      <c r="N110" s="146" t="s">
        <v>453</v>
      </c>
    </row>
    <row r="111" spans="1:14" x14ac:dyDescent="0.25">
      <c r="A111" s="144" t="s">
        <v>246</v>
      </c>
      <c r="B111" s="145"/>
      <c r="C111" s="145"/>
      <c r="D111" s="145"/>
      <c r="E111" s="145"/>
      <c r="F111" s="145"/>
      <c r="G111" s="164">
        <v>62</v>
      </c>
      <c r="H111" s="165"/>
      <c r="I111" s="165"/>
      <c r="J111" s="165"/>
      <c r="K111" s="164">
        <v>640</v>
      </c>
      <c r="L111" s="166"/>
      <c r="M111" s="164">
        <f ca="1">IF(ISNUMBER(INDIRECT("K" &amp; ROW())/INDIRECT("G" &amp; ROW())),INDIRECT("K" &amp; ROW())/INDIRECT("G" &amp; ROW()), " ")</f>
        <v>10.32258064516129</v>
      </c>
      <c r="N111" s="146" t="s">
        <v>453</v>
      </c>
    </row>
    <row r="112" spans="1:14" ht="30" customHeight="1" x14ac:dyDescent="0.25">
      <c r="A112" s="144" t="s">
        <v>247</v>
      </c>
      <c r="B112" s="145"/>
      <c r="C112" s="145"/>
      <c r="D112" s="145"/>
      <c r="E112" s="145"/>
      <c r="F112" s="145"/>
      <c r="G112" s="164">
        <v>1947</v>
      </c>
      <c r="H112" s="165"/>
      <c r="I112" s="165"/>
      <c r="J112" s="165"/>
      <c r="K112" s="164">
        <v>11441</v>
      </c>
      <c r="L112" s="166"/>
      <c r="M112" s="164">
        <f ca="1">IF(ISNUMBER(INDIRECT("K" &amp; ROW())/INDIRECT("G" &amp; ROW())),INDIRECT("K" &amp; ROW())/INDIRECT("G" &amp; ROW()), " ")</f>
        <v>5.8762198253723676</v>
      </c>
      <c r="N112" s="146" t="s">
        <v>453</v>
      </c>
    </row>
    <row r="113" spans="1:14" x14ac:dyDescent="0.25">
      <c r="A113" s="144" t="s">
        <v>248</v>
      </c>
      <c r="B113" s="145"/>
      <c r="C113" s="145"/>
      <c r="D113" s="145"/>
      <c r="E113" s="145"/>
      <c r="F113" s="145"/>
      <c r="G113" s="164">
        <v>29</v>
      </c>
      <c r="H113" s="165"/>
      <c r="I113" s="165"/>
      <c r="J113" s="165"/>
      <c r="K113" s="164">
        <v>302</v>
      </c>
      <c r="L113" s="166"/>
      <c r="M113" s="164">
        <f ca="1">IF(ISNUMBER(INDIRECT("K" &amp; ROW())/INDIRECT("G" &amp; ROW())),INDIRECT("K" &amp; ROW())/INDIRECT("G" &amp; ROW()), " ")</f>
        <v>10.413793103448276</v>
      </c>
      <c r="N113" s="146" t="s">
        <v>453</v>
      </c>
    </row>
    <row r="114" spans="1:14" ht="30" customHeight="1" x14ac:dyDescent="0.25">
      <c r="A114" s="144" t="s">
        <v>249</v>
      </c>
      <c r="B114" s="145"/>
      <c r="C114" s="145"/>
      <c r="D114" s="145"/>
      <c r="E114" s="145"/>
      <c r="F114" s="145"/>
      <c r="G114" s="164">
        <v>886</v>
      </c>
      <c r="H114" s="165"/>
      <c r="I114" s="165"/>
      <c r="J114" s="165"/>
      <c r="K114" s="164">
        <v>8042</v>
      </c>
      <c r="L114" s="166"/>
      <c r="M114" s="164">
        <f ca="1">IF(ISNUMBER(INDIRECT("K" &amp; ROW())/INDIRECT("G" &amp; ROW())),INDIRECT("K" &amp; ROW())/INDIRECT("G" &amp; ROW()), " ")</f>
        <v>9.0767494356659135</v>
      </c>
      <c r="N114" s="146" t="s">
        <v>453</v>
      </c>
    </row>
    <row r="115" spans="1:14" x14ac:dyDescent="0.25">
      <c r="A115" s="144" t="s">
        <v>250</v>
      </c>
      <c r="B115" s="145"/>
      <c r="C115" s="145"/>
      <c r="D115" s="145"/>
      <c r="E115" s="145"/>
      <c r="F115" s="145"/>
      <c r="G115" s="164">
        <v>3195</v>
      </c>
      <c r="H115" s="165"/>
      <c r="I115" s="165"/>
      <c r="J115" s="165"/>
      <c r="K115" s="164">
        <v>22098</v>
      </c>
      <c r="L115" s="166"/>
      <c r="M115" s="164">
        <f ca="1">IF(ISNUMBER(INDIRECT("K" &amp; ROW())/INDIRECT("G" &amp; ROW())),INDIRECT("K" &amp; ROW())/INDIRECT("G" &amp; ROW()), " ")</f>
        <v>6.9164319248826294</v>
      </c>
      <c r="N115" s="146" t="s">
        <v>453</v>
      </c>
    </row>
    <row r="116" spans="1:14" ht="30" customHeight="1" x14ac:dyDescent="0.25">
      <c r="A116" s="144" t="s">
        <v>251</v>
      </c>
      <c r="B116" s="145"/>
      <c r="C116" s="145"/>
      <c r="D116" s="145"/>
      <c r="E116" s="145"/>
      <c r="F116" s="145"/>
      <c r="G116" s="164">
        <v>287.19</v>
      </c>
      <c r="H116" s="165"/>
      <c r="I116" s="165"/>
      <c r="J116" s="165"/>
      <c r="K116" s="164">
        <v>867.42</v>
      </c>
      <c r="L116" s="166"/>
      <c r="M116" s="164">
        <f ca="1">IF(ISNUMBER(INDIRECT("K" &amp; ROW())/INDIRECT("G" &amp; ROW())),INDIRECT("K" &amp; ROW())/INDIRECT("G" &amp; ROW()), " ")</f>
        <v>3.0203697900344717</v>
      </c>
      <c r="N116" s="146" t="s">
        <v>453</v>
      </c>
    </row>
    <row r="117" spans="1:14" x14ac:dyDescent="0.25">
      <c r="A117" s="147" t="s">
        <v>252</v>
      </c>
      <c r="B117" s="148"/>
      <c r="C117" s="148"/>
      <c r="D117" s="148"/>
      <c r="E117" s="148"/>
      <c r="F117" s="148"/>
      <c r="G117" s="167">
        <v>3482.19</v>
      </c>
      <c r="H117" s="168"/>
      <c r="I117" s="168"/>
      <c r="J117" s="168"/>
      <c r="K117" s="167">
        <v>22965.42</v>
      </c>
      <c r="L117" s="169"/>
      <c r="M117" s="167">
        <f ca="1">IF(ISNUMBER(INDIRECT("K" &amp; ROW())/INDIRECT("G" &amp; ROW())),INDIRECT("K" &amp; ROW())/INDIRECT("G" &amp; ROW()), " ")</f>
        <v>6.5951082508421415</v>
      </c>
      <c r="N117" s="149" t="s">
        <v>453</v>
      </c>
    </row>
    <row r="118" spans="1:14" x14ac:dyDescent="0.25">
      <c r="A118" s="48"/>
      <c r="G118" s="67"/>
      <c r="H118" s="68"/>
      <c r="I118" s="68"/>
      <c r="J118" s="68"/>
      <c r="K118" s="67"/>
      <c r="L118" s="69"/>
      <c r="M118" s="67"/>
      <c r="N118" s="48"/>
    </row>
    <row r="119" spans="1:14" x14ac:dyDescent="0.25">
      <c r="A119" s="2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75" t="s">
        <v>71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  <row r="121" spans="1:14" x14ac:dyDescent="0.25">
      <c r="A121" s="3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  <row r="122" spans="1:14" x14ac:dyDescent="0.25">
      <c r="A122" s="75" t="s">
        <v>72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</sheetData>
  <mergeCells count="49">
    <mergeCell ref="A114:F114"/>
    <mergeCell ref="A115:F115"/>
    <mergeCell ref="A116:F116"/>
    <mergeCell ref="A117:F117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24:N24"/>
    <mergeCell ref="A25:N25"/>
    <mergeCell ref="A34:N34"/>
    <mergeCell ref="A49:N49"/>
    <mergeCell ref="A97:N97"/>
    <mergeCell ref="A98:N9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