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B34" i="8" l="1"/>
  <c r="M26" i="16"/>
  <c r="M27" i="16"/>
  <c r="M28" i="16"/>
  <c r="M29" i="16"/>
  <c r="M30" i="16"/>
  <c r="M31" i="16"/>
  <c r="M32" i="16"/>
  <c r="M33" i="16"/>
  <c r="M35" i="16"/>
  <c r="M36" i="16"/>
  <c r="M37" i="16"/>
  <c r="M38" i="16"/>
  <c r="M39" i="16"/>
  <c r="M41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2" i="16"/>
  <c r="M73" i="16"/>
  <c r="M74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90" i="8"/>
  <c r="K89" i="8"/>
  <c r="H90" i="8"/>
  <c r="H89" i="8"/>
  <c r="J14" i="16"/>
  <c r="G14" i="16"/>
  <c r="K30" i="8"/>
  <c r="H30" i="8"/>
  <c r="A18" i="16"/>
  <c r="M75" i="16"/>
  <c r="M79" i="16"/>
  <c r="M83" i="16"/>
  <c r="M87" i="16"/>
  <c r="M76" i="16"/>
  <c r="M80" i="16"/>
  <c r="M84" i="16"/>
  <c r="M88" i="16"/>
  <c r="M82" i="16"/>
  <c r="M90" i="16"/>
  <c r="M77" i="16"/>
  <c r="M81" i="16"/>
  <c r="M85" i="16"/>
  <c r="M89" i="16"/>
  <c r="M78" i="16"/>
  <c r="M86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72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72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72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72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72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72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72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9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9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75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75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75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7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75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9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9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<sst xmlns="http://schemas.openxmlformats.org/spreadsheetml/2006/main" count="590" uniqueCount="430">
  <si>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</si>
  <si>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</si>
  <si>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</si>
  <si>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</si>
  <si>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</si>
  <si>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</si>
  <si>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</si>
  <si>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</si>
  <si>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</si>
  <si>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</si>
  <si>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</si>
  <si>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</si>
  <si>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</si>
  <si>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</si>
  <si>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</si>
  <si>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</si>
  <si>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</si>
  <si>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</si>
  <si>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</si>
  <si>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</si>
  <si>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</si>
  <si>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</si>
  <si>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</si>
  <si>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</si>
  <si>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</si>
  <si>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</si>
  <si>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</si>
  <si>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</si>
  <si>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</si>
  <si>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</si>
  <si>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</si>
  <si>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</si>
  <si>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</si>
  <si>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</si>
  <si>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</si>
  <si>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</si>
  <si>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</si>
  <si>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</si>
  <si>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</si>
  <si>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</si>
  <si>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</si>
  <si>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</si>
  <si>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</si>
  <si>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</si>
  <si>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</si>
  <si>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</si>
  <si>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</si>
  <si>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</si>
  <si>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</si>
  <si>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</si>
  <si>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</si>
  <si>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</si>
  <si>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</si>
  <si>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</si>
  <si>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</si>
  <si>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</si>
  <si>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</si>
  <si>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</si>
  <si>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</si>
  <si>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</si>
  <si>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</si>
  <si>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</si>
  <si>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</si>
  <si>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</si>
  <si>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</si>
  <si>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</si>
  <si>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11.03.2016</t>
  </si>
  <si>
    <t>01.10.2015</t>
  </si>
  <si>
    <t>31.10.2015</t>
  </si>
  <si>
    <t>О ПРИЕМКЕ ВЫПОЛНЕННЫХ РАБОТ за Октябрь 2015</t>
  </si>
  <si>
    <t>на Мира 17</t>
  </si>
  <si>
    <t>Сдал:  _________________ //</t>
  </si>
  <si>
    <t>Принял:  _________________ //</t>
  </si>
  <si>
    <t>Раздел 4. ИЮНЬ</t>
  </si>
  <si>
    <t>ремонт водосточ. трубы</t>
  </si>
  <si>
    <t>ТЕРр58-10-2
Смена: прямых звеньев водосточных труб с люлек
100 м
НР 71%=83%*0.85 от ФОТ
СП 52%=65%*0.8 от ФОТ</t>
  </si>
  <si>
    <t>0,06
71
52</t>
  </si>
  <si>
    <t>955,11
_____
7030,34</t>
  </si>
  <si>
    <t>480
47
37</t>
  </si>
  <si>
    <t>57
_____
423</t>
  </si>
  <si>
    <t>2428
488
358</t>
  </si>
  <si>
    <t>688
_____
1737</t>
  </si>
  <si>
    <t>Р</t>
  </si>
  <si>
    <t>ТЕРр58-10-4
Смена: колен водосточных труб с люлек
100 шт.
НР 71%=83%*0.85 от ФОТ
СП 52%=65%*0.8 от ФОТ</t>
  </si>
  <si>
    <t>0,01
71
52</t>
  </si>
  <si>
    <t>1445,6
_____
3800,86</t>
  </si>
  <si>
    <t>53
12
9</t>
  </si>
  <si>
    <t>14
_____
39</t>
  </si>
  <si>
    <t>390
124
90</t>
  </si>
  <si>
    <t>174
_____
216</t>
  </si>
  <si>
    <t>Раздел 5. ИЮЛЬ</t>
  </si>
  <si>
    <t>0,09
71
52</t>
  </si>
  <si>
    <t>719
71
56</t>
  </si>
  <si>
    <t>86
_____
632</t>
  </si>
  <si>
    <t>3641
733
537</t>
  </si>
  <si>
    <t>1032
_____
2605</t>
  </si>
  <si>
    <t>315
72
57</t>
  </si>
  <si>
    <t>87
_____
228</t>
  </si>
  <si>
    <t>2341
740
542</t>
  </si>
  <si>
    <t>1042
_____
1296</t>
  </si>
  <si>
    <t>ТСЦ-101-1671
Поковки простые строительные /скобы, закрепы, хомуты и т.п./ массой до 1,6 кг
кг</t>
  </si>
  <si>
    <t>2
71
52</t>
  </si>
  <si>
    <t xml:space="preserve">
_____
10</t>
  </si>
  <si>
    <t xml:space="preserve">
_____
20</t>
  </si>
  <si>
    <t xml:space="preserve">
_____
143</t>
  </si>
  <si>
    <t>М</t>
  </si>
  <si>
    <t>кв.31</t>
  </si>
  <si>
    <t>ТЕРр56-21-1
Установка полотен: наружных кроме балконных
100 полотен
НР 70%=82%*0.85 от ФОТ
СП 50%=62%*0.8 от ФОТ</t>
  </si>
  <si>
    <t>0,01
70
50</t>
  </si>
  <si>
    <t>1987,06
_____
7313,85</t>
  </si>
  <si>
    <t>192,51
_____
24,25</t>
  </si>
  <si>
    <t>95
16
12</t>
  </si>
  <si>
    <t>20
_____
73</t>
  </si>
  <si>
    <t>639
169
121</t>
  </si>
  <si>
    <t>238
_____
391</t>
  </si>
  <si>
    <t>10
_____
3</t>
  </si>
  <si>
    <t>ТСЦ-101-0957
Петля врезная
шт.</t>
  </si>
  <si>
    <t>2
70
50</t>
  </si>
  <si>
    <t xml:space="preserve">
_____
3,15</t>
  </si>
  <si>
    <t xml:space="preserve">
_____
6</t>
  </si>
  <si>
    <t xml:space="preserve">
_____
15</t>
  </si>
  <si>
    <t>Раздел 7. ОКТЯБРЬ</t>
  </si>
  <si>
    <t>кв.21</t>
  </si>
  <si>
    <t>ТЕРр65-5-1
ПРИМ,Ремонт вентилей и клапанов обратных муфтовых диаметром: до 20 мм
100 шт.
НР 88%=103%*0.85 от ФОТ
СП 48%=60%*0.8 от ФОТ</t>
  </si>
  <si>
    <t>0,01
88
48</t>
  </si>
  <si>
    <t>929,07
_____
76,36</t>
  </si>
  <si>
    <t>10
9
5</t>
  </si>
  <si>
    <t>9
_____
1</t>
  </si>
  <si>
    <t>115
98
53</t>
  </si>
  <si>
    <t>111
_____
4</t>
  </si>
  <si>
    <t>ТСЦ-302-1266
Кран.букса к вентили проходные муфтовые: 15Б1БК для воды и пара давлением 1,6 МПа (16 кгс/см2), диаметром 20 мм
(Кран букса ПЗ=0,5 (ОЗП=0,5; ЭМ=0,5 к расх.; ЗПМ=0,5; МАТ=0,5 к расх.; ТЗ=0,5; ТЗМ=0,5))
шт.</t>
  </si>
  <si>
    <t>1
88
48</t>
  </si>
  <si>
    <t xml:space="preserve">
_____
12,45</t>
  </si>
  <si>
    <t xml:space="preserve">
_____
12</t>
  </si>
  <si>
    <t xml:space="preserve">
_____
78</t>
  </si>
  <si>
    <t>Раздел 8. Ноябрь</t>
  </si>
  <si>
    <t>1 под.</t>
  </si>
  <si>
    <t>ТЕРр56-12-7
Смена дверных приборов: пружины
100 шт. приборов
НР 70%=82%*0.85 от ФОТ
СП 50%=62%*0.8 от ФОТ</t>
  </si>
  <si>
    <t>617,05
_____
1892,32</t>
  </si>
  <si>
    <t>25
5
4</t>
  </si>
  <si>
    <t>6
_____
19</t>
  </si>
  <si>
    <t>113
52
37</t>
  </si>
  <si>
    <t>74
_____
39</t>
  </si>
  <si>
    <t>ТЕРр52-16-2
Заделка подвальных окон: железом
10 м2
НР 79%=93%*0.85 от ФОТ
СП 60%=75%*0.8 от ФОТ</t>
  </si>
  <si>
    <t>0,14
79
60</t>
  </si>
  <si>
    <t>30,25
_____
480,39</t>
  </si>
  <si>
    <t>72
4
3</t>
  </si>
  <si>
    <t>4
_____
68</t>
  </si>
  <si>
    <t>265
40
31</t>
  </si>
  <si>
    <t>51
_____
213</t>
  </si>
  <si>
    <t>ТЕРр63-1-2
Смена стекол толщиной 2-3 мм на штапиках по замазке: в деревянных переплетах при площади стекла до 0,5 м2
100 м2 остекления
НР 65%=77%*0.85 от ФОТ
СП 40%=50%*0.8 от ФОТ</t>
  </si>
  <si>
    <t>0,019
65
40</t>
  </si>
  <si>
    <t>2116,11
_____
4194,75</t>
  </si>
  <si>
    <t>34,23
_____
3,51</t>
  </si>
  <si>
    <t>121
31
20</t>
  </si>
  <si>
    <t>40
_____
80</t>
  </si>
  <si>
    <t>803
315
194</t>
  </si>
  <si>
    <t>483
_____
316</t>
  </si>
  <si>
    <t>4
_____
1</t>
  </si>
  <si>
    <t>Ремонт люка чердачного 3 под.</t>
  </si>
  <si>
    <t>ТЕРр56-13-6
Ремонт дверных коробок широких в каменных стенах: со снятием полотен
10 коробок
НР 70%=82%*0.85 от ФОТ
СП 50%=62%*0.8 от ФОТ</t>
  </si>
  <si>
    <t>0,1
70
50</t>
  </si>
  <si>
    <t>1900,81
_____
2593,17</t>
  </si>
  <si>
    <t>451
156
118</t>
  </si>
  <si>
    <t>190
_____
259</t>
  </si>
  <si>
    <t>4800
1597
1141</t>
  </si>
  <si>
    <t>2282
_____
2507</t>
  </si>
  <si>
    <t>ТЕРр56-12-1
Смена дверных приборов: петли
100 шт. приборов
НР 70%=82%*0.85 от ФОТ
СП 50%=62%*0.8 от ФОТ</t>
  </si>
  <si>
    <t>0,02
70
50</t>
  </si>
  <si>
    <t>1073,69
_____
710,64</t>
  </si>
  <si>
    <t>36
17
13</t>
  </si>
  <si>
    <t>21
_____
15</t>
  </si>
  <si>
    <t>317
181
129</t>
  </si>
  <si>
    <t>258
_____
59</t>
  </si>
  <si>
    <t>Раздел 9. Декабрь</t>
  </si>
  <si>
    <t>3 под.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</si>
  <si>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2 406,83 = 5 229,34 - 97,8 x 28,86
НР 88%=103%*0.85 от ФОТ
СП 48%=60%*0.8 от ФОТ</t>
  </si>
  <si>
    <t>0,002
88
48</t>
  </si>
  <si>
    <t>2225,28
_____
105,38</t>
  </si>
  <si>
    <t>5
4
2</t>
  </si>
  <si>
    <t>55
47
25</t>
  </si>
  <si>
    <t>53
_____
1</t>
  </si>
  <si>
    <t>ТСЦ-507-5074
Муфта полипропиленовая комбинированная, с внутренней резьбой, разъемная диаметром 20х1/2"
шт.</t>
  </si>
  <si>
    <t xml:space="preserve">
_____
12,46</t>
  </si>
  <si>
    <t xml:space="preserve">
_____
30</t>
  </si>
  <si>
    <t>ТСЦ-507-5056
Муфта полипропиленовая переходная диаметром 25х20 мм
шт.</t>
  </si>
  <si>
    <t xml:space="preserve">
_____
0,97</t>
  </si>
  <si>
    <t xml:space="preserve">
_____
1</t>
  </si>
  <si>
    <t xml:space="preserve">
_____
4</t>
  </si>
  <si>
    <t>кв.14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</si>
  <si>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</si>
  <si>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0,015
88
48</t>
  </si>
  <si>
    <t>1000,16
_____
1380,62</t>
  </si>
  <si>
    <t>54,89
_____
1,4</t>
  </si>
  <si>
    <t>37
15
9</t>
  </si>
  <si>
    <t>15
_____
21</t>
  </si>
  <si>
    <t>272
158
86</t>
  </si>
  <si>
    <t>180
_____
88</t>
  </si>
  <si>
    <t>ТСЦ-302-1237
Сгоны стальные с муфтой и контргайкой, диаметром: 20 мм
шт.</t>
  </si>
  <si>
    <t>2
88
48</t>
  </si>
  <si>
    <t xml:space="preserve">
_____
18,6</t>
  </si>
  <si>
    <t xml:space="preserve">
_____
37</t>
  </si>
  <si>
    <t xml:space="preserve">
_____
89</t>
  </si>
  <si>
    <t>Итого прямые затраты по акту</t>
  </si>
  <si>
    <t>553
_____
1947</t>
  </si>
  <si>
    <t>6666
_____
9831</t>
  </si>
  <si>
    <t>41
_____
4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</si>
  <si>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</si>
  <si>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</si>
  <si>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</si>
  <si>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</si>
  <si>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</si>
  <si>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</si>
  <si>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</si>
  <si>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Крыши, кровли (ремонтно-строительные)</t>
  </si>
  <si>
    <t xml:space="preserve">    Проемы (ремонтно-строительные)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</si>
  <si>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</si>
  <si>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Фундаменты (ремонтно-строительные)</t>
  </si>
  <si>
    <t xml:space="preserve">    Стекольные, обойные и облицовочные работы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</si>
  <si>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</si>
  <si>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</si>
  <si>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</si>
  <si>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</si>
  <si>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</si>
  <si>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1-2-1</t>
  </si>
  <si>
    <t>Затраты труда рабочих (ср 2,1)</t>
  </si>
  <si>
    <t xml:space="preserve">чел.час
</t>
  </si>
  <si>
    <t xml:space="preserve">9,95
</t>
  </si>
  <si>
    <t xml:space="preserve">119,38
</t>
  </si>
  <si>
    <t>1-3-0</t>
  </si>
  <si>
    <t>Затраты труда рабочих (ср 3)</t>
  </si>
  <si>
    <t xml:space="preserve">10,78
</t>
  </si>
  <si>
    <t xml:space="preserve">129,45
</t>
  </si>
  <si>
    <t>1-3-3</t>
  </si>
  <si>
    <t>Затраты труда рабочих (ср 3,3)</t>
  </si>
  <si>
    <t xml:space="preserve">11,2
</t>
  </si>
  <si>
    <t xml:space="preserve">134,41
</t>
  </si>
  <si>
    <t>1-3-4</t>
  </si>
  <si>
    <t>Затраты труда рабочих (ср 3,4)</t>
  </si>
  <si>
    <t xml:space="preserve">11,34
</t>
  </si>
  <si>
    <t xml:space="preserve">136,16
</t>
  </si>
  <si>
    <t>1-3-5</t>
  </si>
  <si>
    <t>Затраты труда рабочих (ср 3,5)</t>
  </si>
  <si>
    <t xml:space="preserve">11,47
</t>
  </si>
  <si>
    <t xml:space="preserve">137,62
</t>
  </si>
  <si>
    <t>1-4-0</t>
  </si>
  <si>
    <t>Затраты труда рабочих (ср 4)</t>
  </si>
  <si>
    <t xml:space="preserve">12,16
</t>
  </si>
  <si>
    <t xml:space="preserve">145,94
</t>
  </si>
  <si>
    <t>1-4-5</t>
  </si>
  <si>
    <t>Затраты труда рабочих (ср 4,5)</t>
  </si>
  <si>
    <t xml:space="preserve">13,09
</t>
  </si>
  <si>
    <t xml:space="preserve">157,03
</t>
  </si>
  <si>
    <t>Затраты труда машинистов</t>
  </si>
  <si>
    <t xml:space="preserve">
</t>
  </si>
  <si>
    <t xml:space="preserve">                  Машины и механизмы</t>
  </si>
  <si>
    <t>Подъемники грузоподъемностью до 500 кг одномачтовые, высота подъема: 45 м</t>
  </si>
  <si>
    <t xml:space="preserve">маш.-ч
</t>
  </si>
  <si>
    <t xml:space="preserve">33,73
</t>
  </si>
  <si>
    <t xml:space="preserve">163
</t>
  </si>
  <si>
    <t>МТРиЭ ЧО, Пост. № 52/1 (031121)</t>
  </si>
  <si>
    <t>Установки для сварки: ручной дуговой (постоянного тока)</t>
  </si>
  <si>
    <t xml:space="preserve">7,84
</t>
  </si>
  <si>
    <t xml:space="preserve">45
</t>
  </si>
  <si>
    <t>МТРиЭ ЧО, Пост. № 52/1</t>
  </si>
  <si>
    <t>Аппарат для газовой сварки и резки</t>
  </si>
  <si>
    <t xml:space="preserve">1,29
</t>
  </si>
  <si>
    <t xml:space="preserve">3
</t>
  </si>
  <si>
    <t>Дрели: электрические</t>
  </si>
  <si>
    <t xml:space="preserve">2,32
</t>
  </si>
  <si>
    <t xml:space="preserve">12
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</si>
  <si>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</si>
  <si>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</si>
  <si>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</si>
  <si>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</si>
  <si>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101-0244</t>
  </si>
  <si>
    <t>Замазка оконная на олифе</t>
  </si>
  <si>
    <t xml:space="preserve">т
</t>
  </si>
  <si>
    <t xml:space="preserve">8740
</t>
  </si>
  <si>
    <t xml:space="preserve">41818,65
</t>
  </si>
  <si>
    <t>Среднее (13.01.158, 13.01.159)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</si>
  <si>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</si>
  <si>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</si>
  <si>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</si>
  <si>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</si>
  <si>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</si>
  <si>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</si>
  <si>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101-0894</t>
  </si>
  <si>
    <t>Скобяные изделия при заполнении отдельными элементами дверей в помещение: однопольных</t>
  </si>
  <si>
    <t xml:space="preserve">компл.
</t>
  </si>
  <si>
    <t xml:space="preserve">72,7
</t>
  </si>
  <si>
    <t xml:space="preserve">387,45
</t>
  </si>
  <si>
    <t>08.06.030*2+08.06.401+08.06.160*2+08.06.202</t>
  </si>
  <si>
    <t>101-0956</t>
  </si>
  <si>
    <t>Петля накладная</t>
  </si>
  <si>
    <t xml:space="preserve">шт.
</t>
  </si>
  <si>
    <t xml:space="preserve">5,26
</t>
  </si>
  <si>
    <t xml:space="preserve">19,3
</t>
  </si>
  <si>
    <t>Среднее (08.06.030, 08.06.040, 08.06.050)</t>
  </si>
  <si>
    <t>101-1245</t>
  </si>
  <si>
    <t>Стекло листовое площадью до 1,0 м2, 1 группы, толщиной 3 мм, марки: М5</t>
  </si>
  <si>
    <t xml:space="preserve">м2
</t>
  </si>
  <si>
    <t xml:space="preserve">20,2
</t>
  </si>
  <si>
    <t xml:space="preserve">94,33
</t>
  </si>
  <si>
    <t>МТРиЭ ЧО, Пост.от 05.11.2015 г. №52/1, п.379</t>
  </si>
  <si>
    <t>101-1480</t>
  </si>
  <si>
    <t>Шурупы с полукруглой головкой: 3,5х35 мм</t>
  </si>
  <si>
    <t xml:space="preserve">11540
</t>
  </si>
  <si>
    <t xml:space="preserve">63269,32
</t>
  </si>
  <si>
    <t>08.05.1504</t>
  </si>
  <si>
    <t>101-1602</t>
  </si>
  <si>
    <t>Ацетилен газообразный технический</t>
  </si>
  <si>
    <t xml:space="preserve">101
</t>
  </si>
  <si>
    <t xml:space="preserve">470,28
</t>
  </si>
  <si>
    <t>МТРиЭ ЧО, Пост.от 05.11.2015 г. №52/1, п.381</t>
  </si>
  <si>
    <t>101-1669</t>
  </si>
  <si>
    <t>Очес льняной</t>
  </si>
  <si>
    <t xml:space="preserve">кг
</t>
  </si>
  <si>
    <t xml:space="preserve">42,4
</t>
  </si>
  <si>
    <t xml:space="preserve">224,13
</t>
  </si>
  <si>
    <t>К=1,1 МТРиЭ ЧО, Пост.от 05.11.2015 г. №52/1</t>
  </si>
  <si>
    <t>101-1704</t>
  </si>
  <si>
    <t>Войлок строительный</t>
  </si>
  <si>
    <t xml:space="preserve">17000
</t>
  </si>
  <si>
    <t xml:space="preserve">201450,67
</t>
  </si>
  <si>
    <t>10.01.391</t>
  </si>
  <si>
    <t>101-1742</t>
  </si>
  <si>
    <t>Толь с крупнозернистой посыпкой гидроизоляционный марки ТГ-350</t>
  </si>
  <si>
    <t xml:space="preserve">7,38
</t>
  </si>
  <si>
    <t xml:space="preserve">28,39
</t>
  </si>
  <si>
    <t>11.01.328</t>
  </si>
  <si>
    <t>101-1757</t>
  </si>
  <si>
    <t>Ветошь</t>
  </si>
  <si>
    <t xml:space="preserve">7,02
</t>
  </si>
  <si>
    <t xml:space="preserve">39,18
</t>
  </si>
  <si>
    <t>26.10.030</t>
  </si>
  <si>
    <t>101-1805</t>
  </si>
  <si>
    <t>Гвозди строительные</t>
  </si>
  <si>
    <t xml:space="preserve">9190
</t>
  </si>
  <si>
    <t xml:space="preserve">40868,71
</t>
  </si>
  <si>
    <t>МТРиЭ ЧО, Пост.от 05.11.2015 г. №52/1, п.144</t>
  </si>
  <si>
    <t>101-1814</t>
  </si>
  <si>
    <t>Клей столярный сухой</t>
  </si>
  <si>
    <t xml:space="preserve">17,3
</t>
  </si>
  <si>
    <t xml:space="preserve">71,83
</t>
  </si>
  <si>
    <t>Среднее (11.02.302,11.02.300)</t>
  </si>
  <si>
    <t>101-1875</t>
  </si>
  <si>
    <t>Сталь листовая оцинкованная толщиной листа: 0,7 мм</t>
  </si>
  <si>
    <t xml:space="preserve">11780
</t>
  </si>
  <si>
    <t xml:space="preserve">37007,25
</t>
  </si>
  <si>
    <t>МТРиЭ ЧО, Пост.от 05.11.2015 г. №52/1, п.148</t>
  </si>
  <si>
    <t>101-2004</t>
  </si>
  <si>
    <t>Пружины</t>
  </si>
  <si>
    <t xml:space="preserve">18
</t>
  </si>
  <si>
    <t xml:space="preserve">34,12
</t>
  </si>
  <si>
    <t>102-0084</t>
  </si>
  <si>
    <t>Бруски обрезные хвойных пород длиной: 2-3,75 м, шириной 75-150 мм, толщиной 40-75 мм, II сорта</t>
  </si>
  <si>
    <t xml:space="preserve">1425
</t>
  </si>
  <si>
    <t xml:space="preserve">8326,2
</t>
  </si>
  <si>
    <t>09.01.071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</si>
  <si>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</si>
  <si>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</si>
  <si>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</si>
  <si>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</si>
  <si>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51,57
</t>
  </si>
  <si>
    <t>МТРиЭ ЧО, Пост.от 05.11.2015 г. №52/1, п.183*1.66/1000</t>
  </si>
  <si>
    <t>201-1101</t>
  </si>
  <si>
    <t>Звенья водосточных труб из оцинкованной стали толщиной 0,55 мм, диаметром 140 мм, марка ТВ-140</t>
  </si>
  <si>
    <t xml:space="preserve">61,38
</t>
  </si>
  <si>
    <t xml:space="preserve">252,69
</t>
  </si>
  <si>
    <t>Среднее (08.02.642,08.02.647.2)</t>
  </si>
  <si>
    <t>201-1102</t>
  </si>
  <si>
    <t>Колено из оцинкованной стали толщиной 0,55 мм, диаметром 140 мм, марка ТВ-140</t>
  </si>
  <si>
    <t xml:space="preserve">37,99
</t>
  </si>
  <si>
    <t xml:space="preserve">216,06
</t>
  </si>
  <si>
    <t>Среднее (08.02.645, 08.02.647.3)</t>
  </si>
  <si>
    <t>203-0259</t>
  </si>
  <si>
    <t>Штапик (раскладка) размером: 10х16 мм</t>
  </si>
  <si>
    <t xml:space="preserve">2
</t>
  </si>
  <si>
    <t xml:space="preserve">4,42
</t>
  </si>
  <si>
    <t>09.03.120</t>
  </si>
  <si>
    <t>301-1380</t>
  </si>
  <si>
    <t>Трубки защитные гофрированные</t>
  </si>
  <si>
    <t xml:space="preserve">11,6
</t>
  </si>
  <si>
    <t xml:space="preserve">23,36
</t>
  </si>
  <si>
    <t>Среднее (15.02.380, 21.02.970.1024, 21.02.981.30)</t>
  </si>
  <si>
    <t>405-0219</t>
  </si>
  <si>
    <t>Гипсовые вяжущие, марка: Г3</t>
  </si>
  <si>
    <t xml:space="preserve">1480
</t>
  </si>
  <si>
    <t xml:space="preserve">4829,24
</t>
  </si>
  <si>
    <t>411-0001</t>
  </si>
  <si>
    <t>Вода</t>
  </si>
  <si>
    <t xml:space="preserve">3,11
</t>
  </si>
  <si>
    <t xml:space="preserve">24,12
</t>
  </si>
  <si>
    <t>Среднее (26.01.015, 26.01.017)</t>
  </si>
  <si>
    <t>ТСЦ-101-0957</t>
  </si>
  <si>
    <t>Петля врезная</t>
  </si>
  <si>
    <t xml:space="preserve">3,15
</t>
  </si>
  <si>
    <t xml:space="preserve">7,65
</t>
  </si>
  <si>
    <t>08.06.071</t>
  </si>
  <si>
    <t>ТСЦ-101-1671</t>
  </si>
  <si>
    <t>Поковки простые строительные /скобы, закрепы, хомуты и т.п./ массой до 1,6 кг</t>
  </si>
  <si>
    <t xml:space="preserve">10
</t>
  </si>
  <si>
    <t xml:space="preserve">71,3
</t>
  </si>
  <si>
    <t>08.05.410</t>
  </si>
  <si>
    <t>ТСЦ-302-1237</t>
  </si>
  <si>
    <t>Сгоны стальные с муфтой и контргайкой, диаметром: 20 мм</t>
  </si>
  <si>
    <t xml:space="preserve">18,6
</t>
  </si>
  <si>
    <t xml:space="preserve">44,47
</t>
  </si>
  <si>
    <t>20.06.962.2+20.06.160.2+20.06.163.2</t>
  </si>
  <si>
    <t>ТСЦ-302-1266</t>
  </si>
  <si>
    <t>Кран.букса к вентили проходные муфтовые: 15Б1БК для воды и пара давлением 1,6 МПа (16 кгс/см2), диаметром 20 мм</t>
  </si>
  <si>
    <t xml:space="preserve">24,9
</t>
  </si>
  <si>
    <t xml:space="preserve">155,53
</t>
  </si>
  <si>
    <t>ТСЦ-507-5056</t>
  </si>
  <si>
    <t>Муфта полипропиленовая переходная диаметром 25х20 мм</t>
  </si>
  <si>
    <t xml:space="preserve">0,97
</t>
  </si>
  <si>
    <t xml:space="preserve">4,3
</t>
  </si>
  <si>
    <t>ТСЦ-507-5074</t>
  </si>
  <si>
    <t>Муфта полипропиленовая комбинированная, с внутренней резьбой, разъемная диаметром 20х1/2"</t>
  </si>
  <si>
    <t xml:space="preserve">12,46
</t>
  </si>
  <si>
    <t xml:space="preserve">30,45
</t>
  </si>
  <si>
    <t xml:space="preserve">          Неучтенные ресурсы</t>
  </si>
  <si>
    <t>103-9140</t>
  </si>
  <si>
    <t>Арматура муфтовая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</si>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</sst>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08"/>
  <sheetViews>
    <sheetView showGridLines="0" tabSelected="1" topLeftCell="A76" workbookViewId="0">
      <selection activeCell="A80" sqref="A80:IV84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50.2</v>
      </c>
      <c r="X14" s="27">
        <v>50.2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0.02</v>
      </c>
      <c r="X15" s="27">
        <v>0.02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2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70">
        <v>42369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70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3689.27/1000</f>
        <v>3.68927</v>
      </c>
      <c r="I27" s="85"/>
      <c r="J27" s="35" t="s">
        <v>6</v>
      </c>
      <c r="K27" s="86">
        <f>26637.68/1000</f>
        <v>26.63768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5.0220000000000008E-2</v>
      </c>
      <c r="I30" s="85"/>
      <c r="J30" s="35" t="s">
        <v>8</v>
      </c>
      <c r="K30" s="86">
        <f>(X14+X15)/1000</f>
        <v>5.0220000000000008E-2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553</v>
      </c>
      <c r="Z30" s="71">
        <v>461</v>
      </c>
      <c r="AA30" s="71">
        <v>346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553/1000</f>
        <v>0.55300000000000005</v>
      </c>
      <c r="I31" s="85"/>
      <c r="J31" s="35" t="s">
        <v>6</v>
      </c>
      <c r="K31" s="86">
        <f>6670/1000</f>
        <v>6.67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6670</v>
      </c>
      <c r="Z31" s="72">
        <v>4742</v>
      </c>
      <c r="AA31" s="72">
        <v>3345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4 кв.2015"</f>
        <v>Составлена в базисных ценах на 01.2000 г. и текущих ценах на 4 кв.2015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73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74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2">
        <v>1</v>
      </c>
      <c r="B42" s="133">
        <v>5</v>
      </c>
      <c r="C42" s="134" t="s">
        <v>75</v>
      </c>
      <c r="D42" s="135" t="s">
        <v>76</v>
      </c>
      <c r="E42" s="136">
        <v>7993.71</v>
      </c>
      <c r="F42" s="137" t="s">
        <v>77</v>
      </c>
      <c r="G42" s="136">
        <v>8.26</v>
      </c>
      <c r="H42" s="136" t="s">
        <v>78</v>
      </c>
      <c r="I42" s="136" t="s">
        <v>79</v>
      </c>
      <c r="J42" s="136"/>
      <c r="K42" s="136" t="s">
        <v>80</v>
      </c>
      <c r="L42" s="137" t="s">
        <v>81</v>
      </c>
      <c r="M42" s="137"/>
      <c r="N42" s="137" t="s">
        <v>82</v>
      </c>
      <c r="O42" s="137"/>
      <c r="P42" s="137"/>
      <c r="Q42" s="137"/>
      <c r="R42" s="137"/>
      <c r="S42" s="137"/>
      <c r="T42" s="137"/>
      <c r="U42" s="137"/>
      <c r="V42" s="137">
        <v>3</v>
      </c>
    </row>
    <row r="43" spans="1:22" ht="57" x14ac:dyDescent="0.25">
      <c r="A43" s="138">
        <v>2</v>
      </c>
      <c r="B43" s="139">
        <v>6</v>
      </c>
      <c r="C43" s="140" t="s">
        <v>83</v>
      </c>
      <c r="D43" s="141" t="s">
        <v>84</v>
      </c>
      <c r="E43" s="142">
        <v>5254.72</v>
      </c>
      <c r="F43" s="143" t="s">
        <v>85</v>
      </c>
      <c r="G43" s="142">
        <v>8.26</v>
      </c>
      <c r="H43" s="142" t="s">
        <v>86</v>
      </c>
      <c r="I43" s="142" t="s">
        <v>87</v>
      </c>
      <c r="J43" s="142"/>
      <c r="K43" s="142" t="s">
        <v>88</v>
      </c>
      <c r="L43" s="143" t="s">
        <v>89</v>
      </c>
      <c r="M43" s="143"/>
      <c r="N43" s="143" t="s">
        <v>82</v>
      </c>
      <c r="O43" s="143"/>
      <c r="P43" s="143"/>
      <c r="Q43" s="143"/>
      <c r="R43" s="143"/>
      <c r="S43" s="143"/>
      <c r="T43" s="143"/>
      <c r="U43" s="143"/>
      <c r="V43" s="143"/>
    </row>
    <row r="44" spans="1:22" ht="19.350000000000001" customHeight="1" x14ac:dyDescent="0.25">
      <c r="A44" s="128" t="s">
        <v>90</v>
      </c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</row>
    <row r="45" spans="1:22" ht="18.45" customHeight="1" x14ac:dyDescent="0.25">
      <c r="A45" s="130" t="s">
        <v>74</v>
      </c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</row>
    <row r="46" spans="1:22" ht="68.400000000000006" x14ac:dyDescent="0.25">
      <c r="A46" s="132">
        <v>3</v>
      </c>
      <c r="B46" s="133">
        <v>7</v>
      </c>
      <c r="C46" s="134" t="s">
        <v>75</v>
      </c>
      <c r="D46" s="135" t="s">
        <v>91</v>
      </c>
      <c r="E46" s="136">
        <v>7993.71</v>
      </c>
      <c r="F46" s="137" t="s">
        <v>77</v>
      </c>
      <c r="G46" s="136">
        <v>8.26</v>
      </c>
      <c r="H46" s="136" t="s">
        <v>92</v>
      </c>
      <c r="I46" s="136" t="s">
        <v>93</v>
      </c>
      <c r="J46" s="136">
        <v>1</v>
      </c>
      <c r="K46" s="136" t="s">
        <v>94</v>
      </c>
      <c r="L46" s="137" t="s">
        <v>95</v>
      </c>
      <c r="M46" s="137"/>
      <c r="N46" s="137" t="s">
        <v>82</v>
      </c>
      <c r="O46" s="137"/>
      <c r="P46" s="137"/>
      <c r="Q46" s="137"/>
      <c r="R46" s="137"/>
      <c r="S46" s="137"/>
      <c r="T46" s="137"/>
      <c r="U46" s="137"/>
      <c r="V46" s="137">
        <v>4</v>
      </c>
    </row>
    <row r="47" spans="1:22" ht="57" x14ac:dyDescent="0.25">
      <c r="A47" s="132">
        <v>4</v>
      </c>
      <c r="B47" s="133">
        <v>8</v>
      </c>
      <c r="C47" s="134" t="s">
        <v>83</v>
      </c>
      <c r="D47" s="135" t="s">
        <v>76</v>
      </c>
      <c r="E47" s="136">
        <v>5254.72</v>
      </c>
      <c r="F47" s="137" t="s">
        <v>85</v>
      </c>
      <c r="G47" s="136">
        <v>8.26</v>
      </c>
      <c r="H47" s="136" t="s">
        <v>96</v>
      </c>
      <c r="I47" s="136" t="s">
        <v>97</v>
      </c>
      <c r="J47" s="136"/>
      <c r="K47" s="136" t="s">
        <v>98</v>
      </c>
      <c r="L47" s="137" t="s">
        <v>99</v>
      </c>
      <c r="M47" s="137"/>
      <c r="N47" s="137" t="s">
        <v>82</v>
      </c>
      <c r="O47" s="137"/>
      <c r="P47" s="137"/>
      <c r="Q47" s="137"/>
      <c r="R47" s="137"/>
      <c r="S47" s="137"/>
      <c r="T47" s="137"/>
      <c r="U47" s="137"/>
      <c r="V47" s="137">
        <v>3</v>
      </c>
    </row>
    <row r="48" spans="1:22" ht="45.6" x14ac:dyDescent="0.25">
      <c r="A48" s="132">
        <v>5</v>
      </c>
      <c r="B48" s="133">
        <v>29</v>
      </c>
      <c r="C48" s="134" t="s">
        <v>100</v>
      </c>
      <c r="D48" s="135" t="s">
        <v>101</v>
      </c>
      <c r="E48" s="136">
        <v>10</v>
      </c>
      <c r="F48" s="137" t="s">
        <v>102</v>
      </c>
      <c r="G48" s="136"/>
      <c r="H48" s="136">
        <v>20</v>
      </c>
      <c r="I48" s="136" t="s">
        <v>103</v>
      </c>
      <c r="J48" s="136"/>
      <c r="K48" s="136">
        <v>143</v>
      </c>
      <c r="L48" s="137" t="s">
        <v>104</v>
      </c>
      <c r="M48" s="137"/>
      <c r="N48" s="137" t="s">
        <v>105</v>
      </c>
      <c r="O48" s="137"/>
      <c r="P48" s="137"/>
      <c r="Q48" s="137"/>
      <c r="R48" s="137"/>
      <c r="S48" s="137"/>
      <c r="T48" s="137"/>
      <c r="U48" s="137"/>
      <c r="V48" s="137"/>
    </row>
    <row r="49" spans="1:22" ht="18.45" customHeight="1" x14ac:dyDescent="0.25">
      <c r="A49" s="130" t="s">
        <v>106</v>
      </c>
      <c r="B49" s="13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</row>
    <row r="50" spans="1:22" ht="68.400000000000006" x14ac:dyDescent="0.25">
      <c r="A50" s="132">
        <v>6</v>
      </c>
      <c r="B50" s="133">
        <v>34</v>
      </c>
      <c r="C50" s="134" t="s">
        <v>107</v>
      </c>
      <c r="D50" s="135" t="s">
        <v>108</v>
      </c>
      <c r="E50" s="136">
        <v>9493.42</v>
      </c>
      <c r="F50" s="137" t="s">
        <v>109</v>
      </c>
      <c r="G50" s="136" t="s">
        <v>110</v>
      </c>
      <c r="H50" s="136" t="s">
        <v>111</v>
      </c>
      <c r="I50" s="136" t="s">
        <v>112</v>
      </c>
      <c r="J50" s="136">
        <v>2</v>
      </c>
      <c r="K50" s="136" t="s">
        <v>113</v>
      </c>
      <c r="L50" s="137" t="s">
        <v>114</v>
      </c>
      <c r="M50" s="137"/>
      <c r="N50" s="137" t="s">
        <v>82</v>
      </c>
      <c r="O50" s="137"/>
      <c r="P50" s="137"/>
      <c r="Q50" s="137"/>
      <c r="R50" s="137"/>
      <c r="S50" s="137"/>
      <c r="T50" s="137"/>
      <c r="U50" s="137"/>
      <c r="V50" s="137" t="s">
        <v>115</v>
      </c>
    </row>
    <row r="51" spans="1:22" ht="34.200000000000003" x14ac:dyDescent="0.25">
      <c r="A51" s="138">
        <v>7</v>
      </c>
      <c r="B51" s="139">
        <v>44</v>
      </c>
      <c r="C51" s="140" t="s">
        <v>116</v>
      </c>
      <c r="D51" s="141" t="s">
        <v>117</v>
      </c>
      <c r="E51" s="142">
        <v>3.15</v>
      </c>
      <c r="F51" s="143" t="s">
        <v>118</v>
      </c>
      <c r="G51" s="142"/>
      <c r="H51" s="142">
        <v>6</v>
      </c>
      <c r="I51" s="142" t="s">
        <v>119</v>
      </c>
      <c r="J51" s="142"/>
      <c r="K51" s="142">
        <v>15</v>
      </c>
      <c r="L51" s="143" t="s">
        <v>120</v>
      </c>
      <c r="M51" s="143"/>
      <c r="N51" s="143" t="s">
        <v>105</v>
      </c>
      <c r="O51" s="143"/>
      <c r="P51" s="143"/>
      <c r="Q51" s="143"/>
      <c r="R51" s="143"/>
      <c r="S51" s="143"/>
      <c r="T51" s="143"/>
      <c r="U51" s="143"/>
      <c r="V51" s="143"/>
    </row>
    <row r="52" spans="1:22" ht="19.350000000000001" customHeight="1" x14ac:dyDescent="0.25">
      <c r="A52" s="128" t="s">
        <v>121</v>
      </c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</row>
    <row r="53" spans="1:22" ht="18.45" customHeight="1" x14ac:dyDescent="0.25">
      <c r="A53" s="130" t="s">
        <v>122</v>
      </c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</row>
    <row r="54" spans="1:22" ht="68.400000000000006" x14ac:dyDescent="0.25">
      <c r="A54" s="132">
        <v>8</v>
      </c>
      <c r="B54" s="133">
        <v>36</v>
      </c>
      <c r="C54" s="134" t="s">
        <v>123</v>
      </c>
      <c r="D54" s="135" t="s">
        <v>124</v>
      </c>
      <c r="E54" s="136">
        <v>1010.59</v>
      </c>
      <c r="F54" s="137" t="s">
        <v>125</v>
      </c>
      <c r="G54" s="136">
        <v>5.16</v>
      </c>
      <c r="H54" s="136" t="s">
        <v>126</v>
      </c>
      <c r="I54" s="136" t="s">
        <v>127</v>
      </c>
      <c r="J54" s="136"/>
      <c r="K54" s="136" t="s">
        <v>128</v>
      </c>
      <c r="L54" s="137" t="s">
        <v>129</v>
      </c>
      <c r="M54" s="137"/>
      <c r="N54" s="137" t="s">
        <v>82</v>
      </c>
      <c r="O54" s="137"/>
      <c r="P54" s="137"/>
      <c r="Q54" s="137"/>
      <c r="R54" s="137"/>
      <c r="S54" s="137"/>
      <c r="T54" s="137"/>
      <c r="U54" s="137"/>
      <c r="V54" s="137"/>
    </row>
    <row r="55" spans="1:22" ht="91.2" x14ac:dyDescent="0.25">
      <c r="A55" s="138">
        <v>9</v>
      </c>
      <c r="B55" s="139">
        <v>37</v>
      </c>
      <c r="C55" s="140" t="s">
        <v>130</v>
      </c>
      <c r="D55" s="141" t="s">
        <v>131</v>
      </c>
      <c r="E55" s="142">
        <v>12.45</v>
      </c>
      <c r="F55" s="143" t="s">
        <v>132</v>
      </c>
      <c r="G55" s="142"/>
      <c r="H55" s="142">
        <v>12</v>
      </c>
      <c r="I55" s="142" t="s">
        <v>133</v>
      </c>
      <c r="J55" s="142"/>
      <c r="K55" s="142">
        <v>78</v>
      </c>
      <c r="L55" s="143" t="s">
        <v>134</v>
      </c>
      <c r="M55" s="143"/>
      <c r="N55" s="143" t="s">
        <v>105</v>
      </c>
      <c r="O55" s="143"/>
      <c r="P55" s="143"/>
      <c r="Q55" s="143"/>
      <c r="R55" s="143"/>
      <c r="S55" s="143"/>
      <c r="T55" s="143"/>
      <c r="U55" s="143"/>
      <c r="V55" s="143"/>
    </row>
    <row r="56" spans="1:22" ht="19.350000000000001" customHeight="1" x14ac:dyDescent="0.25">
      <c r="A56" s="128" t="s">
        <v>135</v>
      </c>
      <c r="B56" s="129"/>
      <c r="C56" s="129"/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</row>
    <row r="57" spans="1:22" ht="18.45" customHeight="1" x14ac:dyDescent="0.25">
      <c r="A57" s="130" t="s">
        <v>136</v>
      </c>
      <c r="B57" s="131"/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131"/>
      <c r="S57" s="131"/>
      <c r="T57" s="131"/>
      <c r="U57" s="131"/>
      <c r="V57" s="131"/>
    </row>
    <row r="58" spans="1:22" ht="57" x14ac:dyDescent="0.25">
      <c r="A58" s="132">
        <v>10</v>
      </c>
      <c r="B58" s="133">
        <v>43</v>
      </c>
      <c r="C58" s="134" t="s">
        <v>137</v>
      </c>
      <c r="D58" s="135" t="s">
        <v>108</v>
      </c>
      <c r="E58" s="136">
        <v>2509.37</v>
      </c>
      <c r="F58" s="137" t="s">
        <v>138</v>
      </c>
      <c r="G58" s="136"/>
      <c r="H58" s="136" t="s">
        <v>139</v>
      </c>
      <c r="I58" s="136" t="s">
        <v>140</v>
      </c>
      <c r="J58" s="136"/>
      <c r="K58" s="136" t="s">
        <v>141</v>
      </c>
      <c r="L58" s="137" t="s">
        <v>142</v>
      </c>
      <c r="M58" s="137"/>
      <c r="N58" s="137" t="s">
        <v>82</v>
      </c>
      <c r="O58" s="137"/>
      <c r="P58" s="137"/>
      <c r="Q58" s="137"/>
      <c r="R58" s="137"/>
      <c r="S58" s="137"/>
      <c r="T58" s="137"/>
      <c r="U58" s="137"/>
      <c r="V58" s="137"/>
    </row>
    <row r="59" spans="1:22" ht="57" x14ac:dyDescent="0.25">
      <c r="A59" s="132">
        <v>11</v>
      </c>
      <c r="B59" s="133">
        <v>45</v>
      </c>
      <c r="C59" s="134" t="s">
        <v>143</v>
      </c>
      <c r="D59" s="135" t="s">
        <v>144</v>
      </c>
      <c r="E59" s="136">
        <v>511.67</v>
      </c>
      <c r="F59" s="137" t="s">
        <v>145</v>
      </c>
      <c r="G59" s="136">
        <v>1.03</v>
      </c>
      <c r="H59" s="136" t="s">
        <v>146</v>
      </c>
      <c r="I59" s="136" t="s">
        <v>147</v>
      </c>
      <c r="J59" s="136"/>
      <c r="K59" s="136" t="s">
        <v>148</v>
      </c>
      <c r="L59" s="137" t="s">
        <v>149</v>
      </c>
      <c r="M59" s="137"/>
      <c r="N59" s="137" t="s">
        <v>82</v>
      </c>
      <c r="O59" s="137"/>
      <c r="P59" s="137"/>
      <c r="Q59" s="137"/>
      <c r="R59" s="137"/>
      <c r="S59" s="137"/>
      <c r="T59" s="137"/>
      <c r="U59" s="137"/>
      <c r="V59" s="137">
        <v>1</v>
      </c>
    </row>
    <row r="60" spans="1:22" ht="79.8" x14ac:dyDescent="0.25">
      <c r="A60" s="132">
        <v>12</v>
      </c>
      <c r="B60" s="133">
        <v>46</v>
      </c>
      <c r="C60" s="134" t="s">
        <v>150</v>
      </c>
      <c r="D60" s="135" t="s">
        <v>151</v>
      </c>
      <c r="E60" s="136">
        <v>6345.09</v>
      </c>
      <c r="F60" s="137" t="s">
        <v>152</v>
      </c>
      <c r="G60" s="136" t="s">
        <v>153</v>
      </c>
      <c r="H60" s="136" t="s">
        <v>154</v>
      </c>
      <c r="I60" s="136" t="s">
        <v>155</v>
      </c>
      <c r="J60" s="136">
        <v>1</v>
      </c>
      <c r="K60" s="136" t="s">
        <v>156</v>
      </c>
      <c r="L60" s="137" t="s">
        <v>157</v>
      </c>
      <c r="M60" s="137"/>
      <c r="N60" s="137" t="s">
        <v>82</v>
      </c>
      <c r="O60" s="137"/>
      <c r="P60" s="137"/>
      <c r="Q60" s="137"/>
      <c r="R60" s="137"/>
      <c r="S60" s="137"/>
      <c r="T60" s="137"/>
      <c r="U60" s="137"/>
      <c r="V60" s="137" t="s">
        <v>158</v>
      </c>
    </row>
    <row r="61" spans="1:22" ht="18.45" customHeight="1" x14ac:dyDescent="0.25">
      <c r="A61" s="130" t="s">
        <v>159</v>
      </c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</row>
    <row r="62" spans="1:22" ht="68.400000000000006" x14ac:dyDescent="0.25">
      <c r="A62" s="132">
        <v>13</v>
      </c>
      <c r="B62" s="133">
        <v>47</v>
      </c>
      <c r="C62" s="134" t="s">
        <v>160</v>
      </c>
      <c r="D62" s="135" t="s">
        <v>161</v>
      </c>
      <c r="E62" s="136">
        <v>4513.59</v>
      </c>
      <c r="F62" s="137" t="s">
        <v>162</v>
      </c>
      <c r="G62" s="136">
        <v>19.61</v>
      </c>
      <c r="H62" s="136" t="s">
        <v>163</v>
      </c>
      <c r="I62" s="136" t="s">
        <v>164</v>
      </c>
      <c r="J62" s="136">
        <v>2</v>
      </c>
      <c r="K62" s="136" t="s">
        <v>165</v>
      </c>
      <c r="L62" s="137" t="s">
        <v>166</v>
      </c>
      <c r="M62" s="137"/>
      <c r="N62" s="137" t="s">
        <v>82</v>
      </c>
      <c r="O62" s="137"/>
      <c r="P62" s="137"/>
      <c r="Q62" s="137"/>
      <c r="R62" s="137"/>
      <c r="S62" s="137"/>
      <c r="T62" s="137"/>
      <c r="U62" s="137"/>
      <c r="V62" s="137">
        <v>11</v>
      </c>
    </row>
    <row r="63" spans="1:22" ht="57" x14ac:dyDescent="0.25">
      <c r="A63" s="138">
        <v>14</v>
      </c>
      <c r="B63" s="139">
        <v>48</v>
      </c>
      <c r="C63" s="140" t="s">
        <v>167</v>
      </c>
      <c r="D63" s="141" t="s">
        <v>168</v>
      </c>
      <c r="E63" s="142">
        <v>1784.33</v>
      </c>
      <c r="F63" s="143" t="s">
        <v>169</v>
      </c>
      <c r="G63" s="142"/>
      <c r="H63" s="142" t="s">
        <v>170</v>
      </c>
      <c r="I63" s="142" t="s">
        <v>171</v>
      </c>
      <c r="J63" s="142"/>
      <c r="K63" s="142" t="s">
        <v>172</v>
      </c>
      <c r="L63" s="143" t="s">
        <v>173</v>
      </c>
      <c r="M63" s="143"/>
      <c r="N63" s="143" t="s">
        <v>82</v>
      </c>
      <c r="O63" s="143"/>
      <c r="P63" s="143"/>
      <c r="Q63" s="143"/>
      <c r="R63" s="143"/>
      <c r="S63" s="143"/>
      <c r="T63" s="143"/>
      <c r="U63" s="143"/>
      <c r="V63" s="143"/>
    </row>
    <row r="64" spans="1:22" ht="19.350000000000001" customHeight="1" x14ac:dyDescent="0.25">
      <c r="A64" s="128" t="s">
        <v>174</v>
      </c>
      <c r="B64" s="129"/>
      <c r="C64" s="129"/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</row>
    <row r="65" spans="1:22" ht="18.45" customHeight="1" x14ac:dyDescent="0.25">
      <c r="A65" s="130" t="s">
        <v>175</v>
      </c>
      <c r="B65" s="131"/>
      <c r="C65" s="131"/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31"/>
      <c r="U65" s="131"/>
      <c r="V65" s="131"/>
    </row>
    <row r="66" spans="1:22" ht="114" x14ac:dyDescent="0.25">
      <c r="A66" s="132">
        <v>15</v>
      </c>
      <c r="B66" s="133">
        <v>38</v>
      </c>
      <c r="C66" s="134" t="s">
        <v>176</v>
      </c>
      <c r="D66" s="135" t="s">
        <v>177</v>
      </c>
      <c r="E66" s="136">
        <v>2406.83</v>
      </c>
      <c r="F66" s="137" t="s">
        <v>178</v>
      </c>
      <c r="G66" s="136">
        <v>76.17</v>
      </c>
      <c r="H66" s="136" t="s">
        <v>179</v>
      </c>
      <c r="I66" s="136" t="s">
        <v>158</v>
      </c>
      <c r="J66" s="136"/>
      <c r="K66" s="136" t="s">
        <v>180</v>
      </c>
      <c r="L66" s="137" t="s">
        <v>181</v>
      </c>
      <c r="M66" s="137"/>
      <c r="N66" s="137" t="s">
        <v>82</v>
      </c>
      <c r="O66" s="137"/>
      <c r="P66" s="137"/>
      <c r="Q66" s="137"/>
      <c r="R66" s="137"/>
      <c r="S66" s="137"/>
      <c r="T66" s="137"/>
      <c r="U66" s="137"/>
      <c r="V66" s="137">
        <v>1</v>
      </c>
    </row>
    <row r="67" spans="1:22" ht="57" x14ac:dyDescent="0.25">
      <c r="A67" s="132">
        <v>16</v>
      </c>
      <c r="B67" s="133">
        <v>39</v>
      </c>
      <c r="C67" s="134" t="s">
        <v>182</v>
      </c>
      <c r="D67" s="135" t="s">
        <v>131</v>
      </c>
      <c r="E67" s="136">
        <v>12.46</v>
      </c>
      <c r="F67" s="137" t="s">
        <v>183</v>
      </c>
      <c r="G67" s="136"/>
      <c r="H67" s="136">
        <v>12</v>
      </c>
      <c r="I67" s="136" t="s">
        <v>133</v>
      </c>
      <c r="J67" s="136"/>
      <c r="K67" s="136">
        <v>30</v>
      </c>
      <c r="L67" s="137" t="s">
        <v>184</v>
      </c>
      <c r="M67" s="137"/>
      <c r="N67" s="137" t="s">
        <v>105</v>
      </c>
      <c r="O67" s="137"/>
      <c r="P67" s="137"/>
      <c r="Q67" s="137"/>
      <c r="R67" s="137"/>
      <c r="S67" s="137"/>
      <c r="T67" s="137"/>
      <c r="U67" s="137"/>
      <c r="V67" s="137"/>
    </row>
    <row r="68" spans="1:22" ht="45.6" x14ac:dyDescent="0.25">
      <c r="A68" s="132">
        <v>17</v>
      </c>
      <c r="B68" s="133">
        <v>40</v>
      </c>
      <c r="C68" s="134" t="s">
        <v>185</v>
      </c>
      <c r="D68" s="135" t="s">
        <v>131</v>
      </c>
      <c r="E68" s="136">
        <v>0.97</v>
      </c>
      <c r="F68" s="137" t="s">
        <v>186</v>
      </c>
      <c r="G68" s="136"/>
      <c r="H68" s="136">
        <v>1</v>
      </c>
      <c r="I68" s="136" t="s">
        <v>187</v>
      </c>
      <c r="J68" s="136"/>
      <c r="K68" s="136">
        <v>4</v>
      </c>
      <c r="L68" s="137" t="s">
        <v>188</v>
      </c>
      <c r="M68" s="137"/>
      <c r="N68" s="137" t="s">
        <v>105</v>
      </c>
      <c r="O68" s="137"/>
      <c r="P68" s="137"/>
      <c r="Q68" s="137"/>
      <c r="R68" s="137"/>
      <c r="S68" s="137"/>
      <c r="T68" s="137"/>
      <c r="U68" s="137"/>
      <c r="V68" s="137"/>
    </row>
    <row r="69" spans="1:22" ht="18.45" customHeight="1" x14ac:dyDescent="0.25">
      <c r="A69" s="130" t="s">
        <v>189</v>
      </c>
      <c r="B69" s="131"/>
      <c r="C69" s="131"/>
      <c r="D69" s="131"/>
      <c r="E69" s="131"/>
      <c r="F69" s="131"/>
      <c r="G69" s="131"/>
      <c r="H69" s="131"/>
      <c r="I69" s="131"/>
      <c r="J69" s="131"/>
      <c r="K69" s="131"/>
      <c r="L69" s="131"/>
      <c r="M69" s="131"/>
      <c r="N69" s="131"/>
      <c r="O69" s="131"/>
      <c r="P69" s="131"/>
      <c r="Q69" s="131"/>
      <c r="R69" s="131"/>
      <c r="S69" s="131"/>
      <c r="T69" s="131"/>
      <c r="U69" s="131"/>
      <c r="V69" s="131"/>
    </row>
    <row r="70" spans="1:22" ht="79.8" x14ac:dyDescent="0.25">
      <c r="A70" s="132">
        <v>18</v>
      </c>
      <c r="B70" s="133">
        <v>41</v>
      </c>
      <c r="C70" s="134" t="s">
        <v>190</v>
      </c>
      <c r="D70" s="135" t="s">
        <v>191</v>
      </c>
      <c r="E70" s="136">
        <v>2435.67</v>
      </c>
      <c r="F70" s="137" t="s">
        <v>192</v>
      </c>
      <c r="G70" s="136" t="s">
        <v>193</v>
      </c>
      <c r="H70" s="136" t="s">
        <v>194</v>
      </c>
      <c r="I70" s="136" t="s">
        <v>195</v>
      </c>
      <c r="J70" s="136">
        <v>1</v>
      </c>
      <c r="K70" s="136" t="s">
        <v>196</v>
      </c>
      <c r="L70" s="137" t="s">
        <v>197</v>
      </c>
      <c r="M70" s="137"/>
      <c r="N70" s="137" t="s">
        <v>82</v>
      </c>
      <c r="O70" s="137"/>
      <c r="P70" s="137"/>
      <c r="Q70" s="137"/>
      <c r="R70" s="137"/>
      <c r="S70" s="137"/>
      <c r="T70" s="137"/>
      <c r="U70" s="137"/>
      <c r="V70" s="137">
        <v>4</v>
      </c>
    </row>
    <row r="71" spans="1:22" ht="45.6" x14ac:dyDescent="0.25">
      <c r="A71" s="138">
        <v>19</v>
      </c>
      <c r="B71" s="139">
        <v>42</v>
      </c>
      <c r="C71" s="140" t="s">
        <v>198</v>
      </c>
      <c r="D71" s="141" t="s">
        <v>199</v>
      </c>
      <c r="E71" s="142">
        <v>18.600000000000001</v>
      </c>
      <c r="F71" s="143" t="s">
        <v>200</v>
      </c>
      <c r="G71" s="142"/>
      <c r="H71" s="142">
        <v>37</v>
      </c>
      <c r="I71" s="142" t="s">
        <v>201</v>
      </c>
      <c r="J71" s="142"/>
      <c r="K71" s="142">
        <v>89</v>
      </c>
      <c r="L71" s="143" t="s">
        <v>202</v>
      </c>
      <c r="M71" s="143"/>
      <c r="N71" s="143" t="s">
        <v>105</v>
      </c>
      <c r="O71" s="143"/>
      <c r="P71" s="143"/>
      <c r="Q71" s="143"/>
      <c r="R71" s="143"/>
      <c r="S71" s="143"/>
      <c r="T71" s="143"/>
      <c r="U71" s="143"/>
      <c r="V71" s="143"/>
    </row>
    <row r="72" spans="1:22" ht="34.200000000000003" x14ac:dyDescent="0.25">
      <c r="A72" s="144" t="s">
        <v>203</v>
      </c>
      <c r="B72" s="145"/>
      <c r="C72" s="145"/>
      <c r="D72" s="145"/>
      <c r="E72" s="145"/>
      <c r="F72" s="145"/>
      <c r="G72" s="145"/>
      <c r="H72" s="146">
        <v>2507</v>
      </c>
      <c r="I72" s="146" t="s">
        <v>204</v>
      </c>
      <c r="J72" s="146">
        <v>7</v>
      </c>
      <c r="K72" s="146">
        <v>16538</v>
      </c>
      <c r="L72" s="146" t="s">
        <v>205</v>
      </c>
      <c r="M72" s="146"/>
      <c r="N72" s="146"/>
      <c r="O72" s="146"/>
      <c r="P72" s="146"/>
      <c r="Q72" s="146"/>
      <c r="R72" s="146"/>
      <c r="S72" s="146"/>
      <c r="T72" s="146"/>
      <c r="U72" s="146"/>
      <c r="V72" s="146" t="s">
        <v>206</v>
      </c>
    </row>
    <row r="73" spans="1:22" x14ac:dyDescent="0.25">
      <c r="A73" s="144" t="s">
        <v>207</v>
      </c>
      <c r="B73" s="145"/>
      <c r="C73" s="145"/>
      <c r="D73" s="145"/>
      <c r="E73" s="145"/>
      <c r="F73" s="145"/>
      <c r="G73" s="145"/>
      <c r="H73" s="146"/>
      <c r="I73" s="146"/>
      <c r="J73" s="146"/>
      <c r="K73" s="146"/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</row>
    <row r="74" spans="1:22" x14ac:dyDescent="0.25">
      <c r="A74" s="144" t="s">
        <v>208</v>
      </c>
      <c r="B74" s="145"/>
      <c r="C74" s="145"/>
      <c r="D74" s="145"/>
      <c r="E74" s="145"/>
      <c r="F74" s="145"/>
      <c r="G74" s="145"/>
      <c r="H74" s="146">
        <v>553</v>
      </c>
      <c r="I74" s="146"/>
      <c r="J74" s="146"/>
      <c r="K74" s="146">
        <v>6670</v>
      </c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</row>
    <row r="75" spans="1:22" x14ac:dyDescent="0.25">
      <c r="A75" s="144" t="s">
        <v>209</v>
      </c>
      <c r="B75" s="145"/>
      <c r="C75" s="145"/>
      <c r="D75" s="145"/>
      <c r="E75" s="145"/>
      <c r="F75" s="145"/>
      <c r="G75" s="145"/>
      <c r="H75" s="146">
        <v>1947</v>
      </c>
      <c r="I75" s="146"/>
      <c r="J75" s="146"/>
      <c r="K75" s="146">
        <v>9831</v>
      </c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</row>
    <row r="76" spans="1:22" x14ac:dyDescent="0.25">
      <c r="A76" s="144" t="s">
        <v>210</v>
      </c>
      <c r="B76" s="145"/>
      <c r="C76" s="145"/>
      <c r="D76" s="145"/>
      <c r="E76" s="145"/>
      <c r="F76" s="145"/>
      <c r="G76" s="145"/>
      <c r="H76" s="146">
        <v>7</v>
      </c>
      <c r="I76" s="146"/>
      <c r="J76" s="146"/>
      <c r="K76" s="146">
        <v>41</v>
      </c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</row>
    <row r="77" spans="1:22" x14ac:dyDescent="0.25">
      <c r="A77" s="147" t="s">
        <v>211</v>
      </c>
      <c r="B77" s="148"/>
      <c r="C77" s="148"/>
      <c r="D77" s="148"/>
      <c r="E77" s="148"/>
      <c r="F77" s="148"/>
      <c r="G77" s="148"/>
      <c r="H77" s="149">
        <v>461</v>
      </c>
      <c r="I77" s="149"/>
      <c r="J77" s="149"/>
      <c r="K77" s="149">
        <v>4742</v>
      </c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</row>
    <row r="78" spans="1:22" x14ac:dyDescent="0.25">
      <c r="A78" s="147" t="s">
        <v>212</v>
      </c>
      <c r="B78" s="148"/>
      <c r="C78" s="148"/>
      <c r="D78" s="148"/>
      <c r="E78" s="148"/>
      <c r="F78" s="148"/>
      <c r="G78" s="148"/>
      <c r="H78" s="149">
        <v>346</v>
      </c>
      <c r="I78" s="149"/>
      <c r="J78" s="149"/>
      <c r="K78" s="149">
        <v>3345</v>
      </c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</row>
    <row r="79" spans="1:22" x14ac:dyDescent="0.25">
      <c r="A79" s="147" t="s">
        <v>213</v>
      </c>
      <c r="B79" s="148"/>
      <c r="C79" s="148"/>
      <c r="D79" s="148"/>
      <c r="E79" s="148"/>
      <c r="F79" s="148"/>
      <c r="G79" s="148"/>
      <c r="H79" s="149"/>
      <c r="I79" s="149"/>
      <c r="J79" s="149"/>
      <c r="K79" s="149"/>
      <c r="L79" s="149"/>
      <c r="M79" s="149"/>
      <c r="N79" s="149"/>
      <c r="O79" s="149"/>
      <c r="P79" s="149"/>
      <c r="Q79" s="149"/>
      <c r="R79" s="149"/>
      <c r="S79" s="149"/>
      <c r="T79" s="149"/>
      <c r="U79" s="149"/>
      <c r="V79" s="149"/>
    </row>
    <row r="80" spans="1:22" hidden="1" x14ac:dyDescent="0.25">
      <c r="A80" s="144" t="s">
        <v>214</v>
      </c>
      <c r="B80" s="145"/>
      <c r="C80" s="145"/>
      <c r="D80" s="145"/>
      <c r="E80" s="145"/>
      <c r="F80" s="145"/>
      <c r="G80" s="145"/>
      <c r="H80" s="146">
        <v>1949</v>
      </c>
      <c r="I80" s="146"/>
      <c r="J80" s="146"/>
      <c r="K80" s="146">
        <v>12555</v>
      </c>
      <c r="L80" s="146"/>
      <c r="M80" s="146"/>
      <c r="N80" s="146"/>
      <c r="O80" s="146"/>
      <c r="P80" s="146"/>
      <c r="Q80" s="146"/>
      <c r="R80" s="146"/>
      <c r="S80" s="146"/>
      <c r="T80" s="146"/>
      <c r="U80" s="146"/>
      <c r="V80" s="146"/>
    </row>
    <row r="81" spans="1:22" hidden="1" x14ac:dyDescent="0.25">
      <c r="A81" s="144" t="s">
        <v>215</v>
      </c>
      <c r="B81" s="145"/>
      <c r="C81" s="145"/>
      <c r="D81" s="145"/>
      <c r="E81" s="145"/>
      <c r="F81" s="145"/>
      <c r="G81" s="145"/>
      <c r="H81" s="146">
        <v>954</v>
      </c>
      <c r="I81" s="146"/>
      <c r="J81" s="146"/>
      <c r="K81" s="146">
        <v>9311</v>
      </c>
      <c r="L81" s="146"/>
      <c r="M81" s="146"/>
      <c r="N81" s="146"/>
      <c r="O81" s="146"/>
      <c r="P81" s="146"/>
      <c r="Q81" s="146"/>
      <c r="R81" s="146"/>
      <c r="S81" s="146"/>
      <c r="T81" s="146"/>
      <c r="U81" s="146"/>
      <c r="V81" s="146"/>
    </row>
    <row r="82" spans="1:22" ht="30" hidden="1" customHeight="1" x14ac:dyDescent="0.25">
      <c r="A82" s="144" t="s">
        <v>216</v>
      </c>
      <c r="B82" s="145"/>
      <c r="C82" s="145"/>
      <c r="D82" s="145"/>
      <c r="E82" s="145"/>
      <c r="F82" s="145"/>
      <c r="G82" s="145"/>
      <c r="H82" s="146">
        <v>160</v>
      </c>
      <c r="I82" s="146"/>
      <c r="J82" s="146"/>
      <c r="K82" s="146">
        <v>1111</v>
      </c>
      <c r="L82" s="146"/>
      <c r="M82" s="146"/>
      <c r="N82" s="146"/>
      <c r="O82" s="146"/>
      <c r="P82" s="146"/>
      <c r="Q82" s="146"/>
      <c r="R82" s="146"/>
      <c r="S82" s="146"/>
      <c r="T82" s="146"/>
      <c r="U82" s="146"/>
      <c r="V82" s="146"/>
    </row>
    <row r="83" spans="1:22" hidden="1" x14ac:dyDescent="0.25">
      <c r="A83" s="144" t="s">
        <v>217</v>
      </c>
      <c r="B83" s="145"/>
      <c r="C83" s="145"/>
      <c r="D83" s="145"/>
      <c r="E83" s="145"/>
      <c r="F83" s="145"/>
      <c r="G83" s="145"/>
      <c r="H83" s="146">
        <v>79</v>
      </c>
      <c r="I83" s="146"/>
      <c r="J83" s="146"/>
      <c r="K83" s="146">
        <v>336</v>
      </c>
      <c r="L83" s="146"/>
      <c r="M83" s="146"/>
      <c r="N83" s="146"/>
      <c r="O83" s="146"/>
      <c r="P83" s="146"/>
      <c r="Q83" s="146"/>
      <c r="R83" s="146"/>
      <c r="S83" s="146"/>
      <c r="T83" s="146"/>
      <c r="U83" s="146"/>
      <c r="V83" s="146"/>
    </row>
    <row r="84" spans="1:22" ht="30" hidden="1" customHeight="1" x14ac:dyDescent="0.25">
      <c r="A84" s="144" t="s">
        <v>218</v>
      </c>
      <c r="B84" s="145"/>
      <c r="C84" s="145"/>
      <c r="D84" s="145"/>
      <c r="E84" s="145"/>
      <c r="F84" s="145"/>
      <c r="G84" s="145"/>
      <c r="H84" s="146">
        <v>172</v>
      </c>
      <c r="I84" s="146"/>
      <c r="J84" s="146"/>
      <c r="K84" s="146">
        <v>1312</v>
      </c>
      <c r="L84" s="146"/>
      <c r="M84" s="146"/>
      <c r="N84" s="146"/>
      <c r="O84" s="146"/>
      <c r="P84" s="146"/>
      <c r="Q84" s="146"/>
      <c r="R84" s="146"/>
      <c r="S84" s="146"/>
      <c r="T84" s="146"/>
      <c r="U84" s="146"/>
      <c r="V84" s="146"/>
    </row>
    <row r="85" spans="1:22" x14ac:dyDescent="0.25">
      <c r="A85" s="144" t="s">
        <v>219</v>
      </c>
      <c r="B85" s="145"/>
      <c r="C85" s="145"/>
      <c r="D85" s="145"/>
      <c r="E85" s="145"/>
      <c r="F85" s="145"/>
      <c r="G85" s="145"/>
      <c r="H85" s="146">
        <v>3314</v>
      </c>
      <c r="I85" s="146"/>
      <c r="J85" s="146"/>
      <c r="K85" s="146">
        <v>24625</v>
      </c>
      <c r="L85" s="146"/>
      <c r="M85" s="146"/>
      <c r="N85" s="146"/>
      <c r="O85" s="146"/>
      <c r="P85" s="146"/>
      <c r="Q85" s="146"/>
      <c r="R85" s="146"/>
      <c r="S85" s="146"/>
      <c r="T85" s="146"/>
      <c r="U85" s="146"/>
      <c r="V85" s="146"/>
    </row>
    <row r="86" spans="1:22" ht="30" customHeight="1" x14ac:dyDescent="0.25">
      <c r="A86" s="144" t="s">
        <v>220</v>
      </c>
      <c r="B86" s="145"/>
      <c r="C86" s="145"/>
      <c r="D86" s="145"/>
      <c r="E86" s="145"/>
      <c r="F86" s="145"/>
      <c r="G86" s="145"/>
      <c r="H86" s="146">
        <v>375.27</v>
      </c>
      <c r="I86" s="146"/>
      <c r="J86" s="146"/>
      <c r="K86" s="146">
        <v>2012.68</v>
      </c>
      <c r="L86" s="146"/>
      <c r="M86" s="146"/>
      <c r="N86" s="146"/>
      <c r="O86" s="146"/>
      <c r="P86" s="146"/>
      <c r="Q86" s="146"/>
      <c r="R86" s="146"/>
      <c r="S86" s="146"/>
      <c r="T86" s="146"/>
      <c r="U86" s="146"/>
      <c r="V86" s="146"/>
    </row>
    <row r="87" spans="1:22" x14ac:dyDescent="0.25">
      <c r="A87" s="147" t="s">
        <v>221</v>
      </c>
      <c r="B87" s="148"/>
      <c r="C87" s="148"/>
      <c r="D87" s="148"/>
      <c r="E87" s="148"/>
      <c r="F87" s="148"/>
      <c r="G87" s="148"/>
      <c r="H87" s="149">
        <v>3689.27</v>
      </c>
      <c r="I87" s="149"/>
      <c r="J87" s="149"/>
      <c r="K87" s="149">
        <v>26637.68</v>
      </c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149"/>
    </row>
    <row r="88" spans="1:22" x14ac:dyDescent="0.25">
      <c r="A88" s="50"/>
      <c r="B88" s="39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</row>
    <row r="89" spans="1:22" x14ac:dyDescent="0.25">
      <c r="A89" s="50"/>
      <c r="B89" s="39"/>
      <c r="C89" s="73" t="s">
        <v>64</v>
      </c>
      <c r="D89" s="48"/>
      <c r="E89" s="48"/>
      <c r="F89" s="48"/>
      <c r="G89" s="48"/>
      <c r="H89" s="74">
        <f>IF(ISBLANK(Y30),"",ROUND(Z30/Y30,2)*100)</f>
        <v>83</v>
      </c>
      <c r="I89" s="48"/>
      <c r="J89" s="48"/>
      <c r="K89" s="74">
        <f>IF(ISBLANK(Y31),"",ROUND(Z31/Y31,2)*100)</f>
        <v>71</v>
      </c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</row>
    <row r="90" spans="1:22" x14ac:dyDescent="0.25">
      <c r="A90" s="50"/>
      <c r="B90" s="39"/>
      <c r="C90" s="73" t="s">
        <v>65</v>
      </c>
      <c r="D90" s="48"/>
      <c r="E90" s="48"/>
      <c r="F90" s="48"/>
      <c r="G90" s="48"/>
      <c r="H90" s="45">
        <f>IF(ISBLANK(Y30),"",ROUND(AA30/Y30,2)*100)</f>
        <v>63</v>
      </c>
      <c r="I90" s="48"/>
      <c r="J90" s="48"/>
      <c r="K90" s="45">
        <f>IF(ISBLANK(Y31),"",ROUND(AA31/Y31,2)*100)</f>
        <v>50</v>
      </c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</row>
    <row r="91" spans="1:22" x14ac:dyDescent="0.25">
      <c r="A91" s="28"/>
      <c r="B91" s="28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</row>
    <row r="92" spans="1:22" x14ac:dyDescent="0.25">
      <c r="B92" s="75" t="s">
        <v>71</v>
      </c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</row>
    <row r="93" spans="1:22" x14ac:dyDescent="0.25">
      <c r="B93" s="3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</row>
    <row r="94" spans="1:22" x14ac:dyDescent="0.25">
      <c r="B94" s="75" t="s">
        <v>72</v>
      </c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</row>
    <row r="95" spans="1:22" x14ac:dyDescent="0.25">
      <c r="B95" s="46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</row>
    <row r="97" spans="3:7" x14ac:dyDescent="0.25">
      <c r="C97" s="49"/>
      <c r="D97" s="49"/>
      <c r="E97" s="49"/>
      <c r="F97" s="49"/>
      <c r="G97" s="49"/>
    </row>
    <row r="98" spans="3:7" x14ac:dyDescent="0.25">
      <c r="C98" s="49"/>
      <c r="D98" s="49"/>
      <c r="E98" s="49"/>
      <c r="F98" s="49"/>
      <c r="G98" s="49"/>
    </row>
    <row r="99" spans="3:7" x14ac:dyDescent="0.25">
      <c r="C99" s="49"/>
      <c r="D99" s="49"/>
      <c r="E99" s="49"/>
      <c r="F99" s="49"/>
      <c r="G99" s="49"/>
    </row>
    <row r="100" spans="3:7" x14ac:dyDescent="0.25">
      <c r="C100" s="49"/>
      <c r="D100" s="49"/>
      <c r="E100" s="49"/>
      <c r="F100" s="49"/>
      <c r="G100" s="49"/>
    </row>
    <row r="101" spans="3:7" x14ac:dyDescent="0.25">
      <c r="C101" s="49"/>
      <c r="D101" s="49"/>
      <c r="E101" s="49"/>
      <c r="F101" s="49"/>
      <c r="G101" s="49"/>
    </row>
    <row r="102" spans="3:7" x14ac:dyDescent="0.25">
      <c r="C102" s="49"/>
      <c r="D102" s="49"/>
      <c r="E102" s="49"/>
      <c r="F102" s="49"/>
      <c r="G102" s="49"/>
    </row>
    <row r="103" spans="3:7" x14ac:dyDescent="0.25">
      <c r="C103" s="49"/>
      <c r="D103" s="49"/>
      <c r="E103" s="49"/>
      <c r="F103" s="49"/>
      <c r="G103" s="49"/>
    </row>
    <row r="104" spans="3:7" x14ac:dyDescent="0.25">
      <c r="C104" s="49"/>
      <c r="D104" s="49"/>
      <c r="E104" s="49"/>
      <c r="F104" s="49"/>
      <c r="G104" s="49"/>
    </row>
    <row r="105" spans="3:7" x14ac:dyDescent="0.25">
      <c r="C105" s="49"/>
      <c r="D105" s="49"/>
      <c r="E105" s="49"/>
      <c r="F105" s="49"/>
      <c r="G105" s="49"/>
    </row>
    <row r="106" spans="3:7" x14ac:dyDescent="0.25">
      <c r="C106" s="49"/>
      <c r="D106" s="49"/>
      <c r="E106" s="49"/>
      <c r="F106" s="49"/>
      <c r="G106" s="49"/>
    </row>
    <row r="107" spans="3:7" x14ac:dyDescent="0.25">
      <c r="C107" s="49"/>
      <c r="D107" s="49"/>
      <c r="E107" s="49"/>
      <c r="F107" s="49"/>
      <c r="G107" s="49"/>
    </row>
    <row r="108" spans="3:7" x14ac:dyDescent="0.25">
      <c r="C108" s="49"/>
      <c r="D108" s="49"/>
      <c r="E108" s="49"/>
      <c r="F108" s="49"/>
      <c r="G108" s="49"/>
    </row>
  </sheetData>
  <mergeCells count="61">
    <mergeCell ref="A83:G83"/>
    <mergeCell ref="A84:G84"/>
    <mergeCell ref="A85:G85"/>
    <mergeCell ref="A86:G86"/>
    <mergeCell ref="A87:G87"/>
    <mergeCell ref="A77:G77"/>
    <mergeCell ref="A78:G78"/>
    <mergeCell ref="A79:G79"/>
    <mergeCell ref="A80:G80"/>
    <mergeCell ref="A81:G81"/>
    <mergeCell ref="A82:G82"/>
    <mergeCell ref="A69:V69"/>
    <mergeCell ref="A72:G72"/>
    <mergeCell ref="A73:G73"/>
    <mergeCell ref="A74:G74"/>
    <mergeCell ref="A75:G75"/>
    <mergeCell ref="A76:G76"/>
    <mergeCell ref="A53:V53"/>
    <mergeCell ref="A56:V56"/>
    <mergeCell ref="A57:V57"/>
    <mergeCell ref="A61:V61"/>
    <mergeCell ref="A64:V64"/>
    <mergeCell ref="A65:V65"/>
    <mergeCell ref="A40:V40"/>
    <mergeCell ref="A41:V41"/>
    <mergeCell ref="A44:V44"/>
    <mergeCell ref="A45:V45"/>
    <mergeCell ref="A49:V49"/>
    <mergeCell ref="A52:V52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95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70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3689.27/1000</f>
        <v>3.68927</v>
      </c>
      <c r="H11" s="85"/>
      <c r="I11" s="55" t="s">
        <v>6</v>
      </c>
      <c r="J11" s="86">
        <f>26637.68/1000</f>
        <v>26.63768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5.0220000000000008E-2</v>
      </c>
      <c r="H14" s="85"/>
      <c r="I14" s="55" t="s">
        <v>8</v>
      </c>
      <c r="J14" s="86">
        <f>(P14+P15)/1000</f>
        <v>5.0220000000000008E-2</v>
      </c>
      <c r="K14" s="87"/>
      <c r="L14" s="58">
        <v>1188</v>
      </c>
      <c r="M14" s="35" t="s">
        <v>8</v>
      </c>
      <c r="N14" s="57"/>
      <c r="O14" s="26">
        <v>50.2</v>
      </c>
      <c r="P14" s="27">
        <v>50.2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553/1000</f>
        <v>0.55300000000000005</v>
      </c>
      <c r="H15" s="117"/>
      <c r="I15" s="55" t="s">
        <v>6</v>
      </c>
      <c r="J15" s="86">
        <f>6670/1000</f>
        <v>6.67</v>
      </c>
      <c r="K15" s="87"/>
      <c r="L15" s="59">
        <v>11720</v>
      </c>
      <c r="M15" s="35" t="s">
        <v>6</v>
      </c>
      <c r="N15" s="57"/>
      <c r="O15" s="26">
        <v>0.02</v>
      </c>
      <c r="P15" s="27">
        <v>0.02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8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222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223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224</v>
      </c>
      <c r="C26" s="134" t="s">
        <v>225</v>
      </c>
      <c r="D26" s="154" t="s">
        <v>226</v>
      </c>
      <c r="E26" s="155">
        <v>0.43</v>
      </c>
      <c r="F26" s="136" t="s">
        <v>227</v>
      </c>
      <c r="G26" s="136">
        <v>4.28</v>
      </c>
      <c r="H26" s="156"/>
      <c r="I26" s="156"/>
      <c r="J26" s="136" t="s">
        <v>228</v>
      </c>
      <c r="K26" s="136">
        <v>51.33</v>
      </c>
      <c r="L26" s="157"/>
      <c r="M26" s="156">
        <f>IF(ISNUMBER(K26/G26),IF(NOT(K26/G26=0),K26/G26, " "), " ")</f>
        <v>11.992990654205606</v>
      </c>
      <c r="N26" s="154"/>
    </row>
    <row r="27" spans="1:23" s="29" customFormat="1" ht="22.8" x14ac:dyDescent="0.25">
      <c r="A27" s="152">
        <v>2</v>
      </c>
      <c r="B27" s="153" t="s">
        <v>229</v>
      </c>
      <c r="C27" s="134" t="s">
        <v>230</v>
      </c>
      <c r="D27" s="154" t="s">
        <v>226</v>
      </c>
      <c r="E27" s="155">
        <v>28.97</v>
      </c>
      <c r="F27" s="136" t="s">
        <v>231</v>
      </c>
      <c r="G27" s="136">
        <v>312.3</v>
      </c>
      <c r="H27" s="156"/>
      <c r="I27" s="156"/>
      <c r="J27" s="136" t="s">
        <v>232</v>
      </c>
      <c r="K27" s="136">
        <v>3750.17</v>
      </c>
      <c r="L27" s="157"/>
      <c r="M27" s="156">
        <f>IF(ISNUMBER(K27/G27),IF(NOT(K27/G27=0),K27/G27, " "), " ")</f>
        <v>12.008229266730707</v>
      </c>
      <c r="N27" s="154"/>
    </row>
    <row r="28" spans="1:23" s="29" customFormat="1" ht="22.8" x14ac:dyDescent="0.25">
      <c r="A28" s="152">
        <v>3</v>
      </c>
      <c r="B28" s="153" t="s">
        <v>233</v>
      </c>
      <c r="C28" s="134" t="s">
        <v>234</v>
      </c>
      <c r="D28" s="154" t="s">
        <v>226</v>
      </c>
      <c r="E28" s="155">
        <v>1.34</v>
      </c>
      <c r="F28" s="136" t="s">
        <v>235</v>
      </c>
      <c r="G28" s="136">
        <v>15.01</v>
      </c>
      <c r="H28" s="156"/>
      <c r="I28" s="156"/>
      <c r="J28" s="136" t="s">
        <v>236</v>
      </c>
      <c r="K28" s="136">
        <v>180.11</v>
      </c>
      <c r="L28" s="157"/>
      <c r="M28" s="156">
        <f>IF(ISNUMBER(K28/G28),IF(NOT(K28/G28=0),K28/G28, " "), " ")</f>
        <v>11.999333777481681</v>
      </c>
      <c r="N28" s="154"/>
    </row>
    <row r="29" spans="1:23" s="29" customFormat="1" ht="22.8" x14ac:dyDescent="0.25">
      <c r="A29" s="152">
        <v>4</v>
      </c>
      <c r="B29" s="153" t="s">
        <v>237</v>
      </c>
      <c r="C29" s="134" t="s">
        <v>238</v>
      </c>
      <c r="D29" s="154" t="s">
        <v>226</v>
      </c>
      <c r="E29" s="155">
        <v>16.760000000000002</v>
      </c>
      <c r="F29" s="136" t="s">
        <v>239</v>
      </c>
      <c r="G29" s="136">
        <v>190.06</v>
      </c>
      <c r="H29" s="156"/>
      <c r="I29" s="156"/>
      <c r="J29" s="136" t="s">
        <v>240</v>
      </c>
      <c r="K29" s="136">
        <v>2282.04</v>
      </c>
      <c r="L29" s="157"/>
      <c r="M29" s="156">
        <f>IF(ISNUMBER(K29/G29),IF(NOT(K29/G29=0),K29/G29, " "), " ")</f>
        <v>12.006945175207829</v>
      </c>
      <c r="N29" s="154"/>
    </row>
    <row r="30" spans="1:23" ht="22.8" x14ac:dyDescent="0.25">
      <c r="A30" s="152">
        <v>5</v>
      </c>
      <c r="B30" s="153" t="s">
        <v>241</v>
      </c>
      <c r="C30" s="134" t="s">
        <v>242</v>
      </c>
      <c r="D30" s="154" t="s">
        <v>226</v>
      </c>
      <c r="E30" s="155">
        <v>0.81</v>
      </c>
      <c r="F30" s="136" t="s">
        <v>243</v>
      </c>
      <c r="G30" s="136">
        <v>9.2899999999999991</v>
      </c>
      <c r="H30" s="156"/>
      <c r="I30" s="156"/>
      <c r="J30" s="136" t="s">
        <v>244</v>
      </c>
      <c r="K30" s="136">
        <v>111.47</v>
      </c>
      <c r="L30" s="157"/>
      <c r="M30" s="156">
        <f>IF(ISNUMBER(K30/G30),IF(NOT(K30/G30=0),K30/G30, " "), " ")</f>
        <v>11.998923573735199</v>
      </c>
      <c r="N30" s="154"/>
    </row>
    <row r="31" spans="1:23" ht="22.8" x14ac:dyDescent="0.25">
      <c r="A31" s="152">
        <v>6</v>
      </c>
      <c r="B31" s="153" t="s">
        <v>245</v>
      </c>
      <c r="C31" s="134" t="s">
        <v>246</v>
      </c>
      <c r="D31" s="154" t="s">
        <v>226</v>
      </c>
      <c r="E31" s="155">
        <v>0.37</v>
      </c>
      <c r="F31" s="136" t="s">
        <v>247</v>
      </c>
      <c r="G31" s="136">
        <v>4.5</v>
      </c>
      <c r="H31" s="156"/>
      <c r="I31" s="156"/>
      <c r="J31" s="136" t="s">
        <v>248</v>
      </c>
      <c r="K31" s="136">
        <v>54</v>
      </c>
      <c r="L31" s="157"/>
      <c r="M31" s="156">
        <f>IF(ISNUMBER(K31/G31),IF(NOT(K31/G31=0),K31/G31, " "), " ")</f>
        <v>12</v>
      </c>
      <c r="N31" s="154"/>
    </row>
    <row r="32" spans="1:23" ht="22.8" x14ac:dyDescent="0.25">
      <c r="A32" s="152">
        <v>7</v>
      </c>
      <c r="B32" s="153" t="s">
        <v>249</v>
      </c>
      <c r="C32" s="134" t="s">
        <v>250</v>
      </c>
      <c r="D32" s="154" t="s">
        <v>226</v>
      </c>
      <c r="E32" s="155">
        <v>1.52</v>
      </c>
      <c r="F32" s="136" t="s">
        <v>251</v>
      </c>
      <c r="G32" s="136">
        <v>19.899999999999999</v>
      </c>
      <c r="H32" s="156"/>
      <c r="I32" s="156"/>
      <c r="J32" s="136" t="s">
        <v>252</v>
      </c>
      <c r="K32" s="136">
        <v>238.69</v>
      </c>
      <c r="L32" s="157"/>
      <c r="M32" s="156">
        <f>IF(ISNUMBER(K32/G32),IF(NOT(K32/G32=0),K32/G32, " "), " ")</f>
        <v>11.994472361809047</v>
      </c>
      <c r="N32" s="154"/>
    </row>
    <row r="33" spans="1:14" ht="22.8" x14ac:dyDescent="0.25">
      <c r="A33" s="152">
        <v>8</v>
      </c>
      <c r="B33" s="153">
        <v>2</v>
      </c>
      <c r="C33" s="134" t="s">
        <v>253</v>
      </c>
      <c r="D33" s="154" t="s">
        <v>226</v>
      </c>
      <c r="E33" s="155">
        <v>0.02</v>
      </c>
      <c r="F33" s="136" t="s">
        <v>254</v>
      </c>
      <c r="G33" s="136"/>
      <c r="H33" s="156"/>
      <c r="I33" s="156"/>
      <c r="J33" s="136" t="s">
        <v>254</v>
      </c>
      <c r="K33" s="136"/>
      <c r="L33" s="157"/>
      <c r="M33" s="156" t="str">
        <f>IF(ISNUMBER(K33/G33),IF(NOT(K33/G33=0),K33/G33, " "), " ")</f>
        <v xml:space="preserve"> </v>
      </c>
      <c r="N33" s="154"/>
    </row>
    <row r="34" spans="1:14" ht="19.350000000000001" customHeight="1" x14ac:dyDescent="0.25">
      <c r="A34" s="128" t="s">
        <v>255</v>
      </c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</row>
    <row r="35" spans="1:14" ht="22.8" x14ac:dyDescent="0.25">
      <c r="A35" s="152">
        <v>9</v>
      </c>
      <c r="B35" s="153">
        <v>30954</v>
      </c>
      <c r="C35" s="134" t="s">
        <v>256</v>
      </c>
      <c r="D35" s="154" t="s">
        <v>257</v>
      </c>
      <c r="E35" s="155">
        <v>0.02</v>
      </c>
      <c r="F35" s="136" t="s">
        <v>258</v>
      </c>
      <c r="G35" s="136">
        <v>0.67</v>
      </c>
      <c r="H35" s="156"/>
      <c r="I35" s="156"/>
      <c r="J35" s="136" t="s">
        <v>259</v>
      </c>
      <c r="K35" s="136">
        <v>3.26</v>
      </c>
      <c r="L35" s="157"/>
      <c r="M35" s="156">
        <f>IF(ISNUMBER(K35/G35),IF(NOT(K35/G35=0),K35/G35, " "), " ")</f>
        <v>4.8656716417910442</v>
      </c>
      <c r="N35" s="154" t="s">
        <v>260</v>
      </c>
    </row>
    <row r="36" spans="1:14" ht="22.8" x14ac:dyDescent="0.25">
      <c r="A36" s="152">
        <v>10</v>
      </c>
      <c r="B36" s="153">
        <v>40502</v>
      </c>
      <c r="C36" s="134" t="s">
        <v>261</v>
      </c>
      <c r="D36" s="154" t="s">
        <v>257</v>
      </c>
      <c r="E36" s="155">
        <v>7.0000000000000007E-2</v>
      </c>
      <c r="F36" s="136" t="s">
        <v>262</v>
      </c>
      <c r="G36" s="136">
        <v>0.55000000000000004</v>
      </c>
      <c r="H36" s="156"/>
      <c r="I36" s="156"/>
      <c r="J36" s="136" t="s">
        <v>263</v>
      </c>
      <c r="K36" s="136">
        <v>3.15</v>
      </c>
      <c r="L36" s="157"/>
      <c r="M36" s="156">
        <f>IF(ISNUMBER(K36/G36),IF(NOT(K36/G36=0),K36/G36, " "), " ")</f>
        <v>5.7272727272727266</v>
      </c>
      <c r="N36" s="154" t="s">
        <v>264</v>
      </c>
    </row>
    <row r="37" spans="1:14" ht="22.8" x14ac:dyDescent="0.25">
      <c r="A37" s="152">
        <v>11</v>
      </c>
      <c r="B37" s="153">
        <v>40504</v>
      </c>
      <c r="C37" s="134" t="s">
        <v>265</v>
      </c>
      <c r="D37" s="154" t="s">
        <v>257</v>
      </c>
      <c r="E37" s="155">
        <v>7.0000000000000007E-2</v>
      </c>
      <c r="F37" s="136" t="s">
        <v>266</v>
      </c>
      <c r="G37" s="136">
        <v>0.09</v>
      </c>
      <c r="H37" s="156"/>
      <c r="I37" s="156"/>
      <c r="J37" s="136" t="s">
        <v>267</v>
      </c>
      <c r="K37" s="136">
        <v>0.21</v>
      </c>
      <c r="L37" s="157"/>
      <c r="M37" s="156">
        <f>IF(ISNUMBER(K37/G37),IF(NOT(K37/G37=0),K37/G37, " "), " ")</f>
        <v>2.3333333333333335</v>
      </c>
      <c r="N37" s="154" t="s">
        <v>264</v>
      </c>
    </row>
    <row r="38" spans="1:14" ht="22.8" x14ac:dyDescent="0.25">
      <c r="A38" s="152">
        <v>12</v>
      </c>
      <c r="B38" s="153">
        <v>330206</v>
      </c>
      <c r="C38" s="134" t="s">
        <v>268</v>
      </c>
      <c r="D38" s="154" t="s">
        <v>257</v>
      </c>
      <c r="E38" s="155">
        <v>0.01</v>
      </c>
      <c r="F38" s="136" t="s">
        <v>269</v>
      </c>
      <c r="G38" s="136">
        <v>0.02</v>
      </c>
      <c r="H38" s="156"/>
      <c r="I38" s="156"/>
      <c r="J38" s="136" t="s">
        <v>270</v>
      </c>
      <c r="K38" s="136">
        <v>0.12</v>
      </c>
      <c r="L38" s="157"/>
      <c r="M38" s="156">
        <f>IF(ISNUMBER(K38/G38),IF(NOT(K38/G38=0),K38/G38, " "), " ")</f>
        <v>6</v>
      </c>
      <c r="N38" s="154" t="s">
        <v>264</v>
      </c>
    </row>
    <row r="39" spans="1:14" ht="22.8" x14ac:dyDescent="0.25">
      <c r="A39" s="152">
        <v>13</v>
      </c>
      <c r="B39" s="153">
        <v>400001</v>
      </c>
      <c r="C39" s="134" t="s">
        <v>271</v>
      </c>
      <c r="D39" s="154" t="s">
        <v>257</v>
      </c>
      <c r="E39" s="155">
        <v>0.04</v>
      </c>
      <c r="F39" s="136" t="s">
        <v>272</v>
      </c>
      <c r="G39" s="136">
        <v>4.12</v>
      </c>
      <c r="H39" s="156"/>
      <c r="I39" s="156"/>
      <c r="J39" s="136" t="s">
        <v>273</v>
      </c>
      <c r="K39" s="136">
        <v>23.48</v>
      </c>
      <c r="L39" s="157"/>
      <c r="M39" s="156">
        <f>IF(ISNUMBER(K39/G39),IF(NOT(K39/G39=0),K39/G39, " "), " ")</f>
        <v>5.6990291262135919</v>
      </c>
      <c r="N39" s="154" t="s">
        <v>264</v>
      </c>
    </row>
    <row r="40" spans="1:14" ht="19.350000000000001" customHeight="1" x14ac:dyDescent="0.25">
      <c r="A40" s="128" t="s">
        <v>274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</row>
    <row r="41" spans="1:14" ht="34.200000000000003" x14ac:dyDescent="0.25">
      <c r="A41" s="152">
        <v>14</v>
      </c>
      <c r="B41" s="153" t="s">
        <v>275</v>
      </c>
      <c r="C41" s="134" t="s">
        <v>276</v>
      </c>
      <c r="D41" s="154" t="s">
        <v>277</v>
      </c>
      <c r="E41" s="155">
        <v>1.4E-3</v>
      </c>
      <c r="F41" s="136" t="s">
        <v>278</v>
      </c>
      <c r="G41" s="136">
        <v>12.24</v>
      </c>
      <c r="H41" s="156">
        <v>40665.26</v>
      </c>
      <c r="I41" s="156">
        <v>56.93</v>
      </c>
      <c r="J41" s="136" t="s">
        <v>279</v>
      </c>
      <c r="K41" s="136">
        <v>58.55</v>
      </c>
      <c r="L41" s="157"/>
      <c r="M41" s="156">
        <f>IF(ISNUMBER(K41/G41),IF(NOT(K41/G41=0),K41/G41, " "), " ")</f>
        <v>4.7834967320261432</v>
      </c>
      <c r="N41" s="154" t="s">
        <v>280</v>
      </c>
    </row>
    <row r="42" spans="1:14" ht="22.8" x14ac:dyDescent="0.25">
      <c r="A42" s="152">
        <v>15</v>
      </c>
      <c r="B42" s="153" t="s">
        <v>281</v>
      </c>
      <c r="C42" s="134" t="s">
        <v>282</v>
      </c>
      <c r="D42" s="154" t="s">
        <v>283</v>
      </c>
      <c r="E42" s="155">
        <v>1.09E-2</v>
      </c>
      <c r="F42" s="136" t="s">
        <v>284</v>
      </c>
      <c r="G42" s="136">
        <v>7.0000000000000007E-2</v>
      </c>
      <c r="H42" s="156">
        <v>42.66</v>
      </c>
      <c r="I42" s="156">
        <v>0.46</v>
      </c>
      <c r="J42" s="136" t="s">
        <v>285</v>
      </c>
      <c r="K42" s="136">
        <v>0.54</v>
      </c>
      <c r="L42" s="157"/>
      <c r="M42" s="156">
        <f>IF(ISNUMBER(K42/G42),IF(NOT(K42/G42=0),K42/G42, " "), " ")</f>
        <v>7.7142857142857144</v>
      </c>
      <c r="N42" s="154" t="s">
        <v>286</v>
      </c>
    </row>
    <row r="43" spans="1:14" ht="34.200000000000003" x14ac:dyDescent="0.25">
      <c r="A43" s="152">
        <v>16</v>
      </c>
      <c r="B43" s="153" t="s">
        <v>287</v>
      </c>
      <c r="C43" s="134" t="s">
        <v>288</v>
      </c>
      <c r="D43" s="154" t="s">
        <v>289</v>
      </c>
      <c r="E43" s="155">
        <v>1</v>
      </c>
      <c r="F43" s="136" t="s">
        <v>290</v>
      </c>
      <c r="G43" s="136">
        <v>72.7</v>
      </c>
      <c r="H43" s="156">
        <v>379.6</v>
      </c>
      <c r="I43" s="156">
        <v>379.6</v>
      </c>
      <c r="J43" s="136" t="s">
        <v>291</v>
      </c>
      <c r="K43" s="136">
        <v>387.45</v>
      </c>
      <c r="L43" s="157"/>
      <c r="M43" s="156">
        <f>IF(ISNUMBER(K43/G43),IF(NOT(K43/G43=0),K43/G43, " "), " ")</f>
        <v>5.3294360385144426</v>
      </c>
      <c r="N43" s="154" t="s">
        <v>292</v>
      </c>
    </row>
    <row r="44" spans="1:14" ht="45.6" x14ac:dyDescent="0.25">
      <c r="A44" s="152">
        <v>17</v>
      </c>
      <c r="B44" s="153" t="s">
        <v>293</v>
      </c>
      <c r="C44" s="134" t="s">
        <v>294</v>
      </c>
      <c r="D44" s="154" t="s">
        <v>295</v>
      </c>
      <c r="E44" s="155">
        <v>2</v>
      </c>
      <c r="F44" s="136" t="s">
        <v>296</v>
      </c>
      <c r="G44" s="136">
        <v>10.52</v>
      </c>
      <c r="H44" s="156">
        <v>18.82</v>
      </c>
      <c r="I44" s="156">
        <v>37.64</v>
      </c>
      <c r="J44" s="136" t="s">
        <v>297</v>
      </c>
      <c r="K44" s="136">
        <v>38.6</v>
      </c>
      <c r="L44" s="157"/>
      <c r="M44" s="156">
        <f>IF(ISNUMBER(K44/G44),IF(NOT(K44/G44=0),K44/G44, " "), " ")</f>
        <v>3.6692015209125479</v>
      </c>
      <c r="N44" s="154" t="s">
        <v>298</v>
      </c>
    </row>
    <row r="45" spans="1:14" ht="34.200000000000003" x14ac:dyDescent="0.25">
      <c r="A45" s="152">
        <v>18</v>
      </c>
      <c r="B45" s="153" t="s">
        <v>299</v>
      </c>
      <c r="C45" s="134" t="s">
        <v>300</v>
      </c>
      <c r="D45" s="154" t="s">
        <v>301</v>
      </c>
      <c r="E45" s="155">
        <v>2.1850000000000001</v>
      </c>
      <c r="F45" s="136" t="s">
        <v>302</v>
      </c>
      <c r="G45" s="136">
        <v>44.14</v>
      </c>
      <c r="H45" s="156">
        <v>90</v>
      </c>
      <c r="I45" s="156">
        <v>196.65</v>
      </c>
      <c r="J45" s="136" t="s">
        <v>303</v>
      </c>
      <c r="K45" s="136">
        <v>206.11</v>
      </c>
      <c r="L45" s="157"/>
      <c r="M45" s="156">
        <f>IF(ISNUMBER(K45/G45),IF(NOT(K45/G45=0),K45/G45, " "), " ")</f>
        <v>4.6694608065246941</v>
      </c>
      <c r="N45" s="154" t="s">
        <v>304</v>
      </c>
    </row>
    <row r="46" spans="1:14" ht="22.8" x14ac:dyDescent="0.25">
      <c r="A46" s="152">
        <v>19</v>
      </c>
      <c r="B46" s="153" t="s">
        <v>305</v>
      </c>
      <c r="C46" s="134" t="s">
        <v>306</v>
      </c>
      <c r="D46" s="154" t="s">
        <v>277</v>
      </c>
      <c r="E46" s="155">
        <v>4.0000000000000002E-4</v>
      </c>
      <c r="F46" s="136" t="s">
        <v>307</v>
      </c>
      <c r="G46" s="136">
        <v>4.6100000000000003</v>
      </c>
      <c r="H46" s="156">
        <v>61732.38</v>
      </c>
      <c r="I46" s="156">
        <v>24.69</v>
      </c>
      <c r="J46" s="136" t="s">
        <v>308</v>
      </c>
      <c r="K46" s="136">
        <v>25.31</v>
      </c>
      <c r="L46" s="157"/>
      <c r="M46" s="156">
        <f>IF(ISNUMBER(K46/G46),IF(NOT(K46/G46=0),K46/G46, " "), " ")</f>
        <v>5.4902386117136652</v>
      </c>
      <c r="N46" s="154" t="s">
        <v>309</v>
      </c>
    </row>
    <row r="47" spans="1:14" ht="34.200000000000003" x14ac:dyDescent="0.25">
      <c r="A47" s="152">
        <v>20</v>
      </c>
      <c r="B47" s="153" t="s">
        <v>310</v>
      </c>
      <c r="C47" s="134" t="s">
        <v>311</v>
      </c>
      <c r="D47" s="154" t="s">
        <v>283</v>
      </c>
      <c r="E47" s="155">
        <v>4.8999999999999998E-3</v>
      </c>
      <c r="F47" s="136" t="s">
        <v>312</v>
      </c>
      <c r="G47" s="136">
        <v>0.49</v>
      </c>
      <c r="H47" s="156">
        <v>451</v>
      </c>
      <c r="I47" s="156">
        <v>2.21</v>
      </c>
      <c r="J47" s="136" t="s">
        <v>313</v>
      </c>
      <c r="K47" s="136">
        <v>2.31</v>
      </c>
      <c r="L47" s="157"/>
      <c r="M47" s="156">
        <f>IF(ISNUMBER(K47/G47),IF(NOT(K47/G47=0),K47/G47, " "), " ")</f>
        <v>4.7142857142857144</v>
      </c>
      <c r="N47" s="154" t="s">
        <v>314</v>
      </c>
    </row>
    <row r="48" spans="1:14" ht="34.200000000000003" x14ac:dyDescent="0.25">
      <c r="A48" s="152">
        <v>21</v>
      </c>
      <c r="B48" s="153" t="s">
        <v>315</v>
      </c>
      <c r="C48" s="134" t="s">
        <v>316</v>
      </c>
      <c r="D48" s="154" t="s">
        <v>317</v>
      </c>
      <c r="E48" s="155">
        <v>7.7999999999999996E-3</v>
      </c>
      <c r="F48" s="136" t="s">
        <v>318</v>
      </c>
      <c r="G48" s="136">
        <v>0.33</v>
      </c>
      <c r="H48" s="156">
        <v>219.37</v>
      </c>
      <c r="I48" s="156">
        <v>1.72</v>
      </c>
      <c r="J48" s="136" t="s">
        <v>319</v>
      </c>
      <c r="K48" s="136">
        <v>1.75</v>
      </c>
      <c r="L48" s="157"/>
      <c r="M48" s="156">
        <f>IF(ISNUMBER(K48/G48),IF(NOT(K48/G48=0),K48/G48, " "), " ")</f>
        <v>5.3030303030303028</v>
      </c>
      <c r="N48" s="154" t="s">
        <v>320</v>
      </c>
    </row>
    <row r="49" spans="1:14" ht="22.8" x14ac:dyDescent="0.25">
      <c r="A49" s="152">
        <v>22</v>
      </c>
      <c r="B49" s="153" t="s">
        <v>321</v>
      </c>
      <c r="C49" s="134" t="s">
        <v>322</v>
      </c>
      <c r="D49" s="154" t="s">
        <v>277</v>
      </c>
      <c r="E49" s="155">
        <v>1.0500000000000001E-2</v>
      </c>
      <c r="F49" s="136" t="s">
        <v>323</v>
      </c>
      <c r="G49" s="136">
        <v>178.5</v>
      </c>
      <c r="H49" s="156">
        <v>197180</v>
      </c>
      <c r="I49" s="156">
        <v>2070.39</v>
      </c>
      <c r="J49" s="136" t="s">
        <v>324</v>
      </c>
      <c r="K49" s="136">
        <v>2115.23</v>
      </c>
      <c r="L49" s="157"/>
      <c r="M49" s="156">
        <f>IF(ISNUMBER(K49/G49),IF(NOT(K49/G49=0),K49/G49, " "), " ")</f>
        <v>11.850028011204483</v>
      </c>
      <c r="N49" s="154" t="s">
        <v>325</v>
      </c>
    </row>
    <row r="50" spans="1:14" ht="22.8" x14ac:dyDescent="0.25">
      <c r="A50" s="152">
        <v>23</v>
      </c>
      <c r="B50" s="153" t="s">
        <v>326</v>
      </c>
      <c r="C50" s="134" t="s">
        <v>327</v>
      </c>
      <c r="D50" s="154" t="s">
        <v>301</v>
      </c>
      <c r="E50" s="155">
        <v>0.98399999999999999</v>
      </c>
      <c r="F50" s="136" t="s">
        <v>328</v>
      </c>
      <c r="G50" s="136">
        <v>7.26</v>
      </c>
      <c r="H50" s="156">
        <v>27.65</v>
      </c>
      <c r="I50" s="156">
        <v>27.21</v>
      </c>
      <c r="J50" s="136" t="s">
        <v>329</v>
      </c>
      <c r="K50" s="136">
        <v>27.94</v>
      </c>
      <c r="L50" s="157"/>
      <c r="M50" s="156">
        <f>IF(ISNUMBER(K50/G50),IF(NOT(K50/G50=0),K50/G50, " "), " ")</f>
        <v>3.8484848484848486</v>
      </c>
      <c r="N50" s="154" t="s">
        <v>330</v>
      </c>
    </row>
    <row r="51" spans="1:14" ht="22.8" x14ac:dyDescent="0.25">
      <c r="A51" s="152">
        <v>24</v>
      </c>
      <c r="B51" s="153" t="s">
        <v>331</v>
      </c>
      <c r="C51" s="134" t="s">
        <v>332</v>
      </c>
      <c r="D51" s="154" t="s">
        <v>317</v>
      </c>
      <c r="E51" s="155">
        <v>3.8E-3</v>
      </c>
      <c r="F51" s="136" t="s">
        <v>333</v>
      </c>
      <c r="G51" s="136">
        <v>0.03</v>
      </c>
      <c r="H51" s="156">
        <v>37.97</v>
      </c>
      <c r="I51" s="156">
        <v>0.14000000000000001</v>
      </c>
      <c r="J51" s="136" t="s">
        <v>334</v>
      </c>
      <c r="K51" s="136">
        <v>0.15</v>
      </c>
      <c r="L51" s="157"/>
      <c r="M51" s="156">
        <f>IF(ISNUMBER(K51/G51),IF(NOT(K51/G51=0),K51/G51, " "), " ")</f>
        <v>5</v>
      </c>
      <c r="N51" s="154" t="s">
        <v>335</v>
      </c>
    </row>
    <row r="52" spans="1:14" ht="34.200000000000003" x14ac:dyDescent="0.25">
      <c r="A52" s="152">
        <v>25</v>
      </c>
      <c r="B52" s="153" t="s">
        <v>336</v>
      </c>
      <c r="C52" s="134" t="s">
        <v>337</v>
      </c>
      <c r="D52" s="154" t="s">
        <v>277</v>
      </c>
      <c r="E52" s="155">
        <v>2.0000000000000001E-4</v>
      </c>
      <c r="F52" s="136" t="s">
        <v>338</v>
      </c>
      <c r="G52" s="136">
        <v>1.84</v>
      </c>
      <c r="H52" s="156">
        <v>39771</v>
      </c>
      <c r="I52" s="156">
        <v>7.96</v>
      </c>
      <c r="J52" s="136" t="s">
        <v>339</v>
      </c>
      <c r="K52" s="136">
        <v>8.18</v>
      </c>
      <c r="L52" s="157"/>
      <c r="M52" s="156">
        <f>IF(ISNUMBER(K52/G52),IF(NOT(K52/G52=0),K52/G52, " "), " ")</f>
        <v>4.445652173913043</v>
      </c>
      <c r="N52" s="154" t="s">
        <v>340</v>
      </c>
    </row>
    <row r="53" spans="1:14" ht="34.200000000000003" x14ac:dyDescent="0.25">
      <c r="A53" s="152">
        <v>26</v>
      </c>
      <c r="B53" s="153" t="s">
        <v>341</v>
      </c>
      <c r="C53" s="134" t="s">
        <v>342</v>
      </c>
      <c r="D53" s="154" t="s">
        <v>317</v>
      </c>
      <c r="E53" s="155">
        <v>0.04</v>
      </c>
      <c r="F53" s="136" t="s">
        <v>343</v>
      </c>
      <c r="G53" s="136">
        <v>0.69</v>
      </c>
      <c r="H53" s="156">
        <v>70.16</v>
      </c>
      <c r="I53" s="156">
        <v>2.81</v>
      </c>
      <c r="J53" s="136" t="s">
        <v>344</v>
      </c>
      <c r="K53" s="136">
        <v>2.87</v>
      </c>
      <c r="L53" s="157"/>
      <c r="M53" s="156">
        <f>IF(ISNUMBER(K53/G53),IF(NOT(K53/G53=0),K53/G53, " "), " ")</f>
        <v>4.1594202898550732</v>
      </c>
      <c r="N53" s="154" t="s">
        <v>345</v>
      </c>
    </row>
    <row r="54" spans="1:14" ht="34.200000000000003" x14ac:dyDescent="0.25">
      <c r="A54" s="152">
        <v>27</v>
      </c>
      <c r="B54" s="153" t="s">
        <v>346</v>
      </c>
      <c r="C54" s="134" t="s">
        <v>347</v>
      </c>
      <c r="D54" s="154" t="s">
        <v>277</v>
      </c>
      <c r="E54" s="155">
        <v>5.5999999999999999E-3</v>
      </c>
      <c r="F54" s="136" t="s">
        <v>348</v>
      </c>
      <c r="G54" s="136">
        <v>65.97</v>
      </c>
      <c r="H54" s="156">
        <v>36017</v>
      </c>
      <c r="I54" s="156">
        <v>201.7</v>
      </c>
      <c r="J54" s="136" t="s">
        <v>349</v>
      </c>
      <c r="K54" s="136">
        <v>207.24</v>
      </c>
      <c r="L54" s="157"/>
      <c r="M54" s="156">
        <f>IF(ISNUMBER(K54/G54),IF(NOT(K54/G54=0),K54/G54, " "), " ")</f>
        <v>3.1414279217826286</v>
      </c>
      <c r="N54" s="154" t="s">
        <v>350</v>
      </c>
    </row>
    <row r="55" spans="1:14" ht="34.200000000000003" x14ac:dyDescent="0.25">
      <c r="A55" s="152">
        <v>28</v>
      </c>
      <c r="B55" s="153" t="s">
        <v>351</v>
      </c>
      <c r="C55" s="134" t="s">
        <v>352</v>
      </c>
      <c r="D55" s="154" t="s">
        <v>289</v>
      </c>
      <c r="E55" s="155">
        <v>1</v>
      </c>
      <c r="F55" s="136" t="s">
        <v>353</v>
      </c>
      <c r="G55" s="136">
        <v>18</v>
      </c>
      <c r="H55" s="156">
        <v>32.950000000000003</v>
      </c>
      <c r="I55" s="156">
        <v>32.950000000000003</v>
      </c>
      <c r="J55" s="136" t="s">
        <v>354</v>
      </c>
      <c r="K55" s="136">
        <v>34.119999999999997</v>
      </c>
      <c r="L55" s="157"/>
      <c r="M55" s="156">
        <f>IF(ISNUMBER(K55/G55),IF(NOT(K55/G55=0),K55/G55, " "), " ")</f>
        <v>1.8955555555555554</v>
      </c>
      <c r="N55" s="154" t="s">
        <v>320</v>
      </c>
    </row>
    <row r="56" spans="1:14" ht="34.200000000000003" x14ac:dyDescent="0.25">
      <c r="A56" s="152">
        <v>29</v>
      </c>
      <c r="B56" s="153" t="s">
        <v>355</v>
      </c>
      <c r="C56" s="134" t="s">
        <v>356</v>
      </c>
      <c r="D56" s="154" t="s">
        <v>283</v>
      </c>
      <c r="E56" s="155">
        <v>3.3000000000000002E-2</v>
      </c>
      <c r="F56" s="136" t="s">
        <v>357</v>
      </c>
      <c r="G56" s="136">
        <v>47.03</v>
      </c>
      <c r="H56" s="156">
        <v>8054.52</v>
      </c>
      <c r="I56" s="156">
        <v>265.8</v>
      </c>
      <c r="J56" s="136" t="s">
        <v>358</v>
      </c>
      <c r="K56" s="136">
        <v>274.76</v>
      </c>
      <c r="L56" s="157"/>
      <c r="M56" s="156">
        <f>IF(ISNUMBER(K56/G56),IF(NOT(K56/G56=0),K56/G56, " "), " ")</f>
        <v>5.8422283648734847</v>
      </c>
      <c r="N56" s="154" t="s">
        <v>359</v>
      </c>
    </row>
    <row r="57" spans="1:14" ht="57" x14ac:dyDescent="0.25">
      <c r="A57" s="152">
        <v>30</v>
      </c>
      <c r="B57" s="153" t="s">
        <v>360</v>
      </c>
      <c r="C57" s="134" t="s">
        <v>361</v>
      </c>
      <c r="D57" s="154" t="s">
        <v>362</v>
      </c>
      <c r="E57" s="155">
        <v>1.605</v>
      </c>
      <c r="F57" s="136" t="s">
        <v>363</v>
      </c>
      <c r="G57" s="136">
        <v>19.739999999999998</v>
      </c>
      <c r="H57" s="156">
        <v>50.12</v>
      </c>
      <c r="I57" s="156">
        <v>80.44</v>
      </c>
      <c r="J57" s="136" t="s">
        <v>364</v>
      </c>
      <c r="K57" s="136">
        <v>82.77</v>
      </c>
      <c r="L57" s="157"/>
      <c r="M57" s="156">
        <f>IF(ISNUMBER(K57/G57),IF(NOT(K57/G57=0),K57/G57, " "), " ")</f>
        <v>4.1930091185410339</v>
      </c>
      <c r="N57" s="154" t="s">
        <v>365</v>
      </c>
    </row>
    <row r="58" spans="1:14" ht="34.200000000000003" x14ac:dyDescent="0.25">
      <c r="A58" s="152">
        <v>31</v>
      </c>
      <c r="B58" s="153" t="s">
        <v>366</v>
      </c>
      <c r="C58" s="134" t="s">
        <v>367</v>
      </c>
      <c r="D58" s="154" t="s">
        <v>362</v>
      </c>
      <c r="E58" s="155">
        <v>17.18</v>
      </c>
      <c r="F58" s="136" t="s">
        <v>368</v>
      </c>
      <c r="G58" s="136">
        <v>1054.51</v>
      </c>
      <c r="H58" s="156">
        <v>250.02</v>
      </c>
      <c r="I58" s="156">
        <v>4295.3500000000004</v>
      </c>
      <c r="J58" s="136" t="s">
        <v>369</v>
      </c>
      <c r="K58" s="136">
        <v>4341.21</v>
      </c>
      <c r="L58" s="157"/>
      <c r="M58" s="156">
        <f>IF(ISNUMBER(K58/G58),IF(NOT(K58/G58=0),K58/G58, " "), " ")</f>
        <v>4.1168030649306315</v>
      </c>
      <c r="N58" s="154" t="s">
        <v>370</v>
      </c>
    </row>
    <row r="59" spans="1:14" ht="34.200000000000003" x14ac:dyDescent="0.25">
      <c r="A59" s="152">
        <v>32</v>
      </c>
      <c r="B59" s="153" t="s">
        <v>371</v>
      </c>
      <c r="C59" s="134" t="s">
        <v>372</v>
      </c>
      <c r="D59" s="154" t="s">
        <v>295</v>
      </c>
      <c r="E59" s="155">
        <v>7</v>
      </c>
      <c r="F59" s="136" t="s">
        <v>373</v>
      </c>
      <c r="G59" s="136">
        <v>265.93</v>
      </c>
      <c r="H59" s="156">
        <v>213.35</v>
      </c>
      <c r="I59" s="156">
        <v>1493.45</v>
      </c>
      <c r="J59" s="136" t="s">
        <v>374</v>
      </c>
      <c r="K59" s="136">
        <v>1512.42</v>
      </c>
      <c r="L59" s="157"/>
      <c r="M59" s="156">
        <f>IF(ISNUMBER(K59/G59),IF(NOT(K59/G59=0),K59/G59, " "), " ")</f>
        <v>5.6872861279284024</v>
      </c>
      <c r="N59" s="154" t="s">
        <v>375</v>
      </c>
    </row>
    <row r="60" spans="1:14" ht="22.8" x14ac:dyDescent="0.25">
      <c r="A60" s="152">
        <v>33</v>
      </c>
      <c r="B60" s="153" t="s">
        <v>376</v>
      </c>
      <c r="C60" s="134" t="s">
        <v>377</v>
      </c>
      <c r="D60" s="154" t="s">
        <v>362</v>
      </c>
      <c r="E60" s="155">
        <v>11.63</v>
      </c>
      <c r="F60" s="136" t="s">
        <v>378</v>
      </c>
      <c r="G60" s="136">
        <v>23.26</v>
      </c>
      <c r="H60" s="156">
        <v>4.24</v>
      </c>
      <c r="I60" s="156">
        <v>49.31</v>
      </c>
      <c r="J60" s="136" t="s">
        <v>379</v>
      </c>
      <c r="K60" s="136">
        <v>51.4</v>
      </c>
      <c r="L60" s="157"/>
      <c r="M60" s="156">
        <f>IF(ISNUMBER(K60/G60),IF(NOT(K60/G60=0),K60/G60, " "), " ")</f>
        <v>2.2098022355975924</v>
      </c>
      <c r="N60" s="154" t="s">
        <v>380</v>
      </c>
    </row>
    <row r="61" spans="1:14" ht="45.6" x14ac:dyDescent="0.25">
      <c r="A61" s="152">
        <v>34</v>
      </c>
      <c r="B61" s="153" t="s">
        <v>381</v>
      </c>
      <c r="C61" s="134" t="s">
        <v>382</v>
      </c>
      <c r="D61" s="154" t="s">
        <v>362</v>
      </c>
      <c r="E61" s="155">
        <v>1.4E-2</v>
      </c>
      <c r="F61" s="136" t="s">
        <v>383</v>
      </c>
      <c r="G61" s="136">
        <v>0.16</v>
      </c>
      <c r="H61" s="156">
        <v>22.86</v>
      </c>
      <c r="I61" s="156">
        <v>0.32</v>
      </c>
      <c r="J61" s="136" t="s">
        <v>384</v>
      </c>
      <c r="K61" s="136">
        <v>0.33</v>
      </c>
      <c r="L61" s="157"/>
      <c r="M61" s="156">
        <f>IF(ISNUMBER(K61/G61),IF(NOT(K61/G61=0),K61/G61, " "), " ")</f>
        <v>2.0625</v>
      </c>
      <c r="N61" s="154" t="s">
        <v>385</v>
      </c>
    </row>
    <row r="62" spans="1:14" ht="34.200000000000003" x14ac:dyDescent="0.25">
      <c r="A62" s="152">
        <v>35</v>
      </c>
      <c r="B62" s="153" t="s">
        <v>386</v>
      </c>
      <c r="C62" s="134" t="s">
        <v>387</v>
      </c>
      <c r="D62" s="154" t="s">
        <v>277</v>
      </c>
      <c r="E62" s="155">
        <v>1.6799999999999999E-2</v>
      </c>
      <c r="F62" s="136" t="s">
        <v>388</v>
      </c>
      <c r="G62" s="136">
        <v>24.86</v>
      </c>
      <c r="H62" s="156">
        <v>4433.79</v>
      </c>
      <c r="I62" s="156">
        <v>74.489999999999995</v>
      </c>
      <c r="J62" s="136" t="s">
        <v>389</v>
      </c>
      <c r="K62" s="136">
        <v>81.13</v>
      </c>
      <c r="L62" s="157"/>
      <c r="M62" s="156">
        <f>IF(ISNUMBER(K62/G62),IF(NOT(K62/G62=0),K62/G62, " "), " ")</f>
        <v>3.2634754625905069</v>
      </c>
      <c r="N62" s="154" t="s">
        <v>320</v>
      </c>
    </row>
    <row r="63" spans="1:14" ht="34.200000000000003" x14ac:dyDescent="0.25">
      <c r="A63" s="152">
        <v>36</v>
      </c>
      <c r="B63" s="153" t="s">
        <v>390</v>
      </c>
      <c r="C63" s="134" t="s">
        <v>391</v>
      </c>
      <c r="D63" s="154" t="s">
        <v>283</v>
      </c>
      <c r="E63" s="155">
        <v>1.7000000000000001E-2</v>
      </c>
      <c r="F63" s="136" t="s">
        <v>392</v>
      </c>
      <c r="G63" s="136">
        <v>0.05</v>
      </c>
      <c r="H63" s="156">
        <v>24.12</v>
      </c>
      <c r="I63" s="156">
        <v>0.41</v>
      </c>
      <c r="J63" s="136" t="s">
        <v>393</v>
      </c>
      <c r="K63" s="136">
        <v>0.41</v>
      </c>
      <c r="L63" s="157"/>
      <c r="M63" s="156">
        <f>IF(ISNUMBER(K63/G63),IF(NOT(K63/G63=0),K63/G63, " "), " ")</f>
        <v>8.1999999999999993</v>
      </c>
      <c r="N63" s="154" t="s">
        <v>394</v>
      </c>
    </row>
    <row r="64" spans="1:14" ht="22.8" x14ac:dyDescent="0.25">
      <c r="A64" s="152">
        <v>37</v>
      </c>
      <c r="B64" s="153" t="s">
        <v>395</v>
      </c>
      <c r="C64" s="134" t="s">
        <v>396</v>
      </c>
      <c r="D64" s="154" t="s">
        <v>295</v>
      </c>
      <c r="E64" s="155">
        <v>2</v>
      </c>
      <c r="F64" s="136" t="s">
        <v>397</v>
      </c>
      <c r="G64" s="136">
        <v>6.3</v>
      </c>
      <c r="H64" s="156"/>
      <c r="I64" s="156"/>
      <c r="J64" s="136" t="s">
        <v>398</v>
      </c>
      <c r="K64" s="136">
        <v>15.3</v>
      </c>
      <c r="L64" s="157"/>
      <c r="M64" s="156">
        <f>IF(ISNUMBER(K64/G64),IF(NOT(K64/G64=0),K64/G64, " "), " ")</f>
        <v>2.4285714285714288</v>
      </c>
      <c r="N64" s="154" t="s">
        <v>399</v>
      </c>
    </row>
    <row r="65" spans="1:14" ht="22.8" x14ac:dyDescent="0.25">
      <c r="A65" s="152">
        <v>38</v>
      </c>
      <c r="B65" s="153" t="s">
        <v>400</v>
      </c>
      <c r="C65" s="134" t="s">
        <v>401</v>
      </c>
      <c r="D65" s="154" t="s">
        <v>317</v>
      </c>
      <c r="E65" s="155">
        <v>2</v>
      </c>
      <c r="F65" s="136" t="s">
        <v>402</v>
      </c>
      <c r="G65" s="136">
        <v>20</v>
      </c>
      <c r="H65" s="156"/>
      <c r="I65" s="156"/>
      <c r="J65" s="136" t="s">
        <v>403</v>
      </c>
      <c r="K65" s="136">
        <v>142.6</v>
      </c>
      <c r="L65" s="157"/>
      <c r="M65" s="156">
        <f>IF(ISNUMBER(K65/G65),IF(NOT(K65/G65=0),K65/G65, " "), " ")</f>
        <v>7.13</v>
      </c>
      <c r="N65" s="154" t="s">
        <v>404</v>
      </c>
    </row>
    <row r="66" spans="1:14" ht="22.8" x14ac:dyDescent="0.25">
      <c r="A66" s="152">
        <v>39</v>
      </c>
      <c r="B66" s="153" t="s">
        <v>405</v>
      </c>
      <c r="C66" s="134" t="s">
        <v>406</v>
      </c>
      <c r="D66" s="154" t="s">
        <v>295</v>
      </c>
      <c r="E66" s="155">
        <v>2</v>
      </c>
      <c r="F66" s="136" t="s">
        <v>407</v>
      </c>
      <c r="G66" s="136">
        <v>37.200000000000003</v>
      </c>
      <c r="H66" s="156"/>
      <c r="I66" s="156"/>
      <c r="J66" s="136" t="s">
        <v>408</v>
      </c>
      <c r="K66" s="136">
        <v>88.94</v>
      </c>
      <c r="L66" s="157"/>
      <c r="M66" s="156">
        <f>IF(ISNUMBER(K66/G66),IF(NOT(K66/G66=0),K66/G66, " "), " ")</f>
        <v>2.3908602150537632</v>
      </c>
      <c r="N66" s="154" t="s">
        <v>409</v>
      </c>
    </row>
    <row r="67" spans="1:14" ht="45.6" x14ac:dyDescent="0.25">
      <c r="A67" s="152">
        <v>40</v>
      </c>
      <c r="B67" s="153" t="s">
        <v>410</v>
      </c>
      <c r="C67" s="134" t="s">
        <v>411</v>
      </c>
      <c r="D67" s="154" t="s">
        <v>295</v>
      </c>
      <c r="E67" s="155">
        <v>1</v>
      </c>
      <c r="F67" s="136" t="s">
        <v>412</v>
      </c>
      <c r="G67" s="136">
        <v>24.9</v>
      </c>
      <c r="H67" s="156"/>
      <c r="I67" s="156"/>
      <c r="J67" s="136" t="s">
        <v>413</v>
      </c>
      <c r="K67" s="136">
        <v>155.53</v>
      </c>
      <c r="L67" s="157"/>
      <c r="M67" s="156">
        <f>IF(ISNUMBER(K67/G67),IF(NOT(K67/G67=0),K67/G67, " "), " ")</f>
        <v>6.246184738955824</v>
      </c>
      <c r="N67" s="154" t="s">
        <v>320</v>
      </c>
    </row>
    <row r="68" spans="1:14" ht="34.200000000000003" x14ac:dyDescent="0.25">
      <c r="A68" s="152">
        <v>41</v>
      </c>
      <c r="B68" s="153" t="s">
        <v>414</v>
      </c>
      <c r="C68" s="134" t="s">
        <v>415</v>
      </c>
      <c r="D68" s="154" t="s">
        <v>295</v>
      </c>
      <c r="E68" s="155">
        <v>1</v>
      </c>
      <c r="F68" s="136" t="s">
        <v>416</v>
      </c>
      <c r="G68" s="136">
        <v>0.97</v>
      </c>
      <c r="H68" s="156"/>
      <c r="I68" s="156"/>
      <c r="J68" s="136" t="s">
        <v>417</v>
      </c>
      <c r="K68" s="136">
        <v>4.3</v>
      </c>
      <c r="L68" s="157"/>
      <c r="M68" s="156">
        <f>IF(ISNUMBER(K68/G68),IF(NOT(K68/G68=0),K68/G68, " "), " ")</f>
        <v>4.4329896907216497</v>
      </c>
      <c r="N68" s="154" t="s">
        <v>320</v>
      </c>
    </row>
    <row r="69" spans="1:14" ht="34.200000000000003" x14ac:dyDescent="0.25">
      <c r="A69" s="152">
        <v>42</v>
      </c>
      <c r="B69" s="153" t="s">
        <v>418</v>
      </c>
      <c r="C69" s="134" t="s">
        <v>419</v>
      </c>
      <c r="D69" s="154" t="s">
        <v>295</v>
      </c>
      <c r="E69" s="155">
        <v>1</v>
      </c>
      <c r="F69" s="136" t="s">
        <v>420</v>
      </c>
      <c r="G69" s="136">
        <v>12.46</v>
      </c>
      <c r="H69" s="156"/>
      <c r="I69" s="156"/>
      <c r="J69" s="136" t="s">
        <v>421</v>
      </c>
      <c r="K69" s="136">
        <v>30.45</v>
      </c>
      <c r="L69" s="157"/>
      <c r="M69" s="156">
        <f>IF(ISNUMBER(K69/G69),IF(NOT(K69/G69=0),K69/G69, " "), " ")</f>
        <v>2.4438202247191008</v>
      </c>
      <c r="N69" s="154" t="s">
        <v>320</v>
      </c>
    </row>
    <row r="70" spans="1:14" ht="19.350000000000001" customHeight="1" x14ac:dyDescent="0.25">
      <c r="A70" s="150" t="s">
        <v>422</v>
      </c>
      <c r="B70" s="151"/>
      <c r="C70" s="151"/>
      <c r="D70" s="151"/>
      <c r="E70" s="151"/>
      <c r="F70" s="151"/>
      <c r="G70" s="151"/>
      <c r="H70" s="151"/>
      <c r="I70" s="151"/>
      <c r="J70" s="151"/>
      <c r="K70" s="151"/>
      <c r="L70" s="151"/>
      <c r="M70" s="151"/>
      <c r="N70" s="151"/>
    </row>
    <row r="71" spans="1:14" ht="19.350000000000001" customHeight="1" x14ac:dyDescent="0.25">
      <c r="A71" s="128" t="s">
        <v>274</v>
      </c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</row>
    <row r="72" spans="1:14" ht="22.8" x14ac:dyDescent="0.25">
      <c r="A72" s="152">
        <v>43</v>
      </c>
      <c r="B72" s="153" t="s">
        <v>423</v>
      </c>
      <c r="C72" s="134" t="s">
        <v>424</v>
      </c>
      <c r="D72" s="154" t="s">
        <v>295</v>
      </c>
      <c r="E72" s="155">
        <v>1</v>
      </c>
      <c r="F72" s="136" t="s">
        <v>254</v>
      </c>
      <c r="G72" s="136"/>
      <c r="H72" s="156"/>
      <c r="I72" s="156"/>
      <c r="J72" s="136" t="s">
        <v>254</v>
      </c>
      <c r="K72" s="136"/>
      <c r="L72" s="157"/>
      <c r="M72" s="156" t="str">
        <f>IF(ISNUMBER(K72/G72),IF(NOT(K72/G72=0),K72/G72, " "), " ")</f>
        <v xml:space="preserve"> </v>
      </c>
      <c r="N72" s="154"/>
    </row>
    <row r="73" spans="1:14" ht="22.8" x14ac:dyDescent="0.25">
      <c r="A73" s="152">
        <v>44</v>
      </c>
      <c r="B73" s="153" t="s">
        <v>425</v>
      </c>
      <c r="C73" s="134" t="s">
        <v>426</v>
      </c>
      <c r="D73" s="154" t="s">
        <v>277</v>
      </c>
      <c r="E73" s="155">
        <v>4.0000000000000002E-4</v>
      </c>
      <c r="F73" s="136" t="s">
        <v>254</v>
      </c>
      <c r="G73" s="136"/>
      <c r="H73" s="156"/>
      <c r="I73" s="156"/>
      <c r="J73" s="136" t="s">
        <v>254</v>
      </c>
      <c r="K73" s="136"/>
      <c r="L73" s="157"/>
      <c r="M73" s="156" t="str">
        <f>IF(ISNUMBER(K73/G73),IF(NOT(K73/G73=0),K73/G73, " "), " ")</f>
        <v xml:space="preserve"> </v>
      </c>
      <c r="N73" s="154"/>
    </row>
    <row r="74" spans="1:14" ht="22.8" x14ac:dyDescent="0.25">
      <c r="A74" s="158">
        <v>45</v>
      </c>
      <c r="B74" s="159" t="s">
        <v>427</v>
      </c>
      <c r="C74" s="140" t="s">
        <v>428</v>
      </c>
      <c r="D74" s="160" t="s">
        <v>277</v>
      </c>
      <c r="E74" s="161">
        <v>5.3499999999999999E-2</v>
      </c>
      <c r="F74" s="142" t="s">
        <v>254</v>
      </c>
      <c r="G74" s="142"/>
      <c r="H74" s="162"/>
      <c r="I74" s="162"/>
      <c r="J74" s="142" t="s">
        <v>254</v>
      </c>
      <c r="K74" s="142"/>
      <c r="L74" s="163"/>
      <c r="M74" s="162" t="str">
        <f>IF(ISNUMBER(K74/G74),IF(NOT(K74/G74=0),K74/G74, " "), " ")</f>
        <v xml:space="preserve"> </v>
      </c>
      <c r="N74" s="160"/>
    </row>
    <row r="75" spans="1:14" x14ac:dyDescent="0.25">
      <c r="A75" s="144" t="s">
        <v>203</v>
      </c>
      <c r="B75" s="145"/>
      <c r="C75" s="145"/>
      <c r="D75" s="145"/>
      <c r="E75" s="145"/>
      <c r="F75" s="145"/>
      <c r="G75" s="164">
        <v>2507</v>
      </c>
      <c r="H75" s="165"/>
      <c r="I75" s="165"/>
      <c r="J75" s="165"/>
      <c r="K75" s="164">
        <v>16538</v>
      </c>
      <c r="L75" s="166"/>
      <c r="M75" s="164">
        <f ca="1">IF(ISNUMBER(INDIRECT("K" &amp; ROW())/INDIRECT("G" &amp; ROW())),INDIRECT("K" &amp; ROW())/INDIRECT("G" &amp; ROW()), " ")</f>
        <v>6.5967291583566015</v>
      </c>
      <c r="N75" s="146" t="s">
        <v>429</v>
      </c>
    </row>
    <row r="76" spans="1:14" x14ac:dyDescent="0.25">
      <c r="A76" s="144" t="s">
        <v>207</v>
      </c>
      <c r="B76" s="145"/>
      <c r="C76" s="145"/>
      <c r="D76" s="145"/>
      <c r="E76" s="145"/>
      <c r="F76" s="145"/>
      <c r="G76" s="164"/>
      <c r="H76" s="165"/>
      <c r="I76" s="165"/>
      <c r="J76" s="165"/>
      <c r="K76" s="164"/>
      <c r="L76" s="166"/>
      <c r="M76" s="164" t="str">
        <f ca="1">IF(ISNUMBER(INDIRECT("K" &amp; ROW())/INDIRECT("G" &amp; ROW())),INDIRECT("K" &amp; ROW())/INDIRECT("G" &amp; ROW()), " ")</f>
        <v xml:space="preserve"> </v>
      </c>
      <c r="N76" s="146" t="s">
        <v>429</v>
      </c>
    </row>
    <row r="77" spans="1:14" x14ac:dyDescent="0.25">
      <c r="A77" s="144" t="s">
        <v>208</v>
      </c>
      <c r="B77" s="145"/>
      <c r="C77" s="145"/>
      <c r="D77" s="145"/>
      <c r="E77" s="145"/>
      <c r="F77" s="145"/>
      <c r="G77" s="164">
        <v>553</v>
      </c>
      <c r="H77" s="165"/>
      <c r="I77" s="165"/>
      <c r="J77" s="165"/>
      <c r="K77" s="164">
        <v>6670</v>
      </c>
      <c r="L77" s="166"/>
      <c r="M77" s="164">
        <f ca="1">IF(ISNUMBER(INDIRECT("K" &amp; ROW())/INDIRECT("G" &amp; ROW())),INDIRECT("K" &amp; ROW())/INDIRECT("G" &amp; ROW()), " ")</f>
        <v>12.061482820976492</v>
      </c>
      <c r="N77" s="146" t="s">
        <v>429</v>
      </c>
    </row>
    <row r="78" spans="1:14" x14ac:dyDescent="0.25">
      <c r="A78" s="144" t="s">
        <v>209</v>
      </c>
      <c r="B78" s="145"/>
      <c r="C78" s="145"/>
      <c r="D78" s="145"/>
      <c r="E78" s="145"/>
      <c r="F78" s="145"/>
      <c r="G78" s="164">
        <v>1947</v>
      </c>
      <c r="H78" s="165"/>
      <c r="I78" s="165"/>
      <c r="J78" s="165"/>
      <c r="K78" s="164">
        <v>9831</v>
      </c>
      <c r="L78" s="166"/>
      <c r="M78" s="164">
        <f ca="1">IF(ISNUMBER(INDIRECT("K" &amp; ROW())/INDIRECT("G" &amp; ROW())),INDIRECT("K" &amp; ROW())/INDIRECT("G" &amp; ROW()), " ")</f>
        <v>5.0493066255778123</v>
      </c>
      <c r="N78" s="146" t="s">
        <v>429</v>
      </c>
    </row>
    <row r="79" spans="1:14" x14ac:dyDescent="0.25">
      <c r="A79" s="144" t="s">
        <v>210</v>
      </c>
      <c r="B79" s="145"/>
      <c r="C79" s="145"/>
      <c r="D79" s="145"/>
      <c r="E79" s="145"/>
      <c r="F79" s="145"/>
      <c r="G79" s="164">
        <v>7</v>
      </c>
      <c r="H79" s="165"/>
      <c r="I79" s="165"/>
      <c r="J79" s="165"/>
      <c r="K79" s="164">
        <v>41</v>
      </c>
      <c r="L79" s="166"/>
      <c r="M79" s="164">
        <f ca="1">IF(ISNUMBER(INDIRECT("K" &amp; ROW())/INDIRECT("G" &amp; ROW())),INDIRECT("K" &amp; ROW())/INDIRECT("G" &amp; ROW()), " ")</f>
        <v>5.8571428571428568</v>
      </c>
      <c r="N79" s="146" t="s">
        <v>429</v>
      </c>
    </row>
    <row r="80" spans="1:14" x14ac:dyDescent="0.25">
      <c r="A80" s="147" t="s">
        <v>211</v>
      </c>
      <c r="B80" s="148"/>
      <c r="C80" s="148"/>
      <c r="D80" s="148"/>
      <c r="E80" s="148"/>
      <c r="F80" s="148"/>
      <c r="G80" s="167">
        <v>461</v>
      </c>
      <c r="H80" s="168"/>
      <c r="I80" s="168"/>
      <c r="J80" s="168"/>
      <c r="K80" s="167">
        <v>4742</v>
      </c>
      <c r="L80" s="169"/>
      <c r="M80" s="167">
        <f ca="1">IF(ISNUMBER(INDIRECT("K" &amp; ROW())/INDIRECT("G" &amp; ROW())),INDIRECT("K" &amp; ROW())/INDIRECT("G" &amp; ROW()), " ")</f>
        <v>10.286334056399133</v>
      </c>
      <c r="N80" s="149" t="s">
        <v>429</v>
      </c>
    </row>
    <row r="81" spans="1:14" x14ac:dyDescent="0.25">
      <c r="A81" s="147" t="s">
        <v>212</v>
      </c>
      <c r="B81" s="148"/>
      <c r="C81" s="148"/>
      <c r="D81" s="148"/>
      <c r="E81" s="148"/>
      <c r="F81" s="148"/>
      <c r="G81" s="167">
        <v>346</v>
      </c>
      <c r="H81" s="168"/>
      <c r="I81" s="168"/>
      <c r="J81" s="168"/>
      <c r="K81" s="167">
        <v>3345</v>
      </c>
      <c r="L81" s="169"/>
      <c r="M81" s="167">
        <f ca="1">IF(ISNUMBER(INDIRECT("K" &amp; ROW())/INDIRECT("G" &amp; ROW())),INDIRECT("K" &amp; ROW())/INDIRECT("G" &amp; ROW()), " ")</f>
        <v>9.6676300578034677</v>
      </c>
      <c r="N81" s="149" t="s">
        <v>429</v>
      </c>
    </row>
    <row r="82" spans="1:14" x14ac:dyDescent="0.25">
      <c r="A82" s="147" t="s">
        <v>213</v>
      </c>
      <c r="B82" s="148"/>
      <c r="C82" s="148"/>
      <c r="D82" s="148"/>
      <c r="E82" s="148"/>
      <c r="F82" s="148"/>
      <c r="G82" s="167"/>
      <c r="H82" s="168"/>
      <c r="I82" s="168"/>
      <c r="J82" s="168"/>
      <c r="K82" s="167"/>
      <c r="L82" s="169"/>
      <c r="M82" s="167" t="str">
        <f ca="1">IF(ISNUMBER(INDIRECT("K" &amp; ROW())/INDIRECT("G" &amp; ROW())),INDIRECT("K" &amp; ROW())/INDIRECT("G" &amp; ROW()), " ")</f>
        <v xml:space="preserve"> </v>
      </c>
      <c r="N82" s="149" t="s">
        <v>429</v>
      </c>
    </row>
    <row r="83" spans="1:14" x14ac:dyDescent="0.25">
      <c r="A83" s="144" t="s">
        <v>214</v>
      </c>
      <c r="B83" s="145"/>
      <c r="C83" s="145"/>
      <c r="D83" s="145"/>
      <c r="E83" s="145"/>
      <c r="F83" s="145"/>
      <c r="G83" s="164">
        <v>1949</v>
      </c>
      <c r="H83" s="165"/>
      <c r="I83" s="165"/>
      <c r="J83" s="165"/>
      <c r="K83" s="164">
        <v>12555</v>
      </c>
      <c r="L83" s="166"/>
      <c r="M83" s="164">
        <f ca="1">IF(ISNUMBER(INDIRECT("K" &amp; ROW())/INDIRECT("G" &amp; ROW())),INDIRECT("K" &amp; ROW())/INDIRECT("G" &amp; ROW()), " ")</f>
        <v>6.4417650076962545</v>
      </c>
      <c r="N83" s="146" t="s">
        <v>429</v>
      </c>
    </row>
    <row r="84" spans="1:14" x14ac:dyDescent="0.25">
      <c r="A84" s="144" t="s">
        <v>215</v>
      </c>
      <c r="B84" s="145"/>
      <c r="C84" s="145"/>
      <c r="D84" s="145"/>
      <c r="E84" s="145"/>
      <c r="F84" s="145"/>
      <c r="G84" s="164">
        <v>954</v>
      </c>
      <c r="H84" s="165"/>
      <c r="I84" s="165"/>
      <c r="J84" s="165"/>
      <c r="K84" s="164">
        <v>9311</v>
      </c>
      <c r="L84" s="166"/>
      <c r="M84" s="164">
        <f ca="1">IF(ISNUMBER(INDIRECT("K" &amp; ROW())/INDIRECT("G" &amp; ROW())),INDIRECT("K" &amp; ROW())/INDIRECT("G" &amp; ROW()), " ")</f>
        <v>9.7599580712788256</v>
      </c>
      <c r="N84" s="146" t="s">
        <v>429</v>
      </c>
    </row>
    <row r="85" spans="1:14" ht="30" customHeight="1" x14ac:dyDescent="0.25">
      <c r="A85" s="144" t="s">
        <v>216</v>
      </c>
      <c r="B85" s="145"/>
      <c r="C85" s="145"/>
      <c r="D85" s="145"/>
      <c r="E85" s="145"/>
      <c r="F85" s="145"/>
      <c r="G85" s="164">
        <v>160</v>
      </c>
      <c r="H85" s="165"/>
      <c r="I85" s="165"/>
      <c r="J85" s="165"/>
      <c r="K85" s="164">
        <v>1111</v>
      </c>
      <c r="L85" s="166"/>
      <c r="M85" s="164">
        <f ca="1">IF(ISNUMBER(INDIRECT("K" &amp; ROW())/INDIRECT("G" &amp; ROW())),INDIRECT("K" &amp; ROW())/INDIRECT("G" &amp; ROW()), " ")</f>
        <v>6.9437499999999996</v>
      </c>
      <c r="N85" s="146" t="s">
        <v>429</v>
      </c>
    </row>
    <row r="86" spans="1:14" x14ac:dyDescent="0.25">
      <c r="A86" s="144" t="s">
        <v>217</v>
      </c>
      <c r="B86" s="145"/>
      <c r="C86" s="145"/>
      <c r="D86" s="145"/>
      <c r="E86" s="145"/>
      <c r="F86" s="145"/>
      <c r="G86" s="164">
        <v>79</v>
      </c>
      <c r="H86" s="165"/>
      <c r="I86" s="165"/>
      <c r="J86" s="165"/>
      <c r="K86" s="164">
        <v>336</v>
      </c>
      <c r="L86" s="166"/>
      <c r="M86" s="164">
        <f ca="1">IF(ISNUMBER(INDIRECT("K" &amp; ROW())/INDIRECT("G" &amp; ROW())),INDIRECT("K" &amp; ROW())/INDIRECT("G" &amp; ROW()), " ")</f>
        <v>4.2531645569620249</v>
      </c>
      <c r="N86" s="146" t="s">
        <v>429</v>
      </c>
    </row>
    <row r="87" spans="1:14" ht="30" customHeight="1" x14ac:dyDescent="0.25">
      <c r="A87" s="144" t="s">
        <v>218</v>
      </c>
      <c r="B87" s="145"/>
      <c r="C87" s="145"/>
      <c r="D87" s="145"/>
      <c r="E87" s="145"/>
      <c r="F87" s="145"/>
      <c r="G87" s="164">
        <v>172</v>
      </c>
      <c r="H87" s="165"/>
      <c r="I87" s="165"/>
      <c r="J87" s="165"/>
      <c r="K87" s="164">
        <v>1312</v>
      </c>
      <c r="L87" s="166"/>
      <c r="M87" s="164">
        <f ca="1">IF(ISNUMBER(INDIRECT("K" &amp; ROW())/INDIRECT("G" &amp; ROW())),INDIRECT("K" &amp; ROW())/INDIRECT("G" &amp; ROW()), " ")</f>
        <v>7.6279069767441863</v>
      </c>
      <c r="N87" s="146" t="s">
        <v>429</v>
      </c>
    </row>
    <row r="88" spans="1:14" x14ac:dyDescent="0.25">
      <c r="A88" s="144" t="s">
        <v>219</v>
      </c>
      <c r="B88" s="145"/>
      <c r="C88" s="145"/>
      <c r="D88" s="145"/>
      <c r="E88" s="145"/>
      <c r="F88" s="145"/>
      <c r="G88" s="164">
        <v>3314</v>
      </c>
      <c r="H88" s="165"/>
      <c r="I88" s="165"/>
      <c r="J88" s="165"/>
      <c r="K88" s="164">
        <v>24625</v>
      </c>
      <c r="L88" s="166"/>
      <c r="M88" s="164">
        <f ca="1">IF(ISNUMBER(INDIRECT("K" &amp; ROW())/INDIRECT("G" &amp; ROW())),INDIRECT("K" &amp; ROW())/INDIRECT("G" &amp; ROW()), " ")</f>
        <v>7.4305974652987326</v>
      </c>
      <c r="N88" s="146" t="s">
        <v>429</v>
      </c>
    </row>
    <row r="89" spans="1:14" ht="30" customHeight="1" x14ac:dyDescent="0.25">
      <c r="A89" s="144" t="s">
        <v>220</v>
      </c>
      <c r="B89" s="145"/>
      <c r="C89" s="145"/>
      <c r="D89" s="145"/>
      <c r="E89" s="145"/>
      <c r="F89" s="145"/>
      <c r="G89" s="164">
        <v>375.27</v>
      </c>
      <c r="H89" s="165"/>
      <c r="I89" s="165"/>
      <c r="J89" s="165"/>
      <c r="K89" s="164">
        <v>2012.68</v>
      </c>
      <c r="L89" s="166"/>
      <c r="M89" s="164">
        <f ca="1">IF(ISNUMBER(INDIRECT("K" &amp; ROW())/INDIRECT("G" &amp; ROW())),INDIRECT("K" &amp; ROW())/INDIRECT("G" &amp; ROW()), " ")</f>
        <v>5.3632851013936635</v>
      </c>
      <c r="N89" s="146" t="s">
        <v>429</v>
      </c>
    </row>
    <row r="90" spans="1:14" x14ac:dyDescent="0.25">
      <c r="A90" s="147" t="s">
        <v>221</v>
      </c>
      <c r="B90" s="148"/>
      <c r="C90" s="148"/>
      <c r="D90" s="148"/>
      <c r="E90" s="148"/>
      <c r="F90" s="148"/>
      <c r="G90" s="167">
        <v>3689.27</v>
      </c>
      <c r="H90" s="168"/>
      <c r="I90" s="168"/>
      <c r="J90" s="168"/>
      <c r="K90" s="167">
        <v>26637.68</v>
      </c>
      <c r="L90" s="169"/>
      <c r="M90" s="167">
        <f ca="1">IF(ISNUMBER(INDIRECT("K" &amp; ROW())/INDIRECT("G" &amp; ROW())),INDIRECT("K" &amp; ROW())/INDIRECT("G" &amp; ROW()), " ")</f>
        <v>7.2203118774174841</v>
      </c>
      <c r="N90" s="149" t="s">
        <v>429</v>
      </c>
    </row>
    <row r="91" spans="1:14" x14ac:dyDescent="0.25">
      <c r="A91" s="48"/>
      <c r="G91" s="67"/>
      <c r="H91" s="68"/>
      <c r="I91" s="68"/>
      <c r="J91" s="68"/>
      <c r="K91" s="67"/>
      <c r="L91" s="69"/>
      <c r="M91" s="67"/>
      <c r="N91" s="48"/>
    </row>
    <row r="92" spans="1:14" x14ac:dyDescent="0.25">
      <c r="A92" s="28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70"/>
      <c r="M92" s="29"/>
      <c r="N92" s="29"/>
    </row>
    <row r="93" spans="1:14" x14ac:dyDescent="0.25">
      <c r="A93" s="75" t="s">
        <v>71</v>
      </c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70"/>
      <c r="M93" s="29"/>
      <c r="N93" s="29"/>
    </row>
    <row r="94" spans="1:14" x14ac:dyDescent="0.25">
      <c r="A94" s="3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70"/>
      <c r="M94" s="29"/>
      <c r="N94" s="29"/>
    </row>
    <row r="95" spans="1:14" x14ac:dyDescent="0.25">
      <c r="A95" s="75" t="s">
        <v>72</v>
      </c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70"/>
      <c r="M95" s="29"/>
      <c r="N95" s="29"/>
    </row>
  </sheetData>
  <mergeCells count="49">
    <mergeCell ref="A87:F87"/>
    <mergeCell ref="A88:F88"/>
    <mergeCell ref="A89:F89"/>
    <mergeCell ref="A90:F90"/>
    <mergeCell ref="A81:F81"/>
    <mergeCell ref="A82:F82"/>
    <mergeCell ref="A83:F83"/>
    <mergeCell ref="A84:F84"/>
    <mergeCell ref="A85:F85"/>
    <mergeCell ref="A86:F86"/>
    <mergeCell ref="A75:F75"/>
    <mergeCell ref="A76:F76"/>
    <mergeCell ref="A77:F77"/>
    <mergeCell ref="A78:F78"/>
    <mergeCell ref="A79:F79"/>
    <mergeCell ref="A80:F80"/>
    <mergeCell ref="A24:N24"/>
    <mergeCell ref="A25:N25"/>
    <mergeCell ref="A34:N34"/>
    <mergeCell ref="A40:N40"/>
    <mergeCell ref="A70:N70"/>
    <mergeCell ref="A71:N71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2016-03-11T10:06:31Z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