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6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2" i="8"/>
  <c r="K101" i="8"/>
  <c r="H102" i="8"/>
  <c r="H101" i="8"/>
  <c r="J14" i="16"/>
  <c r="G14" i="16"/>
  <c r="K30" i="8"/>
  <c r="H30" i="8"/>
  <c r="A18" i="16"/>
  <c r="M69" i="16"/>
  <c r="M73" i="16"/>
  <c r="M77" i="16"/>
  <c r="M81" i="16"/>
  <c r="M85" i="16"/>
  <c r="M79" i="16"/>
  <c r="M72" i="16"/>
  <c r="M80" i="16"/>
  <c r="M70" i="16"/>
  <c r="M74" i="16"/>
  <c r="M78" i="16"/>
  <c r="M82" i="16"/>
  <c r="M71" i="16"/>
  <c r="M75" i="16"/>
  <c r="M83" i="16"/>
  <c r="M76" i="16"/>
  <c r="M8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<sst xmlns="http://schemas.openxmlformats.org/spreadsheetml/2006/main" count="592" uniqueCount="434">
  <si>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</si>
  <si>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</si>
  <si>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</si>
  <si>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</si>
  <si>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</si>
  <si>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</si>
  <si>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</si>
  <si>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</si>
  <si>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</si>
  <si>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</si>
  <si>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</si>
  <si>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</si>
  <si>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</si>
  <si>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</si>
  <si>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</si>
  <si>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</si>
  <si>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</si>
  <si>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</si>
  <si>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</si>
  <si>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</si>
  <si>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</si>
  <si>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</si>
  <si>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</si>
  <si>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</si>
  <si>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</si>
  <si>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</si>
  <si>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</si>
  <si>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</si>
  <si>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</si>
  <si>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</si>
  <si>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</si>
  <si>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</si>
  <si>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</si>
  <si>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</si>
  <si>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</si>
  <si>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</si>
  <si>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</si>
  <si>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</si>
  <si>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</si>
  <si>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</si>
  <si>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</si>
  <si>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</si>
  <si>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</si>
  <si>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</si>
  <si>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</si>
  <si>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</si>
  <si>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</si>
  <si>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</si>
  <si>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</si>
  <si>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</si>
  <si>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</si>
  <si>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</si>
  <si>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</si>
  <si>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</si>
  <si>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</si>
  <si>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</si>
  <si>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</si>
  <si>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</si>
  <si>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</si>
  <si>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</si>
  <si>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</si>
  <si>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</si>
  <si>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</si>
  <si>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</si>
  <si>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</si>
  <si>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</si>
  <si>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</si>
  <si>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</si>
  <si>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</si>
  <si>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</si>
  <si>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13</t>
  </si>
  <si>
    <t>Сдал:  _________________ //</t>
  </si>
  <si>
    <t>Принял:  _________________ //</t>
  </si>
  <si>
    <t>Раздел 5. МАЙ</t>
  </si>
  <si>
    <t>смена примыканий  вент. труб</t>
  </si>
  <si>
    <t>ТЕРр58-20-8
Смена обделок из листовой стали, примыканий: к вытяжным трубам
100 м
НР 83% от ФОТ
СП 65% от ФОТ</t>
  </si>
  <si>
    <t>0,005
83
65</t>
  </si>
  <si>
    <t>1001,03
_____
1415,27</t>
  </si>
  <si>
    <t>6,15
_____
0,84</t>
  </si>
  <si>
    <t>12
4
3</t>
  </si>
  <si>
    <t>5
_____
7</t>
  </si>
  <si>
    <t>83
50
39</t>
  </si>
  <si>
    <t>60
_____
23</t>
  </si>
  <si>
    <t>Р</t>
  </si>
  <si>
    <t>Раздел 6. И ЮНЬ</t>
  </si>
  <si>
    <t>Ремонт сливных труб</t>
  </si>
  <si>
    <t>ТЕРр58-10-2
Смена: прямых звеньев водосточных труб с люлек
100 м
НР 83% от ФОТ
СП 65% от ФОТ</t>
  </si>
  <si>
    <t>0,18
83
65</t>
  </si>
  <si>
    <t>955,11
_____
7030,34</t>
  </si>
  <si>
    <t>1439
143
112</t>
  </si>
  <si>
    <t>172
_____
1266</t>
  </si>
  <si>
    <t>7283
1713
1342</t>
  </si>
  <si>
    <t>2064
_____
5211</t>
  </si>
  <si>
    <t>ТЕРр58-10-5
Смена: отливов (отметов) водосточных труб
100 шт.
НР 83% от ФОТ
СП 65% от ФОТ</t>
  </si>
  <si>
    <t>0,08
83
65</t>
  </si>
  <si>
    <t>572,42
_____
2734,86</t>
  </si>
  <si>
    <t>265
38
30</t>
  </si>
  <si>
    <t>46
_____
218</t>
  </si>
  <si>
    <t>1328
457
358</t>
  </si>
  <si>
    <t>550
_____
774</t>
  </si>
  <si>
    <t>ТЕРр58-10-7
Смена: воронок водосточных труб с люлек
100 шт.
НР 83% от ФОТ
СП 65% от ФОТ</t>
  </si>
  <si>
    <t>0,02
83
65</t>
  </si>
  <si>
    <t>1290,37
_____
5981,86</t>
  </si>
  <si>
    <t>146
22
17</t>
  </si>
  <si>
    <t>26
_____
120</t>
  </si>
  <si>
    <t>612
257
202</t>
  </si>
  <si>
    <t>310
_____
301</t>
  </si>
  <si>
    <t>ТСЦ-101-1671
Поковки простые строительные /скобы, закрепы, хомуты и т.п./ массой до 1,6 кг
кг</t>
  </si>
  <si>
    <t>1,5
83
65</t>
  </si>
  <si>
    <t xml:space="preserve">
_____
10</t>
  </si>
  <si>
    <t xml:space="preserve">
_____
15</t>
  </si>
  <si>
    <t xml:space="preserve">
_____
107</t>
  </si>
  <si>
    <t>М</t>
  </si>
  <si>
    <t>Раздел 7. ИЮЛЬ</t>
  </si>
  <si>
    <t>ремонт входной двери</t>
  </si>
  <si>
    <t>ТЕРр56-12-1
Смена дверных приборов: петли
100 шт. приборов
НР 82% от ФОТ
СП 62% от ФОТ</t>
  </si>
  <si>
    <t>0,02
82
62</t>
  </si>
  <si>
    <t>1073,69
_____
710,64</t>
  </si>
  <si>
    <t>36
17
13</t>
  </si>
  <si>
    <t>21
_____
15</t>
  </si>
  <si>
    <t>317
212
160</t>
  </si>
  <si>
    <t>258
_____
59</t>
  </si>
  <si>
    <t>Раздел 8. АВГУСТ</t>
  </si>
  <si>
    <t>Чистка труб водосточных кв.35</t>
  </si>
  <si>
    <t>ТЕРр58-15-2
Перенавеска водосточных труб: с люлек
100 м труб
НР 83% от ФОТ
СП 65% от ФОТ</t>
  </si>
  <si>
    <t>0,03
83
65</t>
  </si>
  <si>
    <t>1187
_____
10,49</t>
  </si>
  <si>
    <t>36
30
23</t>
  </si>
  <si>
    <t>429
354
278</t>
  </si>
  <si>
    <t>427
_____
2</t>
  </si>
  <si>
    <t>Раздел 9. СЕНТЯБРЬ</t>
  </si>
  <si>
    <t>кв.35 ремонт шт-ки стен</t>
  </si>
  <si>
    <t>ТЕРр61-2-9
Ремонт штукатурки внутренних стен по камню и бетону цементно-известковым раствором, площадью отдельных мест: до 10 м2 толщиной слоя до 20 мм
100 м2 отремонтированной поверхности
НР 79% от ФОТ
СП 50% от ФОТ</t>
  </si>
  <si>
    <t>0,088
79
50</t>
  </si>
  <si>
    <t>1759,52
_____
1413,49</t>
  </si>
  <si>
    <t>22,6
_____
9,39</t>
  </si>
  <si>
    <t>281
123
78</t>
  </si>
  <si>
    <t>155
_____
124</t>
  </si>
  <si>
    <t>2
_____
1</t>
  </si>
  <si>
    <t>2380
1476
934</t>
  </si>
  <si>
    <t>1858
_____
512</t>
  </si>
  <si>
    <t>10
_____
10</t>
  </si>
  <si>
    <t>кв.32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</si>
  <si>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79% от ФОТ
СП 50% от ФОТ</t>
  </si>
  <si>
    <t>0,01
79
50</t>
  </si>
  <si>
    <t>2557,52
_____
1413,49</t>
  </si>
  <si>
    <t>40
21
13</t>
  </si>
  <si>
    <t>26
_____
14</t>
  </si>
  <si>
    <t>366
243
154</t>
  </si>
  <si>
    <t>307
_____
58</t>
  </si>
  <si>
    <t>1
_____
1</t>
  </si>
  <si>
    <t>ТЕР46-03-017-07
Заделка кирпичом гнезд, борозд и концов балок
1 м3 заделки
НР 110% от ФОТ
СП 70% от ФОТ</t>
  </si>
  <si>
    <t>0,05
110
70</t>
  </si>
  <si>
    <t>298,33
_____
724,51</t>
  </si>
  <si>
    <t>52
17
11</t>
  </si>
  <si>
    <t>15
_____
36</t>
  </si>
  <si>
    <t>430
197
125</t>
  </si>
  <si>
    <t>179
_____
246</t>
  </si>
  <si>
    <t>кв.7</t>
  </si>
  <si>
    <t>0,0025
79
50</t>
  </si>
  <si>
    <t>10
5
3</t>
  </si>
  <si>
    <t>6
_____
4</t>
  </si>
  <si>
    <t>92
61
39</t>
  </si>
  <si>
    <t>77
_____
15</t>
  </si>
  <si>
    <t>Раздел 10. ОКТЯБРЬ</t>
  </si>
  <si>
    <t>кв.27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</si>
  <si>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</si>
  <si>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0,025
103
60</t>
  </si>
  <si>
    <t>1000,16
_____
1380,62</t>
  </si>
  <si>
    <t>54,89
_____
1,4</t>
  </si>
  <si>
    <t>61
26
15</t>
  </si>
  <si>
    <t>25
_____
35</t>
  </si>
  <si>
    <t>454
309
180</t>
  </si>
  <si>
    <t>300
_____
147</t>
  </si>
  <si>
    <t>Раздел 11. НОЯБРЬ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</si>
  <si>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</si>
  <si>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</si>
  <si>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0,04
103
60</t>
  </si>
  <si>
    <t>1243,2
_____
3595,9</t>
  </si>
  <si>
    <t>174,53
_____
4,21</t>
  </si>
  <si>
    <t>201
52
30</t>
  </si>
  <si>
    <t>50
_____
144</t>
  </si>
  <si>
    <t>1247
617
359</t>
  </si>
  <si>
    <t>597
_____
611</t>
  </si>
  <si>
    <t>39
_____
2</t>
  </si>
  <si>
    <t>кв.36</t>
  </si>
  <si>
    <t>ТЕРр65-5-1
Смена вентилей и клапанов обратных муфтовых диаметром: до 20 мм
100 шт.
НР 103% от ФОТ
СП 60% от ФОТ</t>
  </si>
  <si>
    <t>0,01
103
60</t>
  </si>
  <si>
    <t>929,07
_____
76,36</t>
  </si>
  <si>
    <t>10
9
5</t>
  </si>
  <si>
    <t>9
_____
1</t>
  </si>
  <si>
    <t>115
114
67</t>
  </si>
  <si>
    <t>111
_____
4</t>
  </si>
  <si>
    <t>ТСЦ-301-1308
Пробки радиаторные
шт.</t>
  </si>
  <si>
    <t>1
103
60</t>
  </si>
  <si>
    <t xml:space="preserve">
_____
15,7</t>
  </si>
  <si>
    <t xml:space="preserve">
_____
16</t>
  </si>
  <si>
    <t xml:space="preserve">
_____
26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</si>
  <si>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</si>
  <si>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</si>
  <si>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111</t>
  </si>
  <si>
    <t>ТСЦ-302-1236
Сгоны стальные с муфтой и контргайкой, диаметром: 15 мм
шт.</t>
  </si>
  <si>
    <t xml:space="preserve">
_____
17,6</t>
  </si>
  <si>
    <t xml:space="preserve">
_____
18</t>
  </si>
  <si>
    <t xml:space="preserve">
_____
36</t>
  </si>
  <si>
    <t>ТЕРр65-10-1
Очистка канализационной сети: внутренней
100 м трубопровода
НР 103% от ФОТ
СП 60% от ФОТ</t>
  </si>
  <si>
    <t>0,15
103
60</t>
  </si>
  <si>
    <t>332,63
_____
174,41</t>
  </si>
  <si>
    <t>76
52
30</t>
  </si>
  <si>
    <t>50
_____
26</t>
  </si>
  <si>
    <t>711
617
359</t>
  </si>
  <si>
    <t>599
_____
111</t>
  </si>
  <si>
    <t>Раздел 12. Декабрь</t>
  </si>
  <si>
    <t>0,02
103
60</t>
  </si>
  <si>
    <t>10
7
4</t>
  </si>
  <si>
    <t>7
_____
3</t>
  </si>
  <si>
    <t>95
82
48</t>
  </si>
  <si>
    <t>80
_____
15</t>
  </si>
  <si>
    <t>кв.13</t>
  </si>
  <si>
    <t>0,1
103
60</t>
  </si>
  <si>
    <t>51
34
20</t>
  </si>
  <si>
    <t>33
_____
18</t>
  </si>
  <si>
    <t>474
411
239</t>
  </si>
  <si>
    <t>399
_____
74</t>
  </si>
  <si>
    <t>Подвал</t>
  </si>
  <si>
    <t>ТЕРр52-16-2
Заделка подвальных окон: железом
10 м2
НР 93% от ФОТ
СП 75% от ФОТ</t>
  </si>
  <si>
    <t>0,0975
93
75</t>
  </si>
  <si>
    <t>30,25
_____
480,39</t>
  </si>
  <si>
    <t>50
3
2</t>
  </si>
  <si>
    <t>3
_____
47</t>
  </si>
  <si>
    <t>184
33
26</t>
  </si>
  <si>
    <t>35
_____
148</t>
  </si>
  <si>
    <t>Итого прямые затраты по акту</t>
  </si>
  <si>
    <t>685
_____
2143</t>
  </si>
  <si>
    <t>13
_____
1</t>
  </si>
  <si>
    <t>8211
_____
8591</t>
  </si>
  <si>
    <t>78
_____
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</si>
  <si>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</si>
  <si>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</si>
  <si>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</si>
  <si>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</si>
  <si>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</si>
  <si>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</si>
  <si>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</si>
  <si>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</si>
  <si>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</si>
  <si>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Штукатурные работы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</si>
  <si>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</si>
  <si>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</si>
  <si>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</si>
  <si>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</si>
  <si>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</si>
  <si>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</si>
  <si>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</si>
  <si>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</si>
  <si>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</si>
  <si>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</si>
  <si>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</si>
  <si>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</si>
  <si>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</si>
  <si>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</si>
  <si>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</si>
  <si>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</si>
  <si>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</si>
  <si>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</si>
  <si>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</si>
  <si>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</si>
  <si>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</si>
  <si>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</si>
  <si>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</si>
  <si>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</si>
  <si>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</si>
  <si>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</si>
  <si>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</si>
  <si>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</si>
  <si>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</si>
  <si>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</si>
  <si>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</si>
  <si>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</si>
  <si>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</si>
  <si>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</si>
  <si>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</si>
  <si>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</si>
  <si>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</si>
  <si>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</si>
  <si>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</si>
  <si>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</si>
  <si>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</si>
  <si>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</si>
  <si>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</si>
  <si>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</si>
  <si>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</si>
  <si>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</si>
  <si>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</si>
  <si>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</si>
  <si>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</si>
  <si>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</si>
  <si>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</si>
  <si>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</si>
  <si>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</si>
  <si>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</si>
  <si>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</si>
  <si>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</si>
  <si>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</si>
  <si>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</si>
  <si>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</si>
  <si>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</si>
  <si>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</si>
  <si>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101-0797</t>
  </si>
  <si>
    <t>Проволока горячекатаная в мотках, диаметром 6,3-6,5 мм</t>
  </si>
  <si>
    <t xml:space="preserve">т
</t>
  </si>
  <si>
    <t xml:space="preserve">4650
</t>
  </si>
  <si>
    <t xml:space="preserve">23614,65
</t>
  </si>
  <si>
    <t>МТРиЭ ЧО, Пост.от 05.11.2015 г. №52/1, п.118</t>
  </si>
  <si>
    <t>101-0956</t>
  </si>
  <si>
    <t>Петля накладная</t>
  </si>
  <si>
    <t xml:space="preserve">шт.
</t>
  </si>
  <si>
    <t xml:space="preserve">5,26
</t>
  </si>
  <si>
    <t xml:space="preserve">19,3
</t>
  </si>
  <si>
    <t>Среднее (08.06.030, 08.06.040, 08.06.050)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</si>
  <si>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</si>
  <si>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</si>
  <si>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</si>
  <si>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</si>
  <si>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</si>
  <si>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</si>
  <si>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</si>
  <si>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</si>
  <si>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</si>
  <si>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</si>
  <si>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</si>
  <si>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</si>
  <si>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</si>
  <si>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</si>
  <si>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</si>
  <si>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</si>
  <si>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</si>
  <si>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</si>
  <si>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</si>
  <si>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</si>
  <si>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</si>
  <si>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</si>
  <si>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</si>
  <si>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</si>
  <si>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</si>
  <si>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</si>
  <si>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</si>
  <si>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</si>
  <si>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</si>
  <si>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</si>
  <si>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</si>
  <si>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</si>
  <si>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</si>
  <si>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</si>
  <si>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</si>
  <si>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</si>
  <si>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</si>
  <si>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</si>
  <si>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</si>
  <si>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</si>
  <si>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</si>
  <si>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</si>
  <si>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</si>
  <si>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</si>
  <si>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</si>
  <si>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</si>
  <si>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</si>
  <si>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</si>
  <si>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</si>
  <si>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</si>
  <si>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136,06
</t>
  </si>
  <si>
    <t>МТРиЭ ЧО, Пост.от 05.11.2015 г. №52/1, п.183*4.38/1000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</si>
  <si>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</si>
  <si>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</si>
  <si>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</si>
  <si>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</si>
  <si>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</si>
  <si>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201-1103</t>
  </si>
  <si>
    <t>Отливы (отметы) из оцинкованной стали толщиной 0,55 мм диаметром 140 мм</t>
  </si>
  <si>
    <t xml:space="preserve">27,33
</t>
  </si>
  <si>
    <t xml:space="preserve">96,7
</t>
  </si>
  <si>
    <t>08.01.237</t>
  </si>
  <si>
    <t>301-1104</t>
  </si>
  <si>
    <t>Воронка водосточная: из оцинкованной стали толщиной 0,55 диаметром 215 мм</t>
  </si>
  <si>
    <t xml:space="preserve">59,8
</t>
  </si>
  <si>
    <t xml:space="preserve">150,64
</t>
  </si>
  <si>
    <t>Среднее (08.01.237, 08.04.255)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</si>
  <si>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</si>
  <si>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</si>
  <si>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</si>
  <si>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</si>
  <si>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</si>
  <si>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</si>
  <si>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</si>
  <si>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</si>
  <si>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</si>
  <si>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</si>
  <si>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</si>
  <si>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</si>
  <si>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</si>
  <si>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</si>
  <si>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10436,73
</t>
  </si>
  <si>
    <t>МТРиЭ ЧО, Пост.от 05.11.2015 г. №52/1, п.004</t>
  </si>
  <si>
    <t>411-0001</t>
  </si>
  <si>
    <t>Вода</t>
  </si>
  <si>
    <t xml:space="preserve">3,11
</t>
  </si>
  <si>
    <t xml:space="preserve">24,12
</t>
  </si>
  <si>
    <t>Среднее (26.01.015, 26.01.017)</t>
  </si>
  <si>
    <t>ТСЦ-101-1671</t>
  </si>
  <si>
    <t>Поковки простые строительные /скобы, закрепы, хомуты и т.п./ массой до 1,6 кг</t>
  </si>
  <si>
    <t xml:space="preserve">10
</t>
  </si>
  <si>
    <t xml:space="preserve">71,3
</t>
  </si>
  <si>
    <t>08.05.410</t>
  </si>
  <si>
    <t>ТСЦ-301-1308</t>
  </si>
  <si>
    <t>Пробки радиаторные</t>
  </si>
  <si>
    <t xml:space="preserve">15,7
</t>
  </si>
  <si>
    <t xml:space="preserve">26,13
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</si>
  <si>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</si>
  <si>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</si>
  <si>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</si>
  <si>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</si>
  <si>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>ТСЦ-302-1236</t>
  </si>
  <si>
    <t>Сгоны стальные с муфтой и контргайкой, диаметром: 15 мм</t>
  </si>
  <si>
    <t xml:space="preserve">17,6
</t>
  </si>
  <si>
    <t xml:space="preserve">36,45
</t>
  </si>
  <si>
    <t>20.06.962.1+20.06.163.1+20.06.160.1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</si>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</sst>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0"/>
  <sheetViews>
    <sheetView showGridLines="0" tabSelected="1" topLeftCell="A85" workbookViewId="0">
      <selection activeCell="C108" sqref="C10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62.88</v>
      </c>
      <c r="X14" s="27">
        <v>62.88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0.08</v>
      </c>
      <c r="X15" s="27">
        <v>0.08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4269.49/1000</f>
        <v>4.2694899999999993</v>
      </c>
      <c r="I27" s="85"/>
      <c r="J27" s="35" t="s">
        <v>6</v>
      </c>
      <c r="K27" s="86">
        <f>30904.59/1000</f>
        <v>30.904589999999999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6.2960000000000002E-2</v>
      </c>
      <c r="I30" s="85"/>
      <c r="J30" s="35" t="s">
        <v>8</v>
      </c>
      <c r="K30" s="86">
        <f>(X14+X15)/1000</f>
        <v>6.2960000000000002E-2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686</v>
      </c>
      <c r="Z30" s="71">
        <v>602</v>
      </c>
      <c r="AA30" s="71">
        <v>409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686/1000</f>
        <v>0.68600000000000005</v>
      </c>
      <c r="I31" s="85"/>
      <c r="J31" s="35" t="s">
        <v>6</v>
      </c>
      <c r="K31" s="86">
        <f>8224/1000</f>
        <v>8.2240000000000002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8224</v>
      </c>
      <c r="Z31" s="72">
        <v>7204</v>
      </c>
      <c r="AA31" s="72">
        <v>4908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79</v>
      </c>
      <c r="C42" s="140" t="s">
        <v>75</v>
      </c>
      <c r="D42" s="141" t="s">
        <v>76</v>
      </c>
      <c r="E42" s="142">
        <v>2422.4499999999998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/>
      <c r="K42" s="142" t="s">
        <v>81</v>
      </c>
      <c r="L42" s="143" t="s">
        <v>82</v>
      </c>
      <c r="M42" s="143"/>
      <c r="N42" s="143" t="s">
        <v>83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78</v>
      </c>
      <c r="C45" s="134" t="s">
        <v>86</v>
      </c>
      <c r="D45" s="135" t="s">
        <v>87</v>
      </c>
      <c r="E45" s="136">
        <v>7993.71</v>
      </c>
      <c r="F45" s="137" t="s">
        <v>88</v>
      </c>
      <c r="G45" s="136">
        <v>8.26</v>
      </c>
      <c r="H45" s="136" t="s">
        <v>89</v>
      </c>
      <c r="I45" s="136" t="s">
        <v>90</v>
      </c>
      <c r="J45" s="136">
        <v>1</v>
      </c>
      <c r="K45" s="136" t="s">
        <v>91</v>
      </c>
      <c r="L45" s="137" t="s">
        <v>92</v>
      </c>
      <c r="M45" s="137"/>
      <c r="N45" s="137" t="s">
        <v>83</v>
      </c>
      <c r="O45" s="137"/>
      <c r="P45" s="137"/>
      <c r="Q45" s="137"/>
      <c r="R45" s="137"/>
      <c r="S45" s="137"/>
      <c r="T45" s="137"/>
      <c r="U45" s="137"/>
      <c r="V45" s="137">
        <v>8</v>
      </c>
    </row>
    <row r="46" spans="1:22" ht="57" x14ac:dyDescent="0.25">
      <c r="A46" s="132">
        <v>3</v>
      </c>
      <c r="B46" s="133">
        <v>80</v>
      </c>
      <c r="C46" s="134" t="s">
        <v>93</v>
      </c>
      <c r="D46" s="135" t="s">
        <v>94</v>
      </c>
      <c r="E46" s="136">
        <v>3315.54</v>
      </c>
      <c r="F46" s="137" t="s">
        <v>95</v>
      </c>
      <c r="G46" s="136">
        <v>8.26</v>
      </c>
      <c r="H46" s="136" t="s">
        <v>96</v>
      </c>
      <c r="I46" s="136" t="s">
        <v>97</v>
      </c>
      <c r="J46" s="136">
        <v>1</v>
      </c>
      <c r="K46" s="136" t="s">
        <v>98</v>
      </c>
      <c r="L46" s="137" t="s">
        <v>99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>
        <v>4</v>
      </c>
    </row>
    <row r="47" spans="1:22" ht="57" x14ac:dyDescent="0.25">
      <c r="A47" s="132">
        <v>4</v>
      </c>
      <c r="B47" s="133">
        <v>81</v>
      </c>
      <c r="C47" s="134" t="s">
        <v>100</v>
      </c>
      <c r="D47" s="135" t="s">
        <v>101</v>
      </c>
      <c r="E47" s="136">
        <v>7280.49</v>
      </c>
      <c r="F47" s="137" t="s">
        <v>102</v>
      </c>
      <c r="G47" s="136">
        <v>8.26</v>
      </c>
      <c r="H47" s="136" t="s">
        <v>103</v>
      </c>
      <c r="I47" s="136" t="s">
        <v>104</v>
      </c>
      <c r="J47" s="136"/>
      <c r="K47" s="136" t="s">
        <v>105</v>
      </c>
      <c r="L47" s="137" t="s">
        <v>106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45.6" x14ac:dyDescent="0.25">
      <c r="A48" s="138">
        <v>5</v>
      </c>
      <c r="B48" s="139">
        <v>82</v>
      </c>
      <c r="C48" s="140" t="s">
        <v>107</v>
      </c>
      <c r="D48" s="141" t="s">
        <v>108</v>
      </c>
      <c r="E48" s="142">
        <v>10</v>
      </c>
      <c r="F48" s="143" t="s">
        <v>109</v>
      </c>
      <c r="G48" s="142"/>
      <c r="H48" s="142">
        <v>15</v>
      </c>
      <c r="I48" s="142" t="s">
        <v>110</v>
      </c>
      <c r="J48" s="142"/>
      <c r="K48" s="142">
        <v>107</v>
      </c>
      <c r="L48" s="143" t="s">
        <v>111</v>
      </c>
      <c r="M48" s="143"/>
      <c r="N48" s="143" t="s">
        <v>112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113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114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8">
        <v>6</v>
      </c>
      <c r="B51" s="139">
        <v>83</v>
      </c>
      <c r="C51" s="140" t="s">
        <v>115</v>
      </c>
      <c r="D51" s="141" t="s">
        <v>116</v>
      </c>
      <c r="E51" s="142">
        <v>1784.33</v>
      </c>
      <c r="F51" s="143" t="s">
        <v>117</v>
      </c>
      <c r="G51" s="142"/>
      <c r="H51" s="142" t="s">
        <v>118</v>
      </c>
      <c r="I51" s="142" t="s">
        <v>119</v>
      </c>
      <c r="J51" s="142"/>
      <c r="K51" s="142" t="s">
        <v>120</v>
      </c>
      <c r="L51" s="143" t="s">
        <v>121</v>
      </c>
      <c r="M51" s="143"/>
      <c r="N51" s="143" t="s">
        <v>83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122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7</v>
      </c>
      <c r="B54" s="139">
        <v>84</v>
      </c>
      <c r="C54" s="140" t="s">
        <v>124</v>
      </c>
      <c r="D54" s="141" t="s">
        <v>125</v>
      </c>
      <c r="E54" s="142">
        <v>1197.49</v>
      </c>
      <c r="F54" s="143" t="s">
        <v>126</v>
      </c>
      <c r="G54" s="142"/>
      <c r="H54" s="142" t="s">
        <v>127</v>
      </c>
      <c r="I54" s="142">
        <v>36</v>
      </c>
      <c r="J54" s="142"/>
      <c r="K54" s="142" t="s">
        <v>128</v>
      </c>
      <c r="L54" s="143" t="s">
        <v>129</v>
      </c>
      <c r="M54" s="143"/>
      <c r="N54" s="143" t="s">
        <v>83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130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131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91.2" x14ac:dyDescent="0.25">
      <c r="A57" s="132">
        <v>8</v>
      </c>
      <c r="B57" s="133">
        <v>85</v>
      </c>
      <c r="C57" s="134" t="s">
        <v>132</v>
      </c>
      <c r="D57" s="135" t="s">
        <v>133</v>
      </c>
      <c r="E57" s="136">
        <v>3195.61</v>
      </c>
      <c r="F57" s="137" t="s">
        <v>134</v>
      </c>
      <c r="G57" s="136" t="s">
        <v>135</v>
      </c>
      <c r="H57" s="136" t="s">
        <v>136</v>
      </c>
      <c r="I57" s="136" t="s">
        <v>137</v>
      </c>
      <c r="J57" s="136" t="s">
        <v>138</v>
      </c>
      <c r="K57" s="136" t="s">
        <v>139</v>
      </c>
      <c r="L57" s="137" t="s">
        <v>140</v>
      </c>
      <c r="M57" s="137"/>
      <c r="N57" s="137" t="s">
        <v>83</v>
      </c>
      <c r="O57" s="137"/>
      <c r="P57" s="137"/>
      <c r="Q57" s="137"/>
      <c r="R57" s="137"/>
      <c r="S57" s="137"/>
      <c r="T57" s="137"/>
      <c r="U57" s="137"/>
      <c r="V57" s="137" t="s">
        <v>141</v>
      </c>
    </row>
    <row r="58" spans="1:22" ht="18.45" customHeight="1" x14ac:dyDescent="0.25">
      <c r="A58" s="130" t="s">
        <v>142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91.2" x14ac:dyDescent="0.25">
      <c r="A59" s="132">
        <v>9</v>
      </c>
      <c r="B59" s="133">
        <v>86</v>
      </c>
      <c r="C59" s="134" t="s">
        <v>143</v>
      </c>
      <c r="D59" s="135" t="s">
        <v>144</v>
      </c>
      <c r="E59" s="136">
        <v>3993.61</v>
      </c>
      <c r="F59" s="137" t="s">
        <v>145</v>
      </c>
      <c r="G59" s="136" t="s">
        <v>135</v>
      </c>
      <c r="H59" s="136" t="s">
        <v>146</v>
      </c>
      <c r="I59" s="136" t="s">
        <v>147</v>
      </c>
      <c r="J59" s="136"/>
      <c r="K59" s="136" t="s">
        <v>148</v>
      </c>
      <c r="L59" s="137" t="s">
        <v>149</v>
      </c>
      <c r="M59" s="137"/>
      <c r="N59" s="137" t="s">
        <v>83</v>
      </c>
      <c r="O59" s="137"/>
      <c r="P59" s="137"/>
      <c r="Q59" s="137"/>
      <c r="R59" s="137"/>
      <c r="S59" s="137"/>
      <c r="T59" s="137"/>
      <c r="U59" s="137"/>
      <c r="V59" s="137" t="s">
        <v>150</v>
      </c>
    </row>
    <row r="60" spans="1:22" ht="68.400000000000006" x14ac:dyDescent="0.25">
      <c r="A60" s="132">
        <v>10</v>
      </c>
      <c r="B60" s="133">
        <v>88</v>
      </c>
      <c r="C60" s="134" t="s">
        <v>151</v>
      </c>
      <c r="D60" s="135" t="s">
        <v>152</v>
      </c>
      <c r="E60" s="136">
        <v>1041.24</v>
      </c>
      <c r="F60" s="137" t="s">
        <v>153</v>
      </c>
      <c r="G60" s="136">
        <v>18.399999999999999</v>
      </c>
      <c r="H60" s="136" t="s">
        <v>154</v>
      </c>
      <c r="I60" s="136" t="s">
        <v>155</v>
      </c>
      <c r="J60" s="136">
        <v>1</v>
      </c>
      <c r="K60" s="136" t="s">
        <v>156</v>
      </c>
      <c r="L60" s="137" t="s">
        <v>157</v>
      </c>
      <c r="M60" s="137"/>
      <c r="N60" s="137" t="s">
        <v>83</v>
      </c>
      <c r="O60" s="137"/>
      <c r="P60" s="137"/>
      <c r="Q60" s="137"/>
      <c r="R60" s="137"/>
      <c r="S60" s="137"/>
      <c r="T60" s="137"/>
      <c r="U60" s="137"/>
      <c r="V60" s="137">
        <v>5</v>
      </c>
    </row>
    <row r="61" spans="1:22" ht="18.45" customHeight="1" x14ac:dyDescent="0.25">
      <c r="A61" s="130" t="s">
        <v>158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91.2" x14ac:dyDescent="0.25">
      <c r="A62" s="138">
        <v>11</v>
      </c>
      <c r="B62" s="139">
        <v>87</v>
      </c>
      <c r="C62" s="140" t="s">
        <v>143</v>
      </c>
      <c r="D62" s="141" t="s">
        <v>159</v>
      </c>
      <c r="E62" s="142">
        <v>3993.61</v>
      </c>
      <c r="F62" s="143" t="s">
        <v>145</v>
      </c>
      <c r="G62" s="142" t="s">
        <v>135</v>
      </c>
      <c r="H62" s="142" t="s">
        <v>160</v>
      </c>
      <c r="I62" s="142" t="s">
        <v>161</v>
      </c>
      <c r="J62" s="142"/>
      <c r="K62" s="142" t="s">
        <v>162</v>
      </c>
      <c r="L62" s="143" t="s">
        <v>163</v>
      </c>
      <c r="M62" s="143"/>
      <c r="N62" s="143" t="s">
        <v>83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164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165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8">
        <v>12</v>
      </c>
      <c r="B65" s="139">
        <v>66</v>
      </c>
      <c r="C65" s="140" t="s">
        <v>166</v>
      </c>
      <c r="D65" s="141" t="s">
        <v>167</v>
      </c>
      <c r="E65" s="142">
        <v>2435.67</v>
      </c>
      <c r="F65" s="143" t="s">
        <v>168</v>
      </c>
      <c r="G65" s="142" t="s">
        <v>169</v>
      </c>
      <c r="H65" s="142" t="s">
        <v>170</v>
      </c>
      <c r="I65" s="142" t="s">
        <v>171</v>
      </c>
      <c r="J65" s="142">
        <v>1</v>
      </c>
      <c r="K65" s="142" t="s">
        <v>172</v>
      </c>
      <c r="L65" s="143" t="s">
        <v>173</v>
      </c>
      <c r="M65" s="143"/>
      <c r="N65" s="143" t="s">
        <v>83</v>
      </c>
      <c r="O65" s="143"/>
      <c r="P65" s="143"/>
      <c r="Q65" s="143"/>
      <c r="R65" s="143"/>
      <c r="S65" s="143"/>
      <c r="T65" s="143"/>
      <c r="U65" s="143"/>
      <c r="V65" s="143">
        <v>7</v>
      </c>
    </row>
    <row r="66" spans="1:22" ht="19.350000000000001" customHeight="1" x14ac:dyDescent="0.25">
      <c r="A66" s="128" t="s">
        <v>174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175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2">
        <v>13</v>
      </c>
      <c r="B68" s="133">
        <v>70</v>
      </c>
      <c r="C68" s="134" t="s">
        <v>176</v>
      </c>
      <c r="D68" s="135" t="s">
        <v>177</v>
      </c>
      <c r="E68" s="136">
        <v>5013.63</v>
      </c>
      <c r="F68" s="137" t="s">
        <v>178</v>
      </c>
      <c r="G68" s="136" t="s">
        <v>179</v>
      </c>
      <c r="H68" s="136" t="s">
        <v>180</v>
      </c>
      <c r="I68" s="136" t="s">
        <v>181</v>
      </c>
      <c r="J68" s="136">
        <v>7</v>
      </c>
      <c r="K68" s="136" t="s">
        <v>182</v>
      </c>
      <c r="L68" s="137" t="s">
        <v>183</v>
      </c>
      <c r="M68" s="137"/>
      <c r="N68" s="137" t="s">
        <v>83</v>
      </c>
      <c r="O68" s="137"/>
      <c r="P68" s="137"/>
      <c r="Q68" s="137"/>
      <c r="R68" s="137"/>
      <c r="S68" s="137"/>
      <c r="T68" s="137"/>
      <c r="U68" s="137"/>
      <c r="V68" s="137" t="s">
        <v>184</v>
      </c>
    </row>
    <row r="69" spans="1:22" ht="18.45" customHeight="1" x14ac:dyDescent="0.25">
      <c r="A69" s="130" t="s">
        <v>185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14</v>
      </c>
      <c r="B70" s="133">
        <v>71</v>
      </c>
      <c r="C70" s="134" t="s">
        <v>186</v>
      </c>
      <c r="D70" s="135" t="s">
        <v>187</v>
      </c>
      <c r="E70" s="136">
        <v>1010.59</v>
      </c>
      <c r="F70" s="137" t="s">
        <v>188</v>
      </c>
      <c r="G70" s="136">
        <v>5.16</v>
      </c>
      <c r="H70" s="136" t="s">
        <v>189</v>
      </c>
      <c r="I70" s="136" t="s">
        <v>190</v>
      </c>
      <c r="J70" s="136"/>
      <c r="K70" s="136" t="s">
        <v>191</v>
      </c>
      <c r="L70" s="137" t="s">
        <v>192</v>
      </c>
      <c r="M70" s="137"/>
      <c r="N70" s="137" t="s">
        <v>83</v>
      </c>
      <c r="O70" s="137"/>
      <c r="P70" s="137"/>
      <c r="Q70" s="137"/>
      <c r="R70" s="137"/>
      <c r="S70" s="137"/>
      <c r="T70" s="137"/>
      <c r="U70" s="137"/>
      <c r="V70" s="137"/>
    </row>
    <row r="71" spans="1:22" ht="34.200000000000003" x14ac:dyDescent="0.25">
      <c r="A71" s="132">
        <v>15</v>
      </c>
      <c r="B71" s="133">
        <v>72</v>
      </c>
      <c r="C71" s="134" t="s">
        <v>193</v>
      </c>
      <c r="D71" s="135" t="s">
        <v>194</v>
      </c>
      <c r="E71" s="136">
        <v>15.7</v>
      </c>
      <c r="F71" s="137" t="s">
        <v>195</v>
      </c>
      <c r="G71" s="136"/>
      <c r="H71" s="136">
        <v>16</v>
      </c>
      <c r="I71" s="136" t="s">
        <v>196</v>
      </c>
      <c r="J71" s="136"/>
      <c r="K71" s="136">
        <v>26</v>
      </c>
      <c r="L71" s="137" t="s">
        <v>197</v>
      </c>
      <c r="M71" s="137"/>
      <c r="N71" s="137" t="s">
        <v>112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2">
        <v>16</v>
      </c>
      <c r="B72" s="133">
        <v>73</v>
      </c>
      <c r="C72" s="134" t="s">
        <v>198</v>
      </c>
      <c r="D72" s="135" t="s">
        <v>194</v>
      </c>
      <c r="E72" s="136">
        <v>16.399999999999999</v>
      </c>
      <c r="F72" s="137" t="s">
        <v>199</v>
      </c>
      <c r="G72" s="136"/>
      <c r="H72" s="136">
        <v>16</v>
      </c>
      <c r="I72" s="136" t="s">
        <v>196</v>
      </c>
      <c r="J72" s="136"/>
      <c r="K72" s="136">
        <v>111</v>
      </c>
      <c r="L72" s="137" t="s">
        <v>200</v>
      </c>
      <c r="M72" s="137"/>
      <c r="N72" s="137" t="s">
        <v>112</v>
      </c>
      <c r="O72" s="137"/>
      <c r="P72" s="137"/>
      <c r="Q72" s="137"/>
      <c r="R72" s="137"/>
      <c r="S72" s="137"/>
      <c r="T72" s="137"/>
      <c r="U72" s="137"/>
      <c r="V72" s="137"/>
    </row>
    <row r="73" spans="1:22" ht="45.6" x14ac:dyDescent="0.25">
      <c r="A73" s="132">
        <v>17</v>
      </c>
      <c r="B73" s="133">
        <v>74</v>
      </c>
      <c r="C73" s="134" t="s">
        <v>201</v>
      </c>
      <c r="D73" s="135" t="s">
        <v>194</v>
      </c>
      <c r="E73" s="136">
        <v>17.600000000000001</v>
      </c>
      <c r="F73" s="137" t="s">
        <v>202</v>
      </c>
      <c r="G73" s="136"/>
      <c r="H73" s="136">
        <v>18</v>
      </c>
      <c r="I73" s="136" t="s">
        <v>203</v>
      </c>
      <c r="J73" s="136"/>
      <c r="K73" s="136">
        <v>36</v>
      </c>
      <c r="L73" s="137" t="s">
        <v>204</v>
      </c>
      <c r="M73" s="137"/>
      <c r="N73" s="137" t="s">
        <v>112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175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57" x14ac:dyDescent="0.25">
      <c r="A75" s="138">
        <v>18</v>
      </c>
      <c r="B75" s="139">
        <v>75</v>
      </c>
      <c r="C75" s="140" t="s">
        <v>205</v>
      </c>
      <c r="D75" s="141" t="s">
        <v>206</v>
      </c>
      <c r="E75" s="142">
        <v>508.07</v>
      </c>
      <c r="F75" s="143" t="s">
        <v>207</v>
      </c>
      <c r="G75" s="142">
        <v>1.03</v>
      </c>
      <c r="H75" s="142" t="s">
        <v>208</v>
      </c>
      <c r="I75" s="142" t="s">
        <v>209</v>
      </c>
      <c r="J75" s="142"/>
      <c r="K75" s="142" t="s">
        <v>210</v>
      </c>
      <c r="L75" s="143" t="s">
        <v>211</v>
      </c>
      <c r="M75" s="143"/>
      <c r="N75" s="143" t="s">
        <v>83</v>
      </c>
      <c r="O75" s="143"/>
      <c r="P75" s="143"/>
      <c r="Q75" s="143"/>
      <c r="R75" s="143"/>
      <c r="S75" s="143"/>
      <c r="T75" s="143"/>
      <c r="U75" s="143"/>
      <c r="V75" s="143">
        <v>1</v>
      </c>
    </row>
    <row r="76" spans="1:22" ht="19.350000000000001" customHeight="1" x14ac:dyDescent="0.25">
      <c r="A76" s="128" t="s">
        <v>212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175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57" x14ac:dyDescent="0.25">
      <c r="A78" s="132">
        <v>19</v>
      </c>
      <c r="B78" s="133">
        <v>76</v>
      </c>
      <c r="C78" s="134" t="s">
        <v>205</v>
      </c>
      <c r="D78" s="135" t="s">
        <v>213</v>
      </c>
      <c r="E78" s="136">
        <v>508.07</v>
      </c>
      <c r="F78" s="137" t="s">
        <v>207</v>
      </c>
      <c r="G78" s="136">
        <v>1.03</v>
      </c>
      <c r="H78" s="136" t="s">
        <v>214</v>
      </c>
      <c r="I78" s="136" t="s">
        <v>215</v>
      </c>
      <c r="J78" s="136"/>
      <c r="K78" s="136" t="s">
        <v>216</v>
      </c>
      <c r="L78" s="137" t="s">
        <v>217</v>
      </c>
      <c r="M78" s="137"/>
      <c r="N78" s="137" t="s">
        <v>83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218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57" x14ac:dyDescent="0.25">
      <c r="A80" s="132">
        <v>20</v>
      </c>
      <c r="B80" s="133">
        <v>77</v>
      </c>
      <c r="C80" s="134" t="s">
        <v>205</v>
      </c>
      <c r="D80" s="135" t="s">
        <v>219</v>
      </c>
      <c r="E80" s="136">
        <v>508.07</v>
      </c>
      <c r="F80" s="137" t="s">
        <v>207</v>
      </c>
      <c r="G80" s="136">
        <v>1.03</v>
      </c>
      <c r="H80" s="136" t="s">
        <v>220</v>
      </c>
      <c r="I80" s="136" t="s">
        <v>221</v>
      </c>
      <c r="J80" s="136"/>
      <c r="K80" s="136" t="s">
        <v>222</v>
      </c>
      <c r="L80" s="137" t="s">
        <v>223</v>
      </c>
      <c r="M80" s="137"/>
      <c r="N80" s="137" t="s">
        <v>83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18.45" customHeight="1" x14ac:dyDescent="0.25">
      <c r="A81" s="130" t="s">
        <v>224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8">
        <v>21</v>
      </c>
      <c r="B82" s="139">
        <v>89</v>
      </c>
      <c r="C82" s="140" t="s">
        <v>225</v>
      </c>
      <c r="D82" s="141" t="s">
        <v>226</v>
      </c>
      <c r="E82" s="142">
        <v>511.67</v>
      </c>
      <c r="F82" s="143" t="s">
        <v>227</v>
      </c>
      <c r="G82" s="142">
        <v>1.03</v>
      </c>
      <c r="H82" s="142" t="s">
        <v>228</v>
      </c>
      <c r="I82" s="142" t="s">
        <v>229</v>
      </c>
      <c r="J82" s="142"/>
      <c r="K82" s="142" t="s">
        <v>230</v>
      </c>
      <c r="L82" s="143" t="s">
        <v>231</v>
      </c>
      <c r="M82" s="143"/>
      <c r="N82" s="143" t="s">
        <v>83</v>
      </c>
      <c r="O82" s="143"/>
      <c r="P82" s="143"/>
      <c r="Q82" s="143"/>
      <c r="R82" s="143"/>
      <c r="S82" s="143"/>
      <c r="T82" s="143"/>
      <c r="U82" s="143"/>
      <c r="V82" s="143">
        <v>1</v>
      </c>
    </row>
    <row r="83" spans="1:22" ht="34.200000000000003" x14ac:dyDescent="0.25">
      <c r="A83" s="144" t="s">
        <v>232</v>
      </c>
      <c r="B83" s="145"/>
      <c r="C83" s="145"/>
      <c r="D83" s="145"/>
      <c r="E83" s="145"/>
      <c r="F83" s="145"/>
      <c r="G83" s="145"/>
      <c r="H83" s="146">
        <v>2841</v>
      </c>
      <c r="I83" s="146" t="s">
        <v>233</v>
      </c>
      <c r="J83" s="146" t="s">
        <v>234</v>
      </c>
      <c r="K83" s="146">
        <v>16880</v>
      </c>
      <c r="L83" s="146" t="s">
        <v>235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 t="s">
        <v>236</v>
      </c>
    </row>
    <row r="84" spans="1:22" x14ac:dyDescent="0.25">
      <c r="A84" s="144" t="s">
        <v>237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238</v>
      </c>
      <c r="B85" s="145"/>
      <c r="C85" s="145"/>
      <c r="D85" s="145"/>
      <c r="E85" s="145"/>
      <c r="F85" s="145"/>
      <c r="G85" s="145"/>
      <c r="H85" s="146">
        <v>686</v>
      </c>
      <c r="I85" s="146"/>
      <c r="J85" s="146"/>
      <c r="K85" s="146">
        <v>8224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239</v>
      </c>
      <c r="B86" s="145"/>
      <c r="C86" s="145"/>
      <c r="D86" s="145"/>
      <c r="E86" s="145"/>
      <c r="F86" s="145"/>
      <c r="G86" s="145"/>
      <c r="H86" s="146">
        <v>2143</v>
      </c>
      <c r="I86" s="146"/>
      <c r="J86" s="146"/>
      <c r="K86" s="146">
        <v>8591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240</v>
      </c>
      <c r="B87" s="145"/>
      <c r="C87" s="145"/>
      <c r="D87" s="145"/>
      <c r="E87" s="145"/>
      <c r="F87" s="145"/>
      <c r="G87" s="145"/>
      <c r="H87" s="146">
        <v>13</v>
      </c>
      <c r="I87" s="146"/>
      <c r="J87" s="146"/>
      <c r="K87" s="146">
        <v>78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241</v>
      </c>
      <c r="B88" s="148"/>
      <c r="C88" s="148"/>
      <c r="D88" s="148"/>
      <c r="E88" s="148"/>
      <c r="F88" s="148"/>
      <c r="G88" s="148"/>
      <c r="H88" s="149">
        <v>602</v>
      </c>
      <c r="I88" s="149"/>
      <c r="J88" s="149"/>
      <c r="K88" s="149">
        <v>7204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242</v>
      </c>
      <c r="B89" s="148"/>
      <c r="C89" s="148"/>
      <c r="D89" s="148"/>
      <c r="E89" s="148"/>
      <c r="F89" s="148"/>
      <c r="G89" s="148"/>
      <c r="H89" s="149">
        <v>409</v>
      </c>
      <c r="I89" s="149"/>
      <c r="J89" s="149"/>
      <c r="K89" s="149">
        <v>4908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243</v>
      </c>
      <c r="B90" s="148"/>
      <c r="C90" s="148"/>
      <c r="D90" s="148"/>
      <c r="E90" s="148"/>
      <c r="F90" s="148"/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hidden="1" x14ac:dyDescent="0.25">
      <c r="A91" s="144" t="s">
        <v>244</v>
      </c>
      <c r="B91" s="145"/>
      <c r="C91" s="145"/>
      <c r="D91" s="145"/>
      <c r="E91" s="145"/>
      <c r="F91" s="145"/>
      <c r="G91" s="145"/>
      <c r="H91" s="146">
        <v>2335</v>
      </c>
      <c r="I91" s="146"/>
      <c r="J91" s="146"/>
      <c r="K91" s="146">
        <v>14890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idden="1" x14ac:dyDescent="0.25">
      <c r="A92" s="144" t="s">
        <v>245</v>
      </c>
      <c r="B92" s="145"/>
      <c r="C92" s="145"/>
      <c r="D92" s="145"/>
      <c r="E92" s="145"/>
      <c r="F92" s="145"/>
      <c r="G92" s="145"/>
      <c r="H92" s="146">
        <v>66</v>
      </c>
      <c r="I92" s="146"/>
      <c r="J92" s="146"/>
      <c r="K92" s="146">
        <v>689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idden="1" x14ac:dyDescent="0.25">
      <c r="A93" s="144" t="s">
        <v>246</v>
      </c>
      <c r="B93" s="145"/>
      <c r="C93" s="145"/>
      <c r="D93" s="145"/>
      <c r="E93" s="145"/>
      <c r="F93" s="145"/>
      <c r="G93" s="145"/>
      <c r="H93" s="146">
        <v>574</v>
      </c>
      <c r="I93" s="146"/>
      <c r="J93" s="146"/>
      <c r="K93" s="146">
        <v>5745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t="30" hidden="1" customHeight="1" x14ac:dyDescent="0.25">
      <c r="A94" s="144" t="s">
        <v>247</v>
      </c>
      <c r="B94" s="145"/>
      <c r="C94" s="145"/>
      <c r="D94" s="145"/>
      <c r="E94" s="145"/>
      <c r="F94" s="145"/>
      <c r="G94" s="145"/>
      <c r="H94" s="146">
        <v>80</v>
      </c>
      <c r="I94" s="146"/>
      <c r="J94" s="146"/>
      <c r="K94" s="146">
        <v>752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hidden="1" customHeight="1" x14ac:dyDescent="0.25">
      <c r="A95" s="144" t="s">
        <v>248</v>
      </c>
      <c r="B95" s="145"/>
      <c r="C95" s="145"/>
      <c r="D95" s="145"/>
      <c r="E95" s="145"/>
      <c r="F95" s="145"/>
      <c r="G95" s="145"/>
      <c r="H95" s="146">
        <v>742</v>
      </c>
      <c r="I95" s="146"/>
      <c r="J95" s="146"/>
      <c r="K95" s="146">
        <v>6673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idden="1" x14ac:dyDescent="0.25">
      <c r="A96" s="144" t="s">
        <v>249</v>
      </c>
      <c r="B96" s="145"/>
      <c r="C96" s="145"/>
      <c r="D96" s="145"/>
      <c r="E96" s="145"/>
      <c r="F96" s="145"/>
      <c r="G96" s="145"/>
      <c r="H96" s="146">
        <v>55</v>
      </c>
      <c r="I96" s="146"/>
      <c r="J96" s="146"/>
      <c r="K96" s="146">
        <v>243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250</v>
      </c>
      <c r="B97" s="145"/>
      <c r="C97" s="145"/>
      <c r="D97" s="145"/>
      <c r="E97" s="145"/>
      <c r="F97" s="145"/>
      <c r="G97" s="145"/>
      <c r="H97" s="146">
        <v>3852</v>
      </c>
      <c r="I97" s="146"/>
      <c r="J97" s="146"/>
      <c r="K97" s="146">
        <v>28992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customHeight="1" x14ac:dyDescent="0.25">
      <c r="A98" s="144" t="s">
        <v>251</v>
      </c>
      <c r="B98" s="145"/>
      <c r="C98" s="145"/>
      <c r="D98" s="145"/>
      <c r="E98" s="145"/>
      <c r="F98" s="145"/>
      <c r="G98" s="145"/>
      <c r="H98" s="146">
        <v>417.49</v>
      </c>
      <c r="I98" s="146"/>
      <c r="J98" s="146"/>
      <c r="K98" s="146">
        <v>1912.59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7" t="s">
        <v>252</v>
      </c>
      <c r="B99" s="148"/>
      <c r="C99" s="148"/>
      <c r="D99" s="148"/>
      <c r="E99" s="148"/>
      <c r="F99" s="148"/>
      <c r="G99" s="148"/>
      <c r="H99" s="149">
        <v>4269.49</v>
      </c>
      <c r="I99" s="149"/>
      <c r="J99" s="149"/>
      <c r="K99" s="149">
        <v>30904.59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x14ac:dyDescent="0.25">
      <c r="A100" s="50"/>
      <c r="B100" s="39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x14ac:dyDescent="0.25">
      <c r="A101" s="50"/>
      <c r="B101" s="39"/>
      <c r="C101" s="73" t="s">
        <v>64</v>
      </c>
      <c r="D101" s="48"/>
      <c r="E101" s="48"/>
      <c r="F101" s="48"/>
      <c r="G101" s="48"/>
      <c r="H101" s="74">
        <f>IF(ISBLANK(Y30),"",ROUND(Z30/Y30,2)*100)</f>
        <v>88</v>
      </c>
      <c r="I101" s="48"/>
      <c r="J101" s="48"/>
      <c r="K101" s="74">
        <f>IF(ISBLANK(Y31),"",ROUND(Z31/Y31,2)*100)</f>
        <v>88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50"/>
      <c r="B102" s="39"/>
      <c r="C102" s="73" t="s">
        <v>65</v>
      </c>
      <c r="D102" s="48"/>
      <c r="E102" s="48"/>
      <c r="F102" s="48"/>
      <c r="G102" s="48"/>
      <c r="H102" s="45">
        <f>IF(ISBLANK(Y30),"",ROUND(AA30/Y30,2)*100)</f>
        <v>60</v>
      </c>
      <c r="I102" s="48"/>
      <c r="J102" s="48"/>
      <c r="K102" s="45">
        <f>IF(ISBLANK(Y31),"",ROUND(AA31/Y31,2)*100)</f>
        <v>60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28"/>
      <c r="B103" s="28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75" t="s">
        <v>71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3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75" t="s">
        <v>72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46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</sheetData>
  <mergeCells count="71">
    <mergeCell ref="A97:G97"/>
    <mergeCell ref="A98:G98"/>
    <mergeCell ref="A99:G99"/>
    <mergeCell ref="A91:G91"/>
    <mergeCell ref="A92:G92"/>
    <mergeCell ref="A93:G93"/>
    <mergeCell ref="A94:G94"/>
    <mergeCell ref="A95:G95"/>
    <mergeCell ref="A96:G96"/>
    <mergeCell ref="A85:G85"/>
    <mergeCell ref="A86:G86"/>
    <mergeCell ref="A87:G87"/>
    <mergeCell ref="A88:G88"/>
    <mergeCell ref="A89:G89"/>
    <mergeCell ref="A90:G90"/>
    <mergeCell ref="A76:V76"/>
    <mergeCell ref="A77:V77"/>
    <mergeCell ref="A79:V79"/>
    <mergeCell ref="A81:V81"/>
    <mergeCell ref="A83:G83"/>
    <mergeCell ref="A84:G84"/>
    <mergeCell ref="A63:V63"/>
    <mergeCell ref="A64:V64"/>
    <mergeCell ref="A66:V66"/>
    <mergeCell ref="A67:V67"/>
    <mergeCell ref="A69:V69"/>
    <mergeCell ref="A74:V74"/>
    <mergeCell ref="A52:V52"/>
    <mergeCell ref="A53:V53"/>
    <mergeCell ref="A55:V55"/>
    <mergeCell ref="A56:V56"/>
    <mergeCell ref="A58:V58"/>
    <mergeCell ref="A61:V61"/>
    <mergeCell ref="A40:V40"/>
    <mergeCell ref="A41:V41"/>
    <mergeCell ref="A43:V43"/>
    <mergeCell ref="A44:V44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4269.49/1000</f>
        <v>4.2694899999999993</v>
      </c>
      <c r="H11" s="85"/>
      <c r="I11" s="55" t="s">
        <v>6</v>
      </c>
      <c r="J11" s="86">
        <f>30904.59/1000</f>
        <v>30.904589999999999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6.2960000000000002E-2</v>
      </c>
      <c r="H14" s="85"/>
      <c r="I14" s="55" t="s">
        <v>8</v>
      </c>
      <c r="J14" s="86">
        <f>(P14+P15)/1000</f>
        <v>6.2960000000000002E-2</v>
      </c>
      <c r="K14" s="87"/>
      <c r="L14" s="58">
        <v>2605</v>
      </c>
      <c r="M14" s="35" t="s">
        <v>8</v>
      </c>
      <c r="N14" s="57"/>
      <c r="O14" s="26">
        <v>62.88</v>
      </c>
      <c r="P14" s="27">
        <v>62.88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686/1000</f>
        <v>0.68600000000000005</v>
      </c>
      <c r="H15" s="117"/>
      <c r="I15" s="55" t="s">
        <v>6</v>
      </c>
      <c r="J15" s="86">
        <f>8224/1000</f>
        <v>8.2240000000000002</v>
      </c>
      <c r="K15" s="87"/>
      <c r="L15" s="59">
        <v>31072</v>
      </c>
      <c r="M15" s="35" t="s">
        <v>6</v>
      </c>
      <c r="N15" s="57"/>
      <c r="O15" s="26">
        <v>0.08</v>
      </c>
      <c r="P15" s="27">
        <v>0.08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198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255</v>
      </c>
      <c r="C26" s="134" t="s">
        <v>256</v>
      </c>
      <c r="D26" s="154" t="s">
        <v>257</v>
      </c>
      <c r="E26" s="155">
        <v>0.3</v>
      </c>
      <c r="F26" s="136" t="s">
        <v>258</v>
      </c>
      <c r="G26" s="136">
        <v>2.99</v>
      </c>
      <c r="H26" s="156"/>
      <c r="I26" s="156"/>
      <c r="J26" s="136" t="s">
        <v>259</v>
      </c>
      <c r="K26" s="136">
        <v>35.81</v>
      </c>
      <c r="L26" s="157"/>
      <c r="M26" s="156">
        <f>IF(ISNUMBER(K26/G26),IF(NOT(K26/G26=0),K26/G26, " "), " ")</f>
        <v>11.976588628762542</v>
      </c>
      <c r="N26" s="154"/>
    </row>
    <row r="27" spans="1:23" s="29" customFormat="1" ht="22.8" x14ac:dyDescent="0.25">
      <c r="A27" s="152">
        <v>2</v>
      </c>
      <c r="B27" s="153" t="s">
        <v>260</v>
      </c>
      <c r="C27" s="134" t="s">
        <v>261</v>
      </c>
      <c r="D27" s="154" t="s">
        <v>257</v>
      </c>
      <c r="E27" s="155">
        <v>10.130000000000001</v>
      </c>
      <c r="F27" s="136" t="s">
        <v>262</v>
      </c>
      <c r="G27" s="136">
        <v>104.64</v>
      </c>
      <c r="H27" s="156"/>
      <c r="I27" s="156"/>
      <c r="J27" s="136" t="s">
        <v>263</v>
      </c>
      <c r="K27" s="136">
        <v>1256.6199999999999</v>
      </c>
      <c r="L27" s="157"/>
      <c r="M27" s="156">
        <f>IF(ISNUMBER(K27/G27),IF(NOT(K27/G27=0),K27/G27, " "), " ")</f>
        <v>12.008983180428134</v>
      </c>
      <c r="N27" s="154"/>
    </row>
    <row r="28" spans="1:23" s="29" customFormat="1" ht="22.8" x14ac:dyDescent="0.25">
      <c r="A28" s="152">
        <v>3</v>
      </c>
      <c r="B28" s="153" t="s">
        <v>264</v>
      </c>
      <c r="C28" s="134" t="s">
        <v>265</v>
      </c>
      <c r="D28" s="154" t="s">
        <v>257</v>
      </c>
      <c r="E28" s="155">
        <v>25.04</v>
      </c>
      <c r="F28" s="136" t="s">
        <v>266</v>
      </c>
      <c r="G28" s="136">
        <v>269.93</v>
      </c>
      <c r="H28" s="156"/>
      <c r="I28" s="156"/>
      <c r="J28" s="136" t="s">
        <v>267</v>
      </c>
      <c r="K28" s="136">
        <v>3241.44</v>
      </c>
      <c r="L28" s="157"/>
      <c r="M28" s="156">
        <f>IF(ISNUMBER(K28/G28),IF(NOT(K28/G28=0),K28/G28, " "), " ")</f>
        <v>12.0084466343126</v>
      </c>
      <c r="N28" s="154"/>
    </row>
    <row r="29" spans="1:23" s="29" customFormat="1" ht="22.8" x14ac:dyDescent="0.25">
      <c r="A29" s="152">
        <v>4</v>
      </c>
      <c r="B29" s="153" t="s">
        <v>268</v>
      </c>
      <c r="C29" s="134" t="s">
        <v>269</v>
      </c>
      <c r="D29" s="154" t="s">
        <v>257</v>
      </c>
      <c r="E29" s="155">
        <v>3.26</v>
      </c>
      <c r="F29" s="136" t="s">
        <v>270</v>
      </c>
      <c r="G29" s="136">
        <v>35.6</v>
      </c>
      <c r="H29" s="156"/>
      <c r="I29" s="156"/>
      <c r="J29" s="136" t="s">
        <v>271</v>
      </c>
      <c r="K29" s="136">
        <v>427.22</v>
      </c>
      <c r="L29" s="157"/>
      <c r="M29" s="156">
        <f>IF(ISNUMBER(K29/G29),IF(NOT(K29/G29=0),K29/G29, " "), " ")</f>
        <v>12.000561797752809</v>
      </c>
      <c r="N29" s="154"/>
    </row>
    <row r="30" spans="1:23" ht="22.8" x14ac:dyDescent="0.25">
      <c r="A30" s="152">
        <v>5</v>
      </c>
      <c r="B30" s="153" t="s">
        <v>272</v>
      </c>
      <c r="C30" s="134" t="s">
        <v>273</v>
      </c>
      <c r="D30" s="154" t="s">
        <v>257</v>
      </c>
      <c r="E30" s="155">
        <v>23.34</v>
      </c>
      <c r="F30" s="136" t="s">
        <v>274</v>
      </c>
      <c r="G30" s="136">
        <v>261.41000000000003</v>
      </c>
      <c r="H30" s="156"/>
      <c r="I30" s="156"/>
      <c r="J30" s="136" t="s">
        <v>275</v>
      </c>
      <c r="K30" s="136">
        <v>3137.12</v>
      </c>
      <c r="L30" s="157"/>
      <c r="M30" s="156">
        <f>IF(ISNUMBER(K30/G30),IF(NOT(K30/G30=0),K30/G30, " "), " ")</f>
        <v>12.000765081672467</v>
      </c>
      <c r="N30" s="154"/>
    </row>
    <row r="31" spans="1:23" ht="22.8" x14ac:dyDescent="0.25">
      <c r="A31" s="152">
        <v>6</v>
      </c>
      <c r="B31" s="153" t="s">
        <v>276</v>
      </c>
      <c r="C31" s="134" t="s">
        <v>277</v>
      </c>
      <c r="D31" s="154" t="s">
        <v>257</v>
      </c>
      <c r="E31" s="155">
        <v>0.81</v>
      </c>
      <c r="F31" s="136" t="s">
        <v>278</v>
      </c>
      <c r="G31" s="136">
        <v>9.2899999999999991</v>
      </c>
      <c r="H31" s="156"/>
      <c r="I31" s="156"/>
      <c r="J31" s="136" t="s">
        <v>279</v>
      </c>
      <c r="K31" s="136">
        <v>111.47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>
        <v>2</v>
      </c>
      <c r="C32" s="134" t="s">
        <v>280</v>
      </c>
      <c r="D32" s="154" t="s">
        <v>257</v>
      </c>
      <c r="E32" s="155">
        <v>0.08</v>
      </c>
      <c r="F32" s="136" t="s">
        <v>281</v>
      </c>
      <c r="G32" s="136"/>
      <c r="H32" s="156"/>
      <c r="I32" s="156"/>
      <c r="J32" s="136" t="s">
        <v>281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282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30401</v>
      </c>
      <c r="C34" s="134" t="s">
        <v>283</v>
      </c>
      <c r="D34" s="154" t="s">
        <v>284</v>
      </c>
      <c r="E34" s="155">
        <v>0.02</v>
      </c>
      <c r="F34" s="136" t="s">
        <v>285</v>
      </c>
      <c r="G34" s="136">
        <v>0.05</v>
      </c>
      <c r="H34" s="156"/>
      <c r="I34" s="156"/>
      <c r="J34" s="136" t="s">
        <v>286</v>
      </c>
      <c r="K34" s="136">
        <v>0.14000000000000001</v>
      </c>
      <c r="L34" s="157"/>
      <c r="M34" s="156">
        <f>IF(ISNUMBER(K34/G34),IF(NOT(K34/G34=0),K34/G34, " "), " ")</f>
        <v>2.8000000000000003</v>
      </c>
      <c r="N34" s="154" t="s">
        <v>287</v>
      </c>
    </row>
    <row r="35" spans="1:14" ht="22.8" x14ac:dyDescent="0.25">
      <c r="A35" s="152">
        <v>9</v>
      </c>
      <c r="B35" s="153">
        <v>30954</v>
      </c>
      <c r="C35" s="134" t="s">
        <v>288</v>
      </c>
      <c r="D35" s="154" t="s">
        <v>284</v>
      </c>
      <c r="E35" s="155">
        <v>0.08</v>
      </c>
      <c r="F35" s="136" t="s">
        <v>289</v>
      </c>
      <c r="G35" s="136">
        <v>2.7</v>
      </c>
      <c r="H35" s="156"/>
      <c r="I35" s="156"/>
      <c r="J35" s="136" t="s">
        <v>290</v>
      </c>
      <c r="K35" s="136">
        <v>13.04</v>
      </c>
      <c r="L35" s="157"/>
      <c r="M35" s="156">
        <f>IF(ISNUMBER(K35/G35),IF(NOT(K35/G35=0),K35/G35, " "), " ")</f>
        <v>4.8296296296296291</v>
      </c>
      <c r="N35" s="154" t="s">
        <v>291</v>
      </c>
    </row>
    <row r="36" spans="1:14" ht="22.8" x14ac:dyDescent="0.25">
      <c r="A36" s="152">
        <v>10</v>
      </c>
      <c r="B36" s="153">
        <v>40502</v>
      </c>
      <c r="C36" s="134" t="s">
        <v>292</v>
      </c>
      <c r="D36" s="154" t="s">
        <v>284</v>
      </c>
      <c r="E36" s="155">
        <v>0.75</v>
      </c>
      <c r="F36" s="136" t="s">
        <v>293</v>
      </c>
      <c r="G36" s="136">
        <v>5.88</v>
      </c>
      <c r="H36" s="156"/>
      <c r="I36" s="156"/>
      <c r="J36" s="136" t="s">
        <v>294</v>
      </c>
      <c r="K36" s="136">
        <v>33.75</v>
      </c>
      <c r="L36" s="157"/>
      <c r="M36" s="156">
        <f>IF(ISNUMBER(K36/G36),IF(NOT(K36/G36=0),K36/G36, " "), " ")</f>
        <v>5.7397959183673475</v>
      </c>
      <c r="N36" s="154" t="s">
        <v>287</v>
      </c>
    </row>
    <row r="37" spans="1:14" ht="22.8" x14ac:dyDescent="0.25">
      <c r="A37" s="152">
        <v>11</v>
      </c>
      <c r="B37" s="153">
        <v>40504</v>
      </c>
      <c r="C37" s="134" t="s">
        <v>295</v>
      </c>
      <c r="D37" s="154" t="s">
        <v>284</v>
      </c>
      <c r="E37" s="155">
        <v>0.32</v>
      </c>
      <c r="F37" s="136" t="s">
        <v>296</v>
      </c>
      <c r="G37" s="136">
        <v>0.41</v>
      </c>
      <c r="H37" s="156"/>
      <c r="I37" s="156"/>
      <c r="J37" s="136" t="s">
        <v>297</v>
      </c>
      <c r="K37" s="136">
        <v>0.96</v>
      </c>
      <c r="L37" s="157"/>
      <c r="M37" s="156">
        <f>IF(ISNUMBER(K37/G37),IF(NOT(K37/G37=0),K37/G37, " "), " ")</f>
        <v>2.3414634146341462</v>
      </c>
      <c r="N37" s="154" t="s">
        <v>287</v>
      </c>
    </row>
    <row r="38" spans="1:14" ht="22.8" x14ac:dyDescent="0.25">
      <c r="A38" s="152">
        <v>12</v>
      </c>
      <c r="B38" s="153">
        <v>400001</v>
      </c>
      <c r="C38" s="134" t="s">
        <v>298</v>
      </c>
      <c r="D38" s="154" t="s">
        <v>284</v>
      </c>
      <c r="E38" s="155">
        <v>0.04</v>
      </c>
      <c r="F38" s="136" t="s">
        <v>299</v>
      </c>
      <c r="G38" s="136">
        <v>4.12</v>
      </c>
      <c r="H38" s="156"/>
      <c r="I38" s="156"/>
      <c r="J38" s="136" t="s">
        <v>300</v>
      </c>
      <c r="K38" s="136">
        <v>23.48</v>
      </c>
      <c r="L38" s="157"/>
      <c r="M38" s="156">
        <f>IF(ISNUMBER(K38/G38),IF(NOT(K38/G38=0),K38/G38, " "), " ")</f>
        <v>5.6990291262135919</v>
      </c>
      <c r="N38" s="154" t="s">
        <v>287</v>
      </c>
    </row>
    <row r="39" spans="1:14" ht="19.350000000000001" customHeight="1" x14ac:dyDescent="0.25">
      <c r="A39" s="128" t="s">
        <v>301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302</v>
      </c>
      <c r="C40" s="134" t="s">
        <v>303</v>
      </c>
      <c r="D40" s="154" t="s">
        <v>304</v>
      </c>
      <c r="E40" s="155">
        <v>6.6900000000000001E-2</v>
      </c>
      <c r="F40" s="136" t="s">
        <v>305</v>
      </c>
      <c r="G40" s="136">
        <v>0.41</v>
      </c>
      <c r="H40" s="156">
        <v>42.66</v>
      </c>
      <c r="I40" s="156">
        <v>2.85</v>
      </c>
      <c r="J40" s="136" t="s">
        <v>306</v>
      </c>
      <c r="K40" s="136">
        <v>3.28</v>
      </c>
      <c r="L40" s="157"/>
      <c r="M40" s="156">
        <f>IF(ISNUMBER(K40/G40),IF(NOT(K40/G40=0),K40/G40, " "), " ")</f>
        <v>8</v>
      </c>
      <c r="N40" s="154" t="s">
        <v>307</v>
      </c>
    </row>
    <row r="41" spans="1:14" ht="34.200000000000003" x14ac:dyDescent="0.25">
      <c r="A41" s="152">
        <v>14</v>
      </c>
      <c r="B41" s="153" t="s">
        <v>308</v>
      </c>
      <c r="C41" s="134" t="s">
        <v>309</v>
      </c>
      <c r="D41" s="154" t="s">
        <v>310</v>
      </c>
      <c r="E41" s="155">
        <v>1E-4</v>
      </c>
      <c r="F41" s="136" t="s">
        <v>311</v>
      </c>
      <c r="G41" s="136">
        <v>0.47</v>
      </c>
      <c r="H41" s="156">
        <v>22887</v>
      </c>
      <c r="I41" s="156">
        <v>2.29</v>
      </c>
      <c r="J41" s="136" t="s">
        <v>312</v>
      </c>
      <c r="K41" s="136">
        <v>2.36</v>
      </c>
      <c r="L41" s="157"/>
      <c r="M41" s="156">
        <f>IF(ISNUMBER(K41/G41),IF(NOT(K41/G41=0),K41/G41, " "), " ")</f>
        <v>5.0212765957446805</v>
      </c>
      <c r="N41" s="154" t="s">
        <v>313</v>
      </c>
    </row>
    <row r="42" spans="1:14" ht="45.6" x14ac:dyDescent="0.25">
      <c r="A42" s="152">
        <v>15</v>
      </c>
      <c r="B42" s="153" t="s">
        <v>314</v>
      </c>
      <c r="C42" s="134" t="s">
        <v>315</v>
      </c>
      <c r="D42" s="154" t="s">
        <v>316</v>
      </c>
      <c r="E42" s="155">
        <v>2</v>
      </c>
      <c r="F42" s="136" t="s">
        <v>317</v>
      </c>
      <c r="G42" s="136">
        <v>10.52</v>
      </c>
      <c r="H42" s="156">
        <v>18.82</v>
      </c>
      <c r="I42" s="156">
        <v>37.64</v>
      </c>
      <c r="J42" s="136" t="s">
        <v>318</v>
      </c>
      <c r="K42" s="136">
        <v>38.6</v>
      </c>
      <c r="L42" s="157"/>
      <c r="M42" s="156">
        <f>IF(ISNUMBER(K42/G42),IF(NOT(K42/G42=0),K42/G42, " "), " ")</f>
        <v>3.6692015209125479</v>
      </c>
      <c r="N42" s="154" t="s">
        <v>319</v>
      </c>
    </row>
    <row r="43" spans="1:14" ht="22.8" x14ac:dyDescent="0.25">
      <c r="A43" s="152">
        <v>16</v>
      </c>
      <c r="B43" s="153" t="s">
        <v>320</v>
      </c>
      <c r="C43" s="134" t="s">
        <v>321</v>
      </c>
      <c r="D43" s="154" t="s">
        <v>310</v>
      </c>
      <c r="E43" s="155">
        <v>2.9999999999999997E-4</v>
      </c>
      <c r="F43" s="136" t="s">
        <v>322</v>
      </c>
      <c r="G43" s="136">
        <v>3.46</v>
      </c>
      <c r="H43" s="156">
        <v>61732.38</v>
      </c>
      <c r="I43" s="156">
        <v>18.52</v>
      </c>
      <c r="J43" s="136" t="s">
        <v>323</v>
      </c>
      <c r="K43" s="136">
        <v>18.98</v>
      </c>
      <c r="L43" s="157"/>
      <c r="M43" s="156">
        <f>IF(ISNUMBER(K43/G43),IF(NOT(K43/G43=0),K43/G43, " "), " ")</f>
        <v>5.4855491329479769</v>
      </c>
      <c r="N43" s="154" t="s">
        <v>324</v>
      </c>
    </row>
    <row r="44" spans="1:14" ht="22.8" x14ac:dyDescent="0.25">
      <c r="A44" s="152">
        <v>17</v>
      </c>
      <c r="B44" s="153" t="s">
        <v>325</v>
      </c>
      <c r="C44" s="134" t="s">
        <v>326</v>
      </c>
      <c r="D44" s="154" t="s">
        <v>310</v>
      </c>
      <c r="E44" s="155">
        <v>2.0000000000000001E-4</v>
      </c>
      <c r="F44" s="136" t="s">
        <v>327</v>
      </c>
      <c r="G44" s="136">
        <v>2.13</v>
      </c>
      <c r="H44" s="156">
        <v>59337.87</v>
      </c>
      <c r="I44" s="156">
        <v>11.87</v>
      </c>
      <c r="J44" s="136" t="s">
        <v>328</v>
      </c>
      <c r="K44" s="136">
        <v>12.17</v>
      </c>
      <c r="L44" s="157"/>
      <c r="M44" s="156">
        <f>IF(ISNUMBER(K44/G44),IF(NOT(K44/G44=0),K44/G44, " "), " ")</f>
        <v>5.7136150234741789</v>
      </c>
      <c r="N44" s="154" t="s">
        <v>329</v>
      </c>
    </row>
    <row r="45" spans="1:14" ht="34.200000000000003" x14ac:dyDescent="0.25">
      <c r="A45" s="152">
        <v>18</v>
      </c>
      <c r="B45" s="153" t="s">
        <v>330</v>
      </c>
      <c r="C45" s="134" t="s">
        <v>331</v>
      </c>
      <c r="D45" s="154" t="s">
        <v>304</v>
      </c>
      <c r="E45" s="155">
        <v>3.1899999999999998E-2</v>
      </c>
      <c r="F45" s="136" t="s">
        <v>332</v>
      </c>
      <c r="G45" s="136">
        <v>3.22</v>
      </c>
      <c r="H45" s="156">
        <v>451</v>
      </c>
      <c r="I45" s="156">
        <v>14.38</v>
      </c>
      <c r="J45" s="136" t="s">
        <v>333</v>
      </c>
      <c r="K45" s="136">
        <v>15</v>
      </c>
      <c r="L45" s="157"/>
      <c r="M45" s="156">
        <f>IF(ISNUMBER(K45/G45),IF(NOT(K45/G45=0),K45/G45, " "), " ")</f>
        <v>4.658385093167702</v>
      </c>
      <c r="N45" s="154" t="s">
        <v>334</v>
      </c>
    </row>
    <row r="46" spans="1:14" ht="34.200000000000003" x14ac:dyDescent="0.25">
      <c r="A46" s="152">
        <v>19</v>
      </c>
      <c r="B46" s="153" t="s">
        <v>335</v>
      </c>
      <c r="C46" s="134" t="s">
        <v>336</v>
      </c>
      <c r="D46" s="154" t="s">
        <v>337</v>
      </c>
      <c r="E46" s="155">
        <v>9.1000000000000004E-3</v>
      </c>
      <c r="F46" s="136" t="s">
        <v>338</v>
      </c>
      <c r="G46" s="136">
        <v>0.39</v>
      </c>
      <c r="H46" s="156">
        <v>219.37</v>
      </c>
      <c r="I46" s="156">
        <v>2.0099999999999998</v>
      </c>
      <c r="J46" s="136" t="s">
        <v>339</v>
      </c>
      <c r="K46" s="136">
        <v>2.04</v>
      </c>
      <c r="L46" s="157"/>
      <c r="M46" s="156">
        <f>IF(ISNUMBER(K46/G46),IF(NOT(K46/G46=0),K46/G46, " "), " ")</f>
        <v>5.2307692307692308</v>
      </c>
      <c r="N46" s="154" t="s">
        <v>340</v>
      </c>
    </row>
    <row r="47" spans="1:14" ht="45.6" x14ac:dyDescent="0.25">
      <c r="A47" s="152">
        <v>20</v>
      </c>
      <c r="B47" s="153" t="s">
        <v>341</v>
      </c>
      <c r="C47" s="134" t="s">
        <v>342</v>
      </c>
      <c r="D47" s="154" t="s">
        <v>337</v>
      </c>
      <c r="E47" s="155">
        <v>0.54</v>
      </c>
      <c r="F47" s="136" t="s">
        <v>343</v>
      </c>
      <c r="G47" s="136">
        <v>12.31</v>
      </c>
      <c r="H47" s="156">
        <v>121.01</v>
      </c>
      <c r="I47" s="156">
        <v>65.34</v>
      </c>
      <c r="J47" s="136" t="s">
        <v>344</v>
      </c>
      <c r="K47" s="136">
        <v>66.83</v>
      </c>
      <c r="L47" s="157"/>
      <c r="M47" s="156">
        <f>IF(ISNUMBER(K47/G47),IF(NOT(K47/G47=0),K47/G47, " "), " ")</f>
        <v>5.4289195775792036</v>
      </c>
      <c r="N47" s="154" t="s">
        <v>345</v>
      </c>
    </row>
    <row r="48" spans="1:14" ht="34.200000000000003" x14ac:dyDescent="0.25">
      <c r="A48" s="152">
        <v>21</v>
      </c>
      <c r="B48" s="153" t="s">
        <v>346</v>
      </c>
      <c r="C48" s="134" t="s">
        <v>347</v>
      </c>
      <c r="D48" s="154" t="s">
        <v>310</v>
      </c>
      <c r="E48" s="155">
        <v>2.0000000000000001E-4</v>
      </c>
      <c r="F48" s="136" t="s">
        <v>348</v>
      </c>
      <c r="G48" s="136">
        <v>1.84</v>
      </c>
      <c r="H48" s="156">
        <v>39771</v>
      </c>
      <c r="I48" s="156">
        <v>7.96</v>
      </c>
      <c r="J48" s="136" t="s">
        <v>349</v>
      </c>
      <c r="K48" s="136">
        <v>8.18</v>
      </c>
      <c r="L48" s="157"/>
      <c r="M48" s="156">
        <f>IF(ISNUMBER(K48/G48),IF(NOT(K48/G48=0),K48/G48, " "), " ")</f>
        <v>4.445652173913043</v>
      </c>
      <c r="N48" s="154" t="s">
        <v>350</v>
      </c>
    </row>
    <row r="49" spans="1:14" ht="34.200000000000003" x14ac:dyDescent="0.25">
      <c r="A49" s="152">
        <v>22</v>
      </c>
      <c r="B49" s="153" t="s">
        <v>351</v>
      </c>
      <c r="C49" s="134" t="s">
        <v>352</v>
      </c>
      <c r="D49" s="154" t="s">
        <v>310</v>
      </c>
      <c r="E49" s="155">
        <v>4.4999999999999997E-3</v>
      </c>
      <c r="F49" s="136" t="s">
        <v>353</v>
      </c>
      <c r="G49" s="136">
        <v>53.01</v>
      </c>
      <c r="H49" s="156">
        <v>36017</v>
      </c>
      <c r="I49" s="156">
        <v>162.08000000000001</v>
      </c>
      <c r="J49" s="136" t="s">
        <v>354</v>
      </c>
      <c r="K49" s="136">
        <v>166.53</v>
      </c>
      <c r="L49" s="157"/>
      <c r="M49" s="156">
        <f>IF(ISNUMBER(K49/G49),IF(NOT(K49/G49=0),K49/G49, " "), " ")</f>
        <v>3.1414827391058293</v>
      </c>
      <c r="N49" s="154" t="s">
        <v>355</v>
      </c>
    </row>
    <row r="50" spans="1:14" ht="34.200000000000003" x14ac:dyDescent="0.25">
      <c r="A50" s="152">
        <v>23</v>
      </c>
      <c r="B50" s="153" t="s">
        <v>356</v>
      </c>
      <c r="C50" s="134" t="s">
        <v>357</v>
      </c>
      <c r="D50" s="154" t="s">
        <v>310</v>
      </c>
      <c r="E50" s="155">
        <v>1.4E-3</v>
      </c>
      <c r="F50" s="136" t="s">
        <v>358</v>
      </c>
      <c r="G50" s="136">
        <v>29.28</v>
      </c>
      <c r="H50" s="156">
        <v>59777.7</v>
      </c>
      <c r="I50" s="156">
        <v>83.69</v>
      </c>
      <c r="J50" s="136" t="s">
        <v>359</v>
      </c>
      <c r="K50" s="136">
        <v>85.79</v>
      </c>
      <c r="L50" s="157"/>
      <c r="M50" s="156">
        <f>IF(ISNUMBER(K50/G50),IF(NOT(K50/G50=0),K50/G50, " "), " ")</f>
        <v>2.9299863387978142</v>
      </c>
      <c r="N50" s="154" t="s">
        <v>360</v>
      </c>
    </row>
    <row r="51" spans="1:14" ht="57" x14ac:dyDescent="0.25">
      <c r="A51" s="152">
        <v>24</v>
      </c>
      <c r="B51" s="153" t="s">
        <v>361</v>
      </c>
      <c r="C51" s="134" t="s">
        <v>362</v>
      </c>
      <c r="D51" s="154" t="s">
        <v>363</v>
      </c>
      <c r="E51" s="155">
        <v>2.6749999999999998</v>
      </c>
      <c r="F51" s="136" t="s">
        <v>364</v>
      </c>
      <c r="G51" s="136">
        <v>32.9</v>
      </c>
      <c r="H51" s="156">
        <v>50.12</v>
      </c>
      <c r="I51" s="156">
        <v>134.07</v>
      </c>
      <c r="J51" s="136" t="s">
        <v>365</v>
      </c>
      <c r="K51" s="136">
        <v>137.94999999999999</v>
      </c>
      <c r="L51" s="157"/>
      <c r="M51" s="156">
        <f>IF(ISNUMBER(K51/G51),IF(NOT(K51/G51=0),K51/G51, " "), " ")</f>
        <v>4.193009118541033</v>
      </c>
      <c r="N51" s="154" t="s">
        <v>366</v>
      </c>
    </row>
    <row r="52" spans="1:14" ht="57" x14ac:dyDescent="0.25">
      <c r="A52" s="152">
        <v>25</v>
      </c>
      <c r="B52" s="153" t="s">
        <v>367</v>
      </c>
      <c r="C52" s="134" t="s">
        <v>368</v>
      </c>
      <c r="D52" s="154" t="s">
        <v>363</v>
      </c>
      <c r="E52" s="155">
        <v>4.28</v>
      </c>
      <c r="F52" s="136" t="s">
        <v>369</v>
      </c>
      <c r="G52" s="136">
        <v>138.24</v>
      </c>
      <c r="H52" s="156">
        <v>132.22999999999999</v>
      </c>
      <c r="I52" s="156">
        <v>565.94000000000005</v>
      </c>
      <c r="J52" s="136" t="s">
        <v>370</v>
      </c>
      <c r="K52" s="136">
        <v>582.34</v>
      </c>
      <c r="L52" s="157"/>
      <c r="M52" s="156">
        <f>IF(ISNUMBER(K52/G52),IF(NOT(K52/G52=0),K52/G52, " "), " ")</f>
        <v>4.2125289351851851</v>
      </c>
      <c r="N52" s="154" t="s">
        <v>371</v>
      </c>
    </row>
    <row r="53" spans="1:14" ht="34.200000000000003" x14ac:dyDescent="0.25">
      <c r="A53" s="152">
        <v>26</v>
      </c>
      <c r="B53" s="153" t="s">
        <v>372</v>
      </c>
      <c r="C53" s="134" t="s">
        <v>373</v>
      </c>
      <c r="D53" s="154" t="s">
        <v>363</v>
      </c>
      <c r="E53" s="155">
        <v>20.61</v>
      </c>
      <c r="F53" s="136" t="s">
        <v>374</v>
      </c>
      <c r="G53" s="136">
        <v>1265.04</v>
      </c>
      <c r="H53" s="156">
        <v>250.02</v>
      </c>
      <c r="I53" s="156">
        <v>5152.91</v>
      </c>
      <c r="J53" s="136" t="s">
        <v>375</v>
      </c>
      <c r="K53" s="136">
        <v>5207.9399999999996</v>
      </c>
      <c r="L53" s="157"/>
      <c r="M53" s="156">
        <f>IF(ISNUMBER(K53/G53),IF(NOT(K53/G53=0),K53/G53, " "), " ")</f>
        <v>4.1168184405236197</v>
      </c>
      <c r="N53" s="154" t="s">
        <v>376</v>
      </c>
    </row>
    <row r="54" spans="1:14" ht="22.8" x14ac:dyDescent="0.25">
      <c r="A54" s="152">
        <v>27</v>
      </c>
      <c r="B54" s="153" t="s">
        <v>377</v>
      </c>
      <c r="C54" s="134" t="s">
        <v>378</v>
      </c>
      <c r="D54" s="154" t="s">
        <v>316</v>
      </c>
      <c r="E54" s="155">
        <v>8</v>
      </c>
      <c r="F54" s="136" t="s">
        <v>379</v>
      </c>
      <c r="G54" s="136">
        <v>218.64</v>
      </c>
      <c r="H54" s="156">
        <v>95.52</v>
      </c>
      <c r="I54" s="156">
        <v>764.16</v>
      </c>
      <c r="J54" s="136" t="s">
        <v>380</v>
      </c>
      <c r="K54" s="136">
        <v>773.6</v>
      </c>
      <c r="L54" s="157"/>
      <c r="M54" s="156">
        <f>IF(ISNUMBER(K54/G54),IF(NOT(K54/G54=0),K54/G54, " "), " ")</f>
        <v>3.5382363702890598</v>
      </c>
      <c r="N54" s="154" t="s">
        <v>381</v>
      </c>
    </row>
    <row r="55" spans="1:14" ht="34.200000000000003" x14ac:dyDescent="0.25">
      <c r="A55" s="152">
        <v>28</v>
      </c>
      <c r="B55" s="153" t="s">
        <v>382</v>
      </c>
      <c r="C55" s="134" t="s">
        <v>383</v>
      </c>
      <c r="D55" s="154" t="s">
        <v>316</v>
      </c>
      <c r="E55" s="155">
        <v>2</v>
      </c>
      <c r="F55" s="136" t="s">
        <v>384</v>
      </c>
      <c r="G55" s="136">
        <v>119.6</v>
      </c>
      <c r="H55" s="156">
        <v>147.13999999999999</v>
      </c>
      <c r="I55" s="156">
        <v>294.27999999999997</v>
      </c>
      <c r="J55" s="136" t="s">
        <v>385</v>
      </c>
      <c r="K55" s="136">
        <v>301.27999999999997</v>
      </c>
      <c r="L55" s="157"/>
      <c r="M55" s="156">
        <f>IF(ISNUMBER(K55/G55),IF(NOT(K55/G55=0),K55/G55, " "), " ")</f>
        <v>2.5190635451505017</v>
      </c>
      <c r="N55" s="154" t="s">
        <v>386</v>
      </c>
    </row>
    <row r="56" spans="1:14" ht="34.200000000000003" x14ac:dyDescent="0.25">
      <c r="A56" s="152">
        <v>29</v>
      </c>
      <c r="B56" s="153" t="s">
        <v>387</v>
      </c>
      <c r="C56" s="134" t="s">
        <v>388</v>
      </c>
      <c r="D56" s="154" t="s">
        <v>304</v>
      </c>
      <c r="E56" s="155">
        <v>1.2E-2</v>
      </c>
      <c r="F56" s="136" t="s">
        <v>389</v>
      </c>
      <c r="G56" s="136">
        <v>7.96</v>
      </c>
      <c r="H56" s="156">
        <v>2213</v>
      </c>
      <c r="I56" s="156">
        <v>26.56</v>
      </c>
      <c r="J56" s="136" t="s">
        <v>390</v>
      </c>
      <c r="K56" s="136">
        <v>31.94</v>
      </c>
      <c r="L56" s="157"/>
      <c r="M56" s="156">
        <f>IF(ISNUMBER(K56/G56),IF(NOT(K56/G56=0),K56/G56, " "), " ")</f>
        <v>4.0125628140703515</v>
      </c>
      <c r="N56" s="154" t="s">
        <v>391</v>
      </c>
    </row>
    <row r="57" spans="1:14" ht="34.200000000000003" x14ac:dyDescent="0.25">
      <c r="A57" s="152">
        <v>30</v>
      </c>
      <c r="B57" s="153" t="s">
        <v>392</v>
      </c>
      <c r="C57" s="134" t="s">
        <v>393</v>
      </c>
      <c r="D57" s="154" t="s">
        <v>304</v>
      </c>
      <c r="E57" s="155">
        <v>0.22109999999999999</v>
      </c>
      <c r="F57" s="136" t="s">
        <v>394</v>
      </c>
      <c r="G57" s="136">
        <v>141.94</v>
      </c>
      <c r="H57" s="156">
        <v>2192</v>
      </c>
      <c r="I57" s="156">
        <v>484.65</v>
      </c>
      <c r="J57" s="136" t="s">
        <v>395</v>
      </c>
      <c r="K57" s="136">
        <v>583.69000000000005</v>
      </c>
      <c r="L57" s="157"/>
      <c r="M57" s="156">
        <f>IF(ISNUMBER(K57/G57),IF(NOT(K57/G57=0),K57/G57, " "), " ")</f>
        <v>4.1122305199380023</v>
      </c>
      <c r="N57" s="154" t="s">
        <v>396</v>
      </c>
    </row>
    <row r="58" spans="1:14" ht="34.200000000000003" x14ac:dyDescent="0.25">
      <c r="A58" s="152">
        <v>31</v>
      </c>
      <c r="B58" s="153" t="s">
        <v>397</v>
      </c>
      <c r="C58" s="134" t="s">
        <v>398</v>
      </c>
      <c r="D58" s="154" t="s">
        <v>399</v>
      </c>
      <c r="E58" s="155">
        <v>2.0500000000000001E-2</v>
      </c>
      <c r="F58" s="136" t="s">
        <v>400</v>
      </c>
      <c r="G58" s="136">
        <v>28.27</v>
      </c>
      <c r="H58" s="156">
        <v>9725</v>
      </c>
      <c r="I58" s="156">
        <v>199.36</v>
      </c>
      <c r="J58" s="136" t="s">
        <v>401</v>
      </c>
      <c r="K58" s="136">
        <v>213.95</v>
      </c>
      <c r="L58" s="157"/>
      <c r="M58" s="156">
        <f>IF(ISNUMBER(K58/G58),IF(NOT(K58/G58=0),K58/G58, " "), " ")</f>
        <v>7.5680933852140075</v>
      </c>
      <c r="N58" s="154" t="s">
        <v>402</v>
      </c>
    </row>
    <row r="59" spans="1:14" ht="34.200000000000003" x14ac:dyDescent="0.25">
      <c r="A59" s="152">
        <v>32</v>
      </c>
      <c r="B59" s="153" t="s">
        <v>403</v>
      </c>
      <c r="C59" s="134" t="s">
        <v>404</v>
      </c>
      <c r="D59" s="154" t="s">
        <v>304</v>
      </c>
      <c r="E59" s="155">
        <v>2.1412</v>
      </c>
      <c r="F59" s="136" t="s">
        <v>405</v>
      </c>
      <c r="G59" s="136">
        <v>6.67</v>
      </c>
      <c r="H59" s="156">
        <v>24.12</v>
      </c>
      <c r="I59" s="156">
        <v>51.63</v>
      </c>
      <c r="J59" s="136" t="s">
        <v>406</v>
      </c>
      <c r="K59" s="136">
        <v>51.63</v>
      </c>
      <c r="L59" s="157"/>
      <c r="M59" s="156">
        <f>IF(ISNUMBER(K59/G59),IF(NOT(K59/G59=0),K59/G59, " "), " ")</f>
        <v>7.7406296851574217</v>
      </c>
      <c r="N59" s="154" t="s">
        <v>407</v>
      </c>
    </row>
    <row r="60" spans="1:14" ht="22.8" x14ac:dyDescent="0.25">
      <c r="A60" s="152">
        <v>33</v>
      </c>
      <c r="B60" s="153" t="s">
        <v>408</v>
      </c>
      <c r="C60" s="134" t="s">
        <v>409</v>
      </c>
      <c r="D60" s="154" t="s">
        <v>337</v>
      </c>
      <c r="E60" s="155">
        <v>1.5</v>
      </c>
      <c r="F60" s="136" t="s">
        <v>410</v>
      </c>
      <c r="G60" s="136">
        <v>15</v>
      </c>
      <c r="H60" s="156"/>
      <c r="I60" s="156"/>
      <c r="J60" s="136" t="s">
        <v>411</v>
      </c>
      <c r="K60" s="136">
        <v>106.95</v>
      </c>
      <c r="L60" s="157"/>
      <c r="M60" s="156">
        <f>IF(ISNUMBER(K60/G60),IF(NOT(K60/G60=0),K60/G60, " "), " ")</f>
        <v>7.13</v>
      </c>
      <c r="N60" s="154" t="s">
        <v>412</v>
      </c>
    </row>
    <row r="61" spans="1:14" ht="34.200000000000003" x14ac:dyDescent="0.25">
      <c r="A61" s="152">
        <v>34</v>
      </c>
      <c r="B61" s="153" t="s">
        <v>413</v>
      </c>
      <c r="C61" s="134" t="s">
        <v>414</v>
      </c>
      <c r="D61" s="154" t="s">
        <v>316</v>
      </c>
      <c r="E61" s="155">
        <v>1</v>
      </c>
      <c r="F61" s="136" t="s">
        <v>415</v>
      </c>
      <c r="G61" s="136">
        <v>15.7</v>
      </c>
      <c r="H61" s="156"/>
      <c r="I61" s="156"/>
      <c r="J61" s="136" t="s">
        <v>416</v>
      </c>
      <c r="K61" s="136">
        <v>26.13</v>
      </c>
      <c r="L61" s="157"/>
      <c r="M61" s="156">
        <f>IF(ISNUMBER(K61/G61),IF(NOT(K61/G61=0),K61/G61, " "), " ")</f>
        <v>1.6643312101910828</v>
      </c>
      <c r="N61" s="154" t="s">
        <v>340</v>
      </c>
    </row>
    <row r="62" spans="1:14" ht="34.200000000000003" x14ac:dyDescent="0.25">
      <c r="A62" s="152">
        <v>35</v>
      </c>
      <c r="B62" s="153" t="s">
        <v>417</v>
      </c>
      <c r="C62" s="134" t="s">
        <v>418</v>
      </c>
      <c r="D62" s="154" t="s">
        <v>316</v>
      </c>
      <c r="E62" s="155">
        <v>1</v>
      </c>
      <c r="F62" s="136" t="s">
        <v>419</v>
      </c>
      <c r="G62" s="136">
        <v>16.399999999999999</v>
      </c>
      <c r="H62" s="156"/>
      <c r="I62" s="156"/>
      <c r="J62" s="136" t="s">
        <v>420</v>
      </c>
      <c r="K62" s="136">
        <v>110.79</v>
      </c>
      <c r="L62" s="157"/>
      <c r="M62" s="156">
        <f>IF(ISNUMBER(K62/G62),IF(NOT(K62/G62=0),K62/G62, " "), " ")</f>
        <v>6.75548780487805</v>
      </c>
      <c r="N62" s="154" t="s">
        <v>340</v>
      </c>
    </row>
    <row r="63" spans="1:14" ht="22.8" x14ac:dyDescent="0.25">
      <c r="A63" s="152">
        <v>36</v>
      </c>
      <c r="B63" s="153" t="s">
        <v>421</v>
      </c>
      <c r="C63" s="134" t="s">
        <v>422</v>
      </c>
      <c r="D63" s="154" t="s">
        <v>316</v>
      </c>
      <c r="E63" s="155">
        <v>1</v>
      </c>
      <c r="F63" s="136" t="s">
        <v>423</v>
      </c>
      <c r="G63" s="136">
        <v>17.600000000000001</v>
      </c>
      <c r="H63" s="156"/>
      <c r="I63" s="156"/>
      <c r="J63" s="136" t="s">
        <v>424</v>
      </c>
      <c r="K63" s="136">
        <v>36.450000000000003</v>
      </c>
      <c r="L63" s="157"/>
      <c r="M63" s="156">
        <f>IF(ISNUMBER(K63/G63),IF(NOT(K63/G63=0),K63/G63, " "), " ")</f>
        <v>2.0710227272727271</v>
      </c>
      <c r="N63" s="154" t="s">
        <v>425</v>
      </c>
    </row>
    <row r="64" spans="1:14" ht="19.350000000000001" customHeight="1" x14ac:dyDescent="0.25">
      <c r="A64" s="150" t="s">
        <v>426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pans="1:14" ht="19.350000000000001" customHeight="1" x14ac:dyDescent="0.25">
      <c r="A65" s="128" t="s">
        <v>301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22.8" x14ac:dyDescent="0.25">
      <c r="A66" s="152">
        <v>37</v>
      </c>
      <c r="B66" s="153" t="s">
        <v>427</v>
      </c>
      <c r="C66" s="134" t="s">
        <v>428</v>
      </c>
      <c r="D66" s="154" t="s">
        <v>316</v>
      </c>
      <c r="E66" s="155">
        <v>1</v>
      </c>
      <c r="F66" s="136" t="s">
        <v>281</v>
      </c>
      <c r="G66" s="136"/>
      <c r="H66" s="156"/>
      <c r="I66" s="156"/>
      <c r="J66" s="136" t="s">
        <v>281</v>
      </c>
      <c r="K66" s="136"/>
      <c r="L66" s="157"/>
      <c r="M66" s="156" t="str">
        <f>IF(ISNUMBER(K66/G66),IF(NOT(K66/G66=0),K66/G66, " "), " ")</f>
        <v xml:space="preserve"> </v>
      </c>
      <c r="N66" s="154"/>
    </row>
    <row r="67" spans="1:14" ht="22.8" x14ac:dyDescent="0.25">
      <c r="A67" s="152">
        <v>38</v>
      </c>
      <c r="B67" s="153" t="s">
        <v>429</v>
      </c>
      <c r="C67" s="134" t="s">
        <v>430</v>
      </c>
      <c r="D67" s="154" t="s">
        <v>310</v>
      </c>
      <c r="E67" s="155">
        <v>4.0000000000000002E-4</v>
      </c>
      <c r="F67" s="136" t="s">
        <v>281</v>
      </c>
      <c r="G67" s="136"/>
      <c r="H67" s="156"/>
      <c r="I67" s="156"/>
      <c r="J67" s="136" t="s">
        <v>281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431</v>
      </c>
      <c r="C68" s="140" t="s">
        <v>432</v>
      </c>
      <c r="D68" s="160" t="s">
        <v>310</v>
      </c>
      <c r="E68" s="161">
        <v>0.34060000000000001</v>
      </c>
      <c r="F68" s="142" t="s">
        <v>281</v>
      </c>
      <c r="G68" s="142"/>
      <c r="H68" s="162"/>
      <c r="I68" s="162"/>
      <c r="J68" s="142" t="s">
        <v>281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232</v>
      </c>
      <c r="B69" s="145"/>
      <c r="C69" s="145"/>
      <c r="D69" s="145"/>
      <c r="E69" s="145"/>
      <c r="F69" s="145"/>
      <c r="G69" s="164">
        <v>2841</v>
      </c>
      <c r="H69" s="165"/>
      <c r="I69" s="165"/>
      <c r="J69" s="165"/>
      <c r="K69" s="164">
        <v>16880</v>
      </c>
      <c r="L69" s="166"/>
      <c r="M69" s="164">
        <f ca="1">IF(ISNUMBER(INDIRECT("K" &amp; ROW())/INDIRECT("G" &amp; ROW())),INDIRECT("K" &amp; ROW())/INDIRECT("G" &amp; ROW()), " ")</f>
        <v>5.9415698697641677</v>
      </c>
      <c r="N69" s="146" t="s">
        <v>433</v>
      </c>
    </row>
    <row r="70" spans="1:14" x14ac:dyDescent="0.25">
      <c r="A70" s="144" t="s">
        <v>237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433</v>
      </c>
    </row>
    <row r="71" spans="1:14" x14ac:dyDescent="0.25">
      <c r="A71" s="144" t="s">
        <v>238</v>
      </c>
      <c r="B71" s="145"/>
      <c r="C71" s="145"/>
      <c r="D71" s="145"/>
      <c r="E71" s="145"/>
      <c r="F71" s="145"/>
      <c r="G71" s="164">
        <v>686</v>
      </c>
      <c r="H71" s="165"/>
      <c r="I71" s="165"/>
      <c r="J71" s="165"/>
      <c r="K71" s="164">
        <v>8224</v>
      </c>
      <c r="L71" s="166"/>
      <c r="M71" s="164">
        <f ca="1">IF(ISNUMBER(INDIRECT("K" &amp; ROW())/INDIRECT("G" &amp; ROW())),INDIRECT("K" &amp; ROW())/INDIRECT("G" &amp; ROW()), " ")</f>
        <v>11.988338192419825</v>
      </c>
      <c r="N71" s="146" t="s">
        <v>433</v>
      </c>
    </row>
    <row r="72" spans="1:14" x14ac:dyDescent="0.25">
      <c r="A72" s="144" t="s">
        <v>239</v>
      </c>
      <c r="B72" s="145"/>
      <c r="C72" s="145"/>
      <c r="D72" s="145"/>
      <c r="E72" s="145"/>
      <c r="F72" s="145"/>
      <c r="G72" s="164">
        <v>2143</v>
      </c>
      <c r="H72" s="165"/>
      <c r="I72" s="165"/>
      <c r="J72" s="165"/>
      <c r="K72" s="164">
        <v>8591</v>
      </c>
      <c r="L72" s="166"/>
      <c r="M72" s="164">
        <f ca="1">IF(ISNUMBER(INDIRECT("K" &amp; ROW())/INDIRECT("G" &amp; ROW())),INDIRECT("K" &amp; ROW())/INDIRECT("G" &amp; ROW()), " ")</f>
        <v>4.0088660755949608</v>
      </c>
      <c r="N72" s="146" t="s">
        <v>433</v>
      </c>
    </row>
    <row r="73" spans="1:14" x14ac:dyDescent="0.25">
      <c r="A73" s="144" t="s">
        <v>240</v>
      </c>
      <c r="B73" s="145"/>
      <c r="C73" s="145"/>
      <c r="D73" s="145"/>
      <c r="E73" s="145"/>
      <c r="F73" s="145"/>
      <c r="G73" s="164">
        <v>13</v>
      </c>
      <c r="H73" s="165"/>
      <c r="I73" s="165"/>
      <c r="J73" s="165"/>
      <c r="K73" s="164">
        <v>78</v>
      </c>
      <c r="L73" s="166"/>
      <c r="M73" s="164">
        <f ca="1">IF(ISNUMBER(INDIRECT("K" &amp; ROW())/INDIRECT("G" &amp; ROW())),INDIRECT("K" &amp; ROW())/INDIRECT("G" &amp; ROW()), " ")</f>
        <v>6</v>
      </c>
      <c r="N73" s="146" t="s">
        <v>433</v>
      </c>
    </row>
    <row r="74" spans="1:14" x14ac:dyDescent="0.25">
      <c r="A74" s="147" t="s">
        <v>241</v>
      </c>
      <c r="B74" s="148"/>
      <c r="C74" s="148"/>
      <c r="D74" s="148"/>
      <c r="E74" s="148"/>
      <c r="F74" s="148"/>
      <c r="G74" s="167">
        <v>602</v>
      </c>
      <c r="H74" s="168"/>
      <c r="I74" s="168"/>
      <c r="J74" s="168"/>
      <c r="K74" s="167">
        <v>7204</v>
      </c>
      <c r="L74" s="169"/>
      <c r="M74" s="167">
        <f ca="1">IF(ISNUMBER(INDIRECT("K" &amp; ROW())/INDIRECT("G" &amp; ROW())),INDIRECT("K" &amp; ROW())/INDIRECT("G" &amp; ROW()), " ")</f>
        <v>11.966777408637874</v>
      </c>
      <c r="N74" s="149" t="s">
        <v>433</v>
      </c>
    </row>
    <row r="75" spans="1:14" x14ac:dyDescent="0.25">
      <c r="A75" s="147" t="s">
        <v>242</v>
      </c>
      <c r="B75" s="148"/>
      <c r="C75" s="148"/>
      <c r="D75" s="148"/>
      <c r="E75" s="148"/>
      <c r="F75" s="148"/>
      <c r="G75" s="167">
        <v>409</v>
      </c>
      <c r="H75" s="168"/>
      <c r="I75" s="168"/>
      <c r="J75" s="168"/>
      <c r="K75" s="167">
        <v>4908</v>
      </c>
      <c r="L75" s="169"/>
      <c r="M75" s="167">
        <f ca="1">IF(ISNUMBER(INDIRECT("K" &amp; ROW())/INDIRECT("G" &amp; ROW())),INDIRECT("K" &amp; ROW())/INDIRECT("G" &amp; ROW()), " ")</f>
        <v>12</v>
      </c>
      <c r="N75" s="149" t="s">
        <v>433</v>
      </c>
    </row>
    <row r="76" spans="1:14" x14ac:dyDescent="0.25">
      <c r="A76" s="147" t="s">
        <v>243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433</v>
      </c>
    </row>
    <row r="77" spans="1:14" x14ac:dyDescent="0.25">
      <c r="A77" s="144" t="s">
        <v>244</v>
      </c>
      <c r="B77" s="145"/>
      <c r="C77" s="145"/>
      <c r="D77" s="145"/>
      <c r="E77" s="145"/>
      <c r="F77" s="145"/>
      <c r="G77" s="164">
        <v>2335</v>
      </c>
      <c r="H77" s="165"/>
      <c r="I77" s="165"/>
      <c r="J77" s="165"/>
      <c r="K77" s="164">
        <v>14890</v>
      </c>
      <c r="L77" s="166"/>
      <c r="M77" s="164">
        <f ca="1">IF(ISNUMBER(INDIRECT("K" &amp; ROW())/INDIRECT("G" &amp; ROW())),INDIRECT("K" &amp; ROW())/INDIRECT("G" &amp; ROW()), " ")</f>
        <v>6.3768736616702357</v>
      </c>
      <c r="N77" s="146" t="s">
        <v>433</v>
      </c>
    </row>
    <row r="78" spans="1:14" x14ac:dyDescent="0.25">
      <c r="A78" s="144" t="s">
        <v>245</v>
      </c>
      <c r="B78" s="145"/>
      <c r="C78" s="145"/>
      <c r="D78" s="145"/>
      <c r="E78" s="145"/>
      <c r="F78" s="145"/>
      <c r="G78" s="164">
        <v>66</v>
      </c>
      <c r="H78" s="165"/>
      <c r="I78" s="165"/>
      <c r="J78" s="165"/>
      <c r="K78" s="164">
        <v>689</v>
      </c>
      <c r="L78" s="166"/>
      <c r="M78" s="164">
        <f ca="1">IF(ISNUMBER(INDIRECT("K" &amp; ROW())/INDIRECT("G" &amp; ROW())),INDIRECT("K" &amp; ROW())/INDIRECT("G" &amp; ROW()), " ")</f>
        <v>10.439393939393939</v>
      </c>
      <c r="N78" s="146" t="s">
        <v>433</v>
      </c>
    </row>
    <row r="79" spans="1:14" x14ac:dyDescent="0.25">
      <c r="A79" s="144" t="s">
        <v>246</v>
      </c>
      <c r="B79" s="145"/>
      <c r="C79" s="145"/>
      <c r="D79" s="145"/>
      <c r="E79" s="145"/>
      <c r="F79" s="145"/>
      <c r="G79" s="164">
        <v>574</v>
      </c>
      <c r="H79" s="165"/>
      <c r="I79" s="165"/>
      <c r="J79" s="165"/>
      <c r="K79" s="164">
        <v>5745</v>
      </c>
      <c r="L79" s="166"/>
      <c r="M79" s="164">
        <f ca="1">IF(ISNUMBER(INDIRECT("K" &amp; ROW())/INDIRECT("G" &amp; ROW())),INDIRECT("K" &amp; ROW())/INDIRECT("G" &amp; ROW()), " ")</f>
        <v>10.008710801393729</v>
      </c>
      <c r="N79" s="146" t="s">
        <v>433</v>
      </c>
    </row>
    <row r="80" spans="1:14" ht="30" customHeight="1" x14ac:dyDescent="0.25">
      <c r="A80" s="144" t="s">
        <v>247</v>
      </c>
      <c r="B80" s="145"/>
      <c r="C80" s="145"/>
      <c r="D80" s="145"/>
      <c r="E80" s="145"/>
      <c r="F80" s="145"/>
      <c r="G80" s="164">
        <v>80</v>
      </c>
      <c r="H80" s="165"/>
      <c r="I80" s="165"/>
      <c r="J80" s="165"/>
      <c r="K80" s="164">
        <v>752</v>
      </c>
      <c r="L80" s="166"/>
      <c r="M80" s="164">
        <f ca="1">IF(ISNUMBER(INDIRECT("K" &amp; ROW())/INDIRECT("G" &amp; ROW())),INDIRECT("K" &amp; ROW())/INDIRECT("G" &amp; ROW()), " ")</f>
        <v>9.4</v>
      </c>
      <c r="N80" s="146" t="s">
        <v>433</v>
      </c>
    </row>
    <row r="81" spans="1:14" ht="30" customHeight="1" x14ac:dyDescent="0.25">
      <c r="A81" s="144" t="s">
        <v>248</v>
      </c>
      <c r="B81" s="145"/>
      <c r="C81" s="145"/>
      <c r="D81" s="145"/>
      <c r="E81" s="145"/>
      <c r="F81" s="145"/>
      <c r="G81" s="164">
        <v>742</v>
      </c>
      <c r="H81" s="165"/>
      <c r="I81" s="165"/>
      <c r="J81" s="165"/>
      <c r="K81" s="164">
        <v>6673</v>
      </c>
      <c r="L81" s="166"/>
      <c r="M81" s="164">
        <f ca="1">IF(ISNUMBER(INDIRECT("K" &amp; ROW())/INDIRECT("G" &amp; ROW())),INDIRECT("K" &amp; ROW())/INDIRECT("G" &amp; ROW()), " ")</f>
        <v>8.993261455525607</v>
      </c>
      <c r="N81" s="146" t="s">
        <v>433</v>
      </c>
    </row>
    <row r="82" spans="1:14" x14ac:dyDescent="0.25">
      <c r="A82" s="144" t="s">
        <v>249</v>
      </c>
      <c r="B82" s="145"/>
      <c r="C82" s="145"/>
      <c r="D82" s="145"/>
      <c r="E82" s="145"/>
      <c r="F82" s="145"/>
      <c r="G82" s="164">
        <v>55</v>
      </c>
      <c r="H82" s="165"/>
      <c r="I82" s="165"/>
      <c r="J82" s="165"/>
      <c r="K82" s="164">
        <v>243</v>
      </c>
      <c r="L82" s="166"/>
      <c r="M82" s="164">
        <f ca="1">IF(ISNUMBER(INDIRECT("K" &amp; ROW())/INDIRECT("G" &amp; ROW())),INDIRECT("K" &amp; ROW())/INDIRECT("G" &amp; ROW()), " ")</f>
        <v>4.418181818181818</v>
      </c>
      <c r="N82" s="146" t="s">
        <v>433</v>
      </c>
    </row>
    <row r="83" spans="1:14" x14ac:dyDescent="0.25">
      <c r="A83" s="144" t="s">
        <v>250</v>
      </c>
      <c r="B83" s="145"/>
      <c r="C83" s="145"/>
      <c r="D83" s="145"/>
      <c r="E83" s="145"/>
      <c r="F83" s="145"/>
      <c r="G83" s="164">
        <v>3852</v>
      </c>
      <c r="H83" s="165"/>
      <c r="I83" s="165"/>
      <c r="J83" s="165"/>
      <c r="K83" s="164">
        <v>28992</v>
      </c>
      <c r="L83" s="166"/>
      <c r="M83" s="164">
        <f ca="1">IF(ISNUMBER(INDIRECT("K" &amp; ROW())/INDIRECT("G" &amp; ROW())),INDIRECT("K" &amp; ROW())/INDIRECT("G" &amp; ROW()), " ")</f>
        <v>7.5264797507788161</v>
      </c>
      <c r="N83" s="146" t="s">
        <v>433</v>
      </c>
    </row>
    <row r="84" spans="1:14" ht="30" customHeight="1" x14ac:dyDescent="0.25">
      <c r="A84" s="144" t="s">
        <v>251</v>
      </c>
      <c r="B84" s="145"/>
      <c r="C84" s="145"/>
      <c r="D84" s="145"/>
      <c r="E84" s="145"/>
      <c r="F84" s="145"/>
      <c r="G84" s="164">
        <v>417.49</v>
      </c>
      <c r="H84" s="165"/>
      <c r="I84" s="165"/>
      <c r="J84" s="165"/>
      <c r="K84" s="164">
        <v>1912.59</v>
      </c>
      <c r="L84" s="166"/>
      <c r="M84" s="164">
        <f ca="1">IF(ISNUMBER(INDIRECT("K" &amp; ROW())/INDIRECT("G" &amp; ROW())),INDIRECT("K" &amp; ROW())/INDIRECT("G" &amp; ROW()), " ")</f>
        <v>4.5811636206855253</v>
      </c>
      <c r="N84" s="146" t="s">
        <v>433</v>
      </c>
    </row>
    <row r="85" spans="1:14" x14ac:dyDescent="0.25">
      <c r="A85" s="147" t="s">
        <v>252</v>
      </c>
      <c r="B85" s="148"/>
      <c r="C85" s="148"/>
      <c r="D85" s="148"/>
      <c r="E85" s="148"/>
      <c r="F85" s="148"/>
      <c r="G85" s="167">
        <v>4269.49</v>
      </c>
      <c r="H85" s="168"/>
      <c r="I85" s="168"/>
      <c r="J85" s="168"/>
      <c r="K85" s="167">
        <v>30904.59</v>
      </c>
      <c r="L85" s="169"/>
      <c r="M85" s="167">
        <f ca="1">IF(ISNUMBER(INDIRECT("K" &amp; ROW())/INDIRECT("G" &amp; ROW())),INDIRECT("K" &amp; ROW())/INDIRECT("G" &amp; ROW()), " ")</f>
        <v>7.2384734476483148</v>
      </c>
      <c r="N85" s="149" t="s">
        <v>433</v>
      </c>
    </row>
    <row r="86" spans="1:14" x14ac:dyDescent="0.25">
      <c r="A86" s="48"/>
      <c r="G86" s="67"/>
      <c r="H86" s="68"/>
      <c r="I86" s="68"/>
      <c r="J86" s="68"/>
      <c r="K86" s="67"/>
      <c r="L86" s="69"/>
      <c r="M86" s="67"/>
      <c r="N86" s="48"/>
    </row>
    <row r="87" spans="1:14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75" t="s">
        <v>71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3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</sheetData>
  <mergeCells count="50">
    <mergeCell ref="A81:F81"/>
    <mergeCell ref="A82:F82"/>
    <mergeCell ref="A83:F83"/>
    <mergeCell ref="A84:F84"/>
    <mergeCell ref="A85:F85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3:N33"/>
    <mergeCell ref="A39:N39"/>
    <mergeCell ref="A64:N64"/>
    <mergeCell ref="A65:N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2016-03-11T10:33:40Z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