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4" i="16"/>
  <c r="M35" i="16"/>
  <c r="M36" i="16"/>
  <c r="M37" i="16"/>
  <c r="M4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2" i="8"/>
  <c r="K61" i="8"/>
  <c r="H62" i="8"/>
  <c r="H61" i="8"/>
  <c r="J14" i="16"/>
  <c r="G14" i="16"/>
  <c r="K30" i="8"/>
  <c r="H30" i="8"/>
  <c r="A18" i="16"/>
  <c r="M41" i="16"/>
  <c r="M45" i="16"/>
  <c r="M49" i="16"/>
  <c r="M53" i="16"/>
  <c r="M42" i="16"/>
  <c r="M46" i="16"/>
  <c r="M50" i="16"/>
  <c r="M48" i="16"/>
  <c r="M43" i="16"/>
  <c r="M47" i="16"/>
  <c r="M51" i="16"/>
  <c r="M44" i="16"/>
  <c r="M5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5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<sst xmlns="http://schemas.openxmlformats.org/spreadsheetml/2006/main" count="255" uniqueCount="167">
  <si>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</si>
  <si>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</si>
  <si>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</si>
  <si>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</si>
  <si>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</si>
  <si>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</si>
  <si>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</si>
  <si>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</si>
  <si>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</si>
  <si>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</si>
  <si>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</si>
  <si>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</si>
  <si>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</si>
  <si>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</si>
  <si>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</si>
  <si>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</si>
  <si>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</si>
  <si>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</si>
  <si>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</si>
  <si>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</si>
  <si>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</si>
  <si>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</si>
  <si>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</si>
  <si>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</si>
  <si>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</si>
  <si>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</si>
  <si>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</si>
  <si>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</si>
  <si>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</si>
  <si>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</si>
  <si>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</si>
  <si>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</si>
  <si>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</si>
  <si>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</si>
  <si>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</si>
  <si>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</si>
  <si>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</si>
  <si>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</si>
  <si>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</si>
  <si>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</si>
  <si>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</si>
  <si>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</si>
  <si>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</si>
  <si>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</si>
  <si>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</si>
  <si>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</si>
  <si>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</si>
  <si>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</si>
  <si>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</si>
  <si>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</si>
  <si>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</si>
  <si>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</si>
  <si>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</si>
  <si>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</si>
  <si>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</si>
  <si>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</si>
  <si>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</si>
  <si>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</si>
  <si>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</si>
  <si>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</si>
  <si>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</si>
  <si>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</si>
  <si>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</si>
  <si>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</si>
  <si>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</si>
  <si>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17.12.2015</t>
  </si>
  <si>
    <t>30.09.2015</t>
  </si>
  <si>
    <t>О ПРИЕМКЕ ВЫПОЛНЕННЫХ РАБОТ за Сентябрь 2015</t>
  </si>
  <si>
    <t>на Ленина 6</t>
  </si>
  <si>
    <t>Сдал:  _________________ //</t>
  </si>
  <si>
    <t>Принял:  _________________ //</t>
  </si>
  <si>
    <t>Раздел 4. СЕНТЯБРЬ</t>
  </si>
  <si>
    <t>ремонт кровли</t>
  </si>
  <si>
    <t>ТЕРр58-6-1
Ремонт отдельных мест покрытия из асбоцементных листов: обыкновенного профиля
100 м2 покрытия
НР 71%=83%*0.85 от ФОТ
СП 52%=65%*0.8 от ФОТ</t>
  </si>
  <si>
    <t>0,0187
71
52</t>
  </si>
  <si>
    <t>875,34
_____
2335,16</t>
  </si>
  <si>
    <t>295,63
_____
24,82</t>
  </si>
  <si>
    <t>66
13
10</t>
  </si>
  <si>
    <t>16
_____
44</t>
  </si>
  <si>
    <t>478
144
106</t>
  </si>
  <si>
    <t>197
_____
251</t>
  </si>
  <si>
    <t>Р</t>
  </si>
  <si>
    <t>30
_____
6</t>
  </si>
  <si>
    <t>ТЕРр69-9-1
Очистка помещений от строительного мусора
100 т мусора
НР 66%=78%*0.85 от ФОТ
СП 40%=50%*0.8 от ФОТ</t>
  </si>
  <si>
    <t>0,000275
66
40</t>
  </si>
  <si>
    <t>1
1
1</t>
  </si>
  <si>
    <t>6
4
2</t>
  </si>
  <si>
    <t>Раздел 5. Октябрь</t>
  </si>
  <si>
    <t>Ремонт кровли кв.1</t>
  </si>
  <si>
    <t>ТЕРр58-19-1
Смена мелких покрытий из листовой стали в кровлях из рулонных и штучных материалов: разжелобков
100 м покрытия
НР 71%=83%*0.85 от ФОТ
СП 52%=65%*0.8 от ФОТ</t>
  </si>
  <si>
    <t>0,0105
71
52</t>
  </si>
  <si>
    <t>1562,62
_____
5425,4</t>
  </si>
  <si>
    <t>9,54
_____
1,82</t>
  </si>
  <si>
    <t>73
13
10</t>
  </si>
  <si>
    <t>16
_____
57</t>
  </si>
  <si>
    <t>377
140
102</t>
  </si>
  <si>
    <t>197
_____
179</t>
  </si>
  <si>
    <t>Итого прямые затраты по акту</t>
  </si>
  <si>
    <t>33
_____
101</t>
  </si>
  <si>
    <t>400
_____
430</t>
  </si>
  <si>
    <t>31
_____
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</si>
  <si>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</si>
  <si>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</si>
  <si>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</si>
  <si>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</si>
  <si>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</si>
  <si>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</si>
  <si>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</si>
  <si>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Крыши, кровли (ремонтно-строительные)</t>
  </si>
  <si>
    <t xml:space="preserve">    Прочие ремонтно-строительные работы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</si>
  <si>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</si>
  <si>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</si>
  <si>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</si>
  <si>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</si>
  <si>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</si>
  <si>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</si>
  <si>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</si>
  <si>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</si>
  <si>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</si>
  <si>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</si>
  <si>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</si>
  <si>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</si>
  <si>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</si>
  <si>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</si>
  <si>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</si>
  <si>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</si>
  <si>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</si>
  <si>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</si>
  <si>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</si>
  <si>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</si>
  <si>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</si>
  <si>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</si>
  <si>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</si>
  <si>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</si>
  <si>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</si>
  <si>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</si>
  <si>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52/1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</si>
  <si>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</si>
  <si>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</si>
  <si>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</si>
  <si>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</si>
  <si>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</si>
  <si>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</si>
  <si>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</si>
  <si>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</si>
  <si>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83,82
</t>
  </si>
  <si>
    <t>МТРиЭ ЧО, Пост.от 05.11.2015 г. №52/1, п.370</t>
  </si>
  <si>
    <t>101-0782</t>
  </si>
  <si>
    <t>Поковки из квадратных заготовок, масса: 1,8 кг</t>
  </si>
  <si>
    <t xml:space="preserve">т
</t>
  </si>
  <si>
    <t xml:space="preserve">10190
</t>
  </si>
  <si>
    <t xml:space="preserve">71294,29
</t>
  </si>
  <si>
    <t>МТРиЭ ЧО, Пост.от 05.11.2015 г. №52/1, п.117</t>
  </si>
  <si>
    <t>101-1770</t>
  </si>
  <si>
    <t>Толь с крупнозернистой посыпкой марки ТВК-350</t>
  </si>
  <si>
    <t xml:space="preserve">7,57
</t>
  </si>
  <si>
    <t xml:space="preserve">28,88
</t>
  </si>
  <si>
    <t>11.01.328</t>
  </si>
  <si>
    <t>101-1875</t>
  </si>
  <si>
    <t>Сталь листовая оцинкованная толщиной листа: 0,7 мм</t>
  </si>
  <si>
    <t xml:space="preserve">11780
</t>
  </si>
  <si>
    <t xml:space="preserve">37007,25
</t>
  </si>
  <si>
    <t>МТРиЭ ЧО, Пост.от 05.11.2015 г. №52/1, п.148</t>
  </si>
  <si>
    <t xml:space="preserve">          Неучтенные ресурсы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</si>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</sst>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0"/>
  <sheetViews>
    <sheetView showGridLines="0" tabSelected="1" topLeftCell="A47" zoomScale="70" zoomScaleNormal="70" workbookViewId="0">
      <selection activeCell="A55" sqref="A55:IV56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3.17</v>
      </c>
      <c r="X14" s="27">
        <v>3.17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0.03</v>
      </c>
      <c r="X15" s="27">
        <v>0.03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170">
        <v>42278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70">
        <v>42308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210.72/1000</f>
        <v>0.21071999999999999</v>
      </c>
      <c r="I27" s="85"/>
      <c r="J27" s="35" t="s">
        <v>5</v>
      </c>
      <c r="K27" s="86">
        <f>1455.45/1000</f>
        <v>1.4554500000000001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3.1999999999999997E-3</v>
      </c>
      <c r="I30" s="85"/>
      <c r="J30" s="35" t="s">
        <v>7</v>
      </c>
      <c r="K30" s="86">
        <f>(X14+X15)/1000</f>
        <v>3.1999999999999997E-3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33</v>
      </c>
      <c r="Z30" s="71">
        <v>28</v>
      </c>
      <c r="AA30" s="71">
        <v>22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33/1000</f>
        <v>3.3000000000000002E-2</v>
      </c>
      <c r="I31" s="85"/>
      <c r="J31" s="35" t="s">
        <v>5</v>
      </c>
      <c r="K31" s="86">
        <f>406/1000</f>
        <v>0.40600000000000003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406</v>
      </c>
      <c r="Z31" s="72">
        <v>288</v>
      </c>
      <c r="AA31" s="72">
        <v>210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7</v>
      </c>
      <c r="C42" s="134" t="s">
        <v>73</v>
      </c>
      <c r="D42" s="135" t="s">
        <v>74</v>
      </c>
      <c r="E42" s="136">
        <v>3506.13</v>
      </c>
      <c r="F42" s="137" t="s">
        <v>75</v>
      </c>
      <c r="G42" s="136" t="s">
        <v>76</v>
      </c>
      <c r="H42" s="136" t="s">
        <v>77</v>
      </c>
      <c r="I42" s="136" t="s">
        <v>78</v>
      </c>
      <c r="J42" s="136">
        <v>6</v>
      </c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 t="s">
        <v>82</v>
      </c>
    </row>
    <row r="43" spans="1:22" ht="68.400000000000006" x14ac:dyDescent="0.25">
      <c r="A43" s="138">
        <v>2</v>
      </c>
      <c r="B43" s="139">
        <v>8</v>
      </c>
      <c r="C43" s="140" t="s">
        <v>83</v>
      </c>
      <c r="D43" s="141" t="s">
        <v>84</v>
      </c>
      <c r="E43" s="142">
        <v>1965.31</v>
      </c>
      <c r="F43" s="143">
        <v>1965.31</v>
      </c>
      <c r="G43" s="142"/>
      <c r="H43" s="142" t="s">
        <v>85</v>
      </c>
      <c r="I43" s="142">
        <v>1</v>
      </c>
      <c r="J43" s="142"/>
      <c r="K43" s="142" t="s">
        <v>86</v>
      </c>
      <c r="L43" s="143">
        <v>6</v>
      </c>
      <c r="M43" s="143"/>
      <c r="N43" s="143" t="s">
        <v>81</v>
      </c>
      <c r="O43" s="143"/>
      <c r="P43" s="143"/>
      <c r="Q43" s="143"/>
      <c r="R43" s="143"/>
      <c r="S43" s="143"/>
      <c r="T43" s="143"/>
      <c r="U43" s="143"/>
      <c r="V43" s="143"/>
    </row>
    <row r="44" spans="1:22" ht="19.350000000000001" customHeight="1" x14ac:dyDescent="0.25">
      <c r="A44" s="128" t="s">
        <v>87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88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79.8" x14ac:dyDescent="0.25">
      <c r="A46" s="138">
        <v>3</v>
      </c>
      <c r="B46" s="139">
        <v>9</v>
      </c>
      <c r="C46" s="140" t="s">
        <v>89</v>
      </c>
      <c r="D46" s="141" t="s">
        <v>90</v>
      </c>
      <c r="E46" s="142">
        <v>6997.56</v>
      </c>
      <c r="F46" s="143" t="s">
        <v>91</v>
      </c>
      <c r="G46" s="142" t="s">
        <v>92</v>
      </c>
      <c r="H46" s="142" t="s">
        <v>93</v>
      </c>
      <c r="I46" s="142" t="s">
        <v>94</v>
      </c>
      <c r="J46" s="142"/>
      <c r="K46" s="142" t="s">
        <v>95</v>
      </c>
      <c r="L46" s="143" t="s">
        <v>96</v>
      </c>
      <c r="M46" s="143"/>
      <c r="N46" s="143" t="s">
        <v>81</v>
      </c>
      <c r="O46" s="143"/>
      <c r="P46" s="143"/>
      <c r="Q46" s="143"/>
      <c r="R46" s="143"/>
      <c r="S46" s="143"/>
      <c r="T46" s="143"/>
      <c r="U46" s="143"/>
      <c r="V46" s="143">
        <v>1</v>
      </c>
    </row>
    <row r="47" spans="1:22" ht="34.200000000000003" x14ac:dyDescent="0.25">
      <c r="A47" s="144" t="s">
        <v>97</v>
      </c>
      <c r="B47" s="145"/>
      <c r="C47" s="145"/>
      <c r="D47" s="145"/>
      <c r="E47" s="145"/>
      <c r="F47" s="145"/>
      <c r="G47" s="145"/>
      <c r="H47" s="146">
        <v>140</v>
      </c>
      <c r="I47" s="146" t="s">
        <v>98</v>
      </c>
      <c r="J47" s="146">
        <v>6</v>
      </c>
      <c r="K47" s="146">
        <v>861</v>
      </c>
      <c r="L47" s="146" t="s">
        <v>99</v>
      </c>
      <c r="M47" s="146"/>
      <c r="N47" s="146"/>
      <c r="O47" s="146"/>
      <c r="P47" s="146"/>
      <c r="Q47" s="146"/>
      <c r="R47" s="146"/>
      <c r="S47" s="146"/>
      <c r="T47" s="146"/>
      <c r="U47" s="146"/>
      <c r="V47" s="146" t="s">
        <v>100</v>
      </c>
    </row>
    <row r="48" spans="1:22" x14ac:dyDescent="0.25">
      <c r="A48" s="144" t="s">
        <v>101</v>
      </c>
      <c r="B48" s="145"/>
      <c r="C48" s="145"/>
      <c r="D48" s="145"/>
      <c r="E48" s="145"/>
      <c r="F48" s="145"/>
      <c r="G48" s="145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</row>
    <row r="49" spans="1:22" x14ac:dyDescent="0.25">
      <c r="A49" s="144" t="s">
        <v>102</v>
      </c>
      <c r="B49" s="145"/>
      <c r="C49" s="145"/>
      <c r="D49" s="145"/>
      <c r="E49" s="145"/>
      <c r="F49" s="145"/>
      <c r="G49" s="145"/>
      <c r="H49" s="146">
        <v>33</v>
      </c>
      <c r="I49" s="146"/>
      <c r="J49" s="146"/>
      <c r="K49" s="146">
        <v>406</v>
      </c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</row>
    <row r="50" spans="1:22" x14ac:dyDescent="0.25">
      <c r="A50" s="144" t="s">
        <v>103</v>
      </c>
      <c r="B50" s="145"/>
      <c r="C50" s="145"/>
      <c r="D50" s="145"/>
      <c r="E50" s="145"/>
      <c r="F50" s="145"/>
      <c r="G50" s="145"/>
      <c r="H50" s="146">
        <v>101</v>
      </c>
      <c r="I50" s="146"/>
      <c r="J50" s="146"/>
      <c r="K50" s="146">
        <v>430</v>
      </c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</row>
    <row r="51" spans="1:22" x14ac:dyDescent="0.25">
      <c r="A51" s="144" t="s">
        <v>104</v>
      </c>
      <c r="B51" s="145"/>
      <c r="C51" s="145"/>
      <c r="D51" s="145"/>
      <c r="E51" s="145"/>
      <c r="F51" s="145"/>
      <c r="G51" s="145"/>
      <c r="H51" s="146">
        <v>6</v>
      </c>
      <c r="I51" s="146"/>
      <c r="J51" s="146"/>
      <c r="K51" s="146">
        <v>31</v>
      </c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</row>
    <row r="52" spans="1:22" x14ac:dyDescent="0.25">
      <c r="A52" s="147" t="s">
        <v>105</v>
      </c>
      <c r="B52" s="148"/>
      <c r="C52" s="148"/>
      <c r="D52" s="148"/>
      <c r="E52" s="148"/>
      <c r="F52" s="148"/>
      <c r="G52" s="148"/>
      <c r="H52" s="149">
        <v>28</v>
      </c>
      <c r="I52" s="149"/>
      <c r="J52" s="149"/>
      <c r="K52" s="149">
        <v>288</v>
      </c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x14ac:dyDescent="0.25">
      <c r="A53" s="147" t="s">
        <v>106</v>
      </c>
      <c r="B53" s="148"/>
      <c r="C53" s="148"/>
      <c r="D53" s="148"/>
      <c r="E53" s="148"/>
      <c r="F53" s="148"/>
      <c r="G53" s="148"/>
      <c r="H53" s="149">
        <v>22</v>
      </c>
      <c r="I53" s="149"/>
      <c r="J53" s="149"/>
      <c r="K53" s="149">
        <v>210</v>
      </c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</row>
    <row r="54" spans="1:22" x14ac:dyDescent="0.25">
      <c r="A54" s="147" t="s">
        <v>107</v>
      </c>
      <c r="B54" s="148"/>
      <c r="C54" s="148"/>
      <c r="D54" s="148"/>
      <c r="E54" s="148"/>
      <c r="F54" s="148"/>
      <c r="G54" s="148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</row>
    <row r="55" spans="1:22" hidden="1" x14ac:dyDescent="0.25">
      <c r="A55" s="144" t="s">
        <v>108</v>
      </c>
      <c r="B55" s="145"/>
      <c r="C55" s="145"/>
      <c r="D55" s="145"/>
      <c r="E55" s="145"/>
      <c r="F55" s="145"/>
      <c r="G55" s="145"/>
      <c r="H55" s="146">
        <v>187</v>
      </c>
      <c r="I55" s="146"/>
      <c r="J55" s="146"/>
      <c r="K55" s="146">
        <v>1347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hidden="1" x14ac:dyDescent="0.25">
      <c r="A56" s="144" t="s">
        <v>109</v>
      </c>
      <c r="B56" s="145"/>
      <c r="C56" s="145"/>
      <c r="D56" s="145"/>
      <c r="E56" s="145"/>
      <c r="F56" s="145"/>
      <c r="G56" s="145"/>
      <c r="H56" s="146">
        <v>3</v>
      </c>
      <c r="I56" s="146"/>
      <c r="J56" s="146"/>
      <c r="K56" s="146">
        <v>12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110</v>
      </c>
      <c r="B57" s="145"/>
      <c r="C57" s="145"/>
      <c r="D57" s="145"/>
      <c r="E57" s="145"/>
      <c r="F57" s="145"/>
      <c r="G57" s="145"/>
      <c r="H57" s="146">
        <v>190</v>
      </c>
      <c r="I57" s="146"/>
      <c r="J57" s="146"/>
      <c r="K57" s="146">
        <v>1359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ht="30" customHeight="1" x14ac:dyDescent="0.25">
      <c r="A58" s="144" t="s">
        <v>111</v>
      </c>
      <c r="B58" s="145"/>
      <c r="C58" s="145"/>
      <c r="D58" s="145"/>
      <c r="E58" s="145"/>
      <c r="F58" s="145"/>
      <c r="G58" s="145"/>
      <c r="H58" s="146">
        <v>20.72</v>
      </c>
      <c r="I58" s="146"/>
      <c r="J58" s="146"/>
      <c r="K58" s="146">
        <v>96.45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7" t="s">
        <v>112</v>
      </c>
      <c r="B59" s="148"/>
      <c r="C59" s="148"/>
      <c r="D59" s="148"/>
      <c r="E59" s="148"/>
      <c r="F59" s="148"/>
      <c r="G59" s="148"/>
      <c r="H59" s="149">
        <v>210.72</v>
      </c>
      <c r="I59" s="149"/>
      <c r="J59" s="149"/>
      <c r="K59" s="149">
        <v>1455.45</v>
      </c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 x14ac:dyDescent="0.25">
      <c r="A60" s="50"/>
      <c r="B60" s="39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50"/>
      <c r="B61" s="39"/>
      <c r="C61" s="73" t="s">
        <v>62</v>
      </c>
      <c r="D61" s="48"/>
      <c r="E61" s="48"/>
      <c r="F61" s="48"/>
      <c r="G61" s="48"/>
      <c r="H61" s="74">
        <f>IF(ISBLANK(Y30),"",ROUND(Z30/Y30,2)*100)</f>
        <v>85</v>
      </c>
      <c r="I61" s="48"/>
      <c r="J61" s="48"/>
      <c r="K61" s="74">
        <f>IF(ISBLANK(Y31),"",ROUND(Z31/Y31,2)*100)</f>
        <v>71</v>
      </c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</row>
    <row r="62" spans="1:22" x14ac:dyDescent="0.25">
      <c r="A62" s="50"/>
      <c r="B62" s="39"/>
      <c r="C62" s="73" t="s">
        <v>63</v>
      </c>
      <c r="D62" s="48"/>
      <c r="E62" s="48"/>
      <c r="F62" s="48"/>
      <c r="G62" s="48"/>
      <c r="H62" s="45">
        <f>IF(ISBLANK(Y30),"",ROUND(AA30/Y30,2)*100)</f>
        <v>67</v>
      </c>
      <c r="I62" s="48"/>
      <c r="J62" s="48"/>
      <c r="K62" s="45">
        <f>IF(ISBLANK(Y31),"",ROUND(AA31/Y31,2)*100)</f>
        <v>52</v>
      </c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</row>
    <row r="63" spans="1:22" x14ac:dyDescent="0.25">
      <c r="A63" s="28"/>
      <c r="B63" s="28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69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3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</row>
    <row r="66" spans="2:22" x14ac:dyDescent="0.25">
      <c r="B66" s="75" t="s">
        <v>70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</row>
    <row r="67" spans="2:22" x14ac:dyDescent="0.25">
      <c r="B67" s="46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  <row r="79" spans="2:22" x14ac:dyDescent="0.25">
      <c r="C79" s="49"/>
      <c r="D79" s="49"/>
      <c r="E79" s="49"/>
      <c r="F79" s="49"/>
      <c r="G79" s="49"/>
    </row>
    <row r="80" spans="2:22" x14ac:dyDescent="0.25">
      <c r="C80" s="49"/>
      <c r="D80" s="49"/>
      <c r="E80" s="49"/>
      <c r="F80" s="49"/>
      <c r="G80" s="49"/>
    </row>
  </sheetData>
  <mergeCells count="49">
    <mergeCell ref="A55:G55"/>
    <mergeCell ref="A56:G56"/>
    <mergeCell ref="A57:G57"/>
    <mergeCell ref="A58:G58"/>
    <mergeCell ref="A59:G59"/>
    <mergeCell ref="A49:G49"/>
    <mergeCell ref="A50:G50"/>
    <mergeCell ref="A51:G51"/>
    <mergeCell ref="A52:G52"/>
    <mergeCell ref="A53:G53"/>
    <mergeCell ref="A54:G54"/>
    <mergeCell ref="A40:V40"/>
    <mergeCell ref="A41:V41"/>
    <mergeCell ref="A44:V44"/>
    <mergeCell ref="A45:V45"/>
    <mergeCell ref="A47:G47"/>
    <mergeCell ref="A48:G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5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113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210.72/1000</f>
        <v>0.21071999999999999</v>
      </c>
      <c r="H11" s="85"/>
      <c r="I11" s="55" t="s">
        <v>5</v>
      </c>
      <c r="J11" s="86">
        <f>1455.45/1000</f>
        <v>1.4554500000000001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3.1999999999999997E-3</v>
      </c>
      <c r="H14" s="85"/>
      <c r="I14" s="55" t="s">
        <v>7</v>
      </c>
      <c r="J14" s="86">
        <f>(P14+P15)/1000</f>
        <v>3.1999999999999997E-3</v>
      </c>
      <c r="K14" s="87"/>
      <c r="L14" s="58">
        <v>137</v>
      </c>
      <c r="M14" s="35" t="s">
        <v>7</v>
      </c>
      <c r="N14" s="57"/>
      <c r="O14" s="26">
        <v>3.17</v>
      </c>
      <c r="P14" s="27">
        <v>3.17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33/1000</f>
        <v>3.3000000000000002E-2</v>
      </c>
      <c r="H15" s="117"/>
      <c r="I15" s="55" t="s">
        <v>5</v>
      </c>
      <c r="J15" s="86">
        <f>406/1000</f>
        <v>0.40600000000000003</v>
      </c>
      <c r="K15" s="87"/>
      <c r="L15" s="59">
        <v>1648</v>
      </c>
      <c r="M15" s="35" t="s">
        <v>5</v>
      </c>
      <c r="N15" s="57"/>
      <c r="O15" s="26">
        <v>0.03</v>
      </c>
      <c r="P15" s="27">
        <v>0.03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114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115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116</v>
      </c>
      <c r="C26" s="134" t="s">
        <v>117</v>
      </c>
      <c r="D26" s="154" t="s">
        <v>118</v>
      </c>
      <c r="E26" s="155">
        <v>0.06</v>
      </c>
      <c r="F26" s="136" t="s">
        <v>119</v>
      </c>
      <c r="G26" s="136">
        <v>0.55000000000000004</v>
      </c>
      <c r="H26" s="156"/>
      <c r="I26" s="156"/>
      <c r="J26" s="136" t="s">
        <v>120</v>
      </c>
      <c r="K26" s="136">
        <v>6.6</v>
      </c>
      <c r="L26" s="157"/>
      <c r="M26" s="156">
        <f>IF(ISNUMBER(K26/G26),IF(NOT(K26/G26=0),K26/G26, " "), " ")</f>
        <v>11.999999999999998</v>
      </c>
      <c r="N26" s="154"/>
    </row>
    <row r="27" spans="1:23" s="29" customFormat="1" ht="22.8" x14ac:dyDescent="0.25">
      <c r="A27" s="152">
        <v>2</v>
      </c>
      <c r="B27" s="153" t="s">
        <v>121</v>
      </c>
      <c r="C27" s="134" t="s">
        <v>122</v>
      </c>
      <c r="D27" s="154" t="s">
        <v>118</v>
      </c>
      <c r="E27" s="155">
        <v>1.59</v>
      </c>
      <c r="F27" s="136" t="s">
        <v>123</v>
      </c>
      <c r="G27" s="136">
        <v>16.420000000000002</v>
      </c>
      <c r="H27" s="156"/>
      <c r="I27" s="156"/>
      <c r="J27" s="136" t="s">
        <v>124</v>
      </c>
      <c r="K27" s="136">
        <v>197.24</v>
      </c>
      <c r="L27" s="157"/>
      <c r="M27" s="156">
        <f>IF(ISNUMBER(K27/G27),IF(NOT(K27/G27=0),K27/G27, " "), " ")</f>
        <v>12.012180267965894</v>
      </c>
      <c r="N27" s="154"/>
    </row>
    <row r="28" spans="1:23" s="29" customFormat="1" ht="22.8" x14ac:dyDescent="0.25">
      <c r="A28" s="152">
        <v>3</v>
      </c>
      <c r="B28" s="153" t="s">
        <v>125</v>
      </c>
      <c r="C28" s="134" t="s">
        <v>126</v>
      </c>
      <c r="D28" s="154" t="s">
        <v>118</v>
      </c>
      <c r="E28" s="155">
        <v>1.52</v>
      </c>
      <c r="F28" s="136" t="s">
        <v>127</v>
      </c>
      <c r="G28" s="136">
        <v>16.39</v>
      </c>
      <c r="H28" s="156"/>
      <c r="I28" s="156"/>
      <c r="J28" s="136" t="s">
        <v>128</v>
      </c>
      <c r="K28" s="136">
        <v>196.76</v>
      </c>
      <c r="L28" s="157"/>
      <c r="M28" s="156">
        <f>IF(ISNUMBER(K28/G28),IF(NOT(K28/G28=0),K28/G28, " "), " ")</f>
        <v>12.004881025015253</v>
      </c>
      <c r="N28" s="154"/>
    </row>
    <row r="29" spans="1:23" s="29" customFormat="1" ht="22.8" x14ac:dyDescent="0.25">
      <c r="A29" s="152">
        <v>4</v>
      </c>
      <c r="B29" s="153">
        <v>2</v>
      </c>
      <c r="C29" s="134" t="s">
        <v>129</v>
      </c>
      <c r="D29" s="154" t="s">
        <v>118</v>
      </c>
      <c r="E29" s="155">
        <v>0.03</v>
      </c>
      <c r="F29" s="136" t="s">
        <v>130</v>
      </c>
      <c r="G29" s="136"/>
      <c r="H29" s="156"/>
      <c r="I29" s="156"/>
      <c r="J29" s="136" t="s">
        <v>130</v>
      </c>
      <c r="K29" s="136"/>
      <c r="L29" s="157"/>
      <c r="M29" s="156" t="str">
        <f>IF(ISNUMBER(K29/G29),IF(NOT(K29/G29=0),K29/G29, " "), " ")</f>
        <v xml:space="preserve"> </v>
      </c>
      <c r="N29" s="154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34.200000000000003" x14ac:dyDescent="0.25">
      <c r="A31" s="152">
        <v>5</v>
      </c>
      <c r="B31" s="153">
        <v>21141</v>
      </c>
      <c r="C31" s="134" t="s">
        <v>132</v>
      </c>
      <c r="D31" s="154" t="s">
        <v>133</v>
      </c>
      <c r="E31" s="155">
        <v>0.03</v>
      </c>
      <c r="F31" s="136" t="s">
        <v>134</v>
      </c>
      <c r="G31" s="136">
        <v>4.0199999999999996</v>
      </c>
      <c r="H31" s="156"/>
      <c r="I31" s="156"/>
      <c r="J31" s="136" t="s">
        <v>135</v>
      </c>
      <c r="K31" s="136">
        <v>21.81</v>
      </c>
      <c r="L31" s="157"/>
      <c r="M31" s="156">
        <f>IF(ISNUMBER(K31/G31),IF(NOT(K31/G31=0),K31/G31, " "), " ")</f>
        <v>5.4253731343283587</v>
      </c>
      <c r="N31" s="154" t="s">
        <v>136</v>
      </c>
    </row>
    <row r="32" spans="1:23" ht="22.8" x14ac:dyDescent="0.25">
      <c r="A32" s="152">
        <v>6</v>
      </c>
      <c r="B32" s="153">
        <v>400001</v>
      </c>
      <c r="C32" s="134" t="s">
        <v>137</v>
      </c>
      <c r="D32" s="154" t="s">
        <v>133</v>
      </c>
      <c r="E32" s="155">
        <v>0.02</v>
      </c>
      <c r="F32" s="136" t="s">
        <v>138</v>
      </c>
      <c r="G32" s="136">
        <v>2.06</v>
      </c>
      <c r="H32" s="156"/>
      <c r="I32" s="156"/>
      <c r="J32" s="136" t="s">
        <v>139</v>
      </c>
      <c r="K32" s="136">
        <v>11.74</v>
      </c>
      <c r="L32" s="157"/>
      <c r="M32" s="156">
        <f>IF(ISNUMBER(K32/G32),IF(NOT(K32/G32=0),K32/G32, " "), " ")</f>
        <v>5.6990291262135919</v>
      </c>
      <c r="N32" s="154" t="s">
        <v>136</v>
      </c>
    </row>
    <row r="33" spans="1:14" ht="19.350000000000001" customHeight="1" x14ac:dyDescent="0.25">
      <c r="A33" s="128" t="s">
        <v>140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34.200000000000003" x14ac:dyDescent="0.25">
      <c r="A34" s="152">
        <v>7</v>
      </c>
      <c r="B34" s="153" t="s">
        <v>141</v>
      </c>
      <c r="C34" s="134" t="s">
        <v>142</v>
      </c>
      <c r="D34" s="154" t="s">
        <v>143</v>
      </c>
      <c r="E34" s="155">
        <v>2.5249999999999999</v>
      </c>
      <c r="F34" s="136" t="s">
        <v>144</v>
      </c>
      <c r="G34" s="136">
        <v>32.85</v>
      </c>
      <c r="H34" s="156">
        <v>79</v>
      </c>
      <c r="I34" s="156">
        <v>199.48</v>
      </c>
      <c r="J34" s="136" t="s">
        <v>145</v>
      </c>
      <c r="K34" s="136">
        <v>211.65</v>
      </c>
      <c r="L34" s="157"/>
      <c r="M34" s="156">
        <f>IF(ISNUMBER(K34/G34),IF(NOT(K34/G34=0),K34/G34, " "), " ")</f>
        <v>6.4429223744292239</v>
      </c>
      <c r="N34" s="154" t="s">
        <v>146</v>
      </c>
    </row>
    <row r="35" spans="1:14" ht="34.200000000000003" x14ac:dyDescent="0.25">
      <c r="A35" s="152">
        <v>8</v>
      </c>
      <c r="B35" s="153" t="s">
        <v>147</v>
      </c>
      <c r="C35" s="134" t="s">
        <v>148</v>
      </c>
      <c r="D35" s="154" t="s">
        <v>149</v>
      </c>
      <c r="E35" s="155">
        <v>1E-4</v>
      </c>
      <c r="F35" s="136" t="s">
        <v>150</v>
      </c>
      <c r="G35" s="136">
        <v>1.02</v>
      </c>
      <c r="H35" s="156">
        <v>69600</v>
      </c>
      <c r="I35" s="156">
        <v>6.96</v>
      </c>
      <c r="J35" s="136" t="s">
        <v>151</v>
      </c>
      <c r="K35" s="136">
        <v>7.13</v>
      </c>
      <c r="L35" s="157"/>
      <c r="M35" s="156">
        <f>IF(ISNUMBER(K35/G35),IF(NOT(K35/G35=0),K35/G35, " "), " ")</f>
        <v>6.9901960784313726</v>
      </c>
      <c r="N35" s="154" t="s">
        <v>152</v>
      </c>
    </row>
    <row r="36" spans="1:14" ht="22.8" x14ac:dyDescent="0.25">
      <c r="A36" s="152">
        <v>9</v>
      </c>
      <c r="B36" s="153" t="s">
        <v>153</v>
      </c>
      <c r="C36" s="134" t="s">
        <v>154</v>
      </c>
      <c r="D36" s="154" t="s">
        <v>143</v>
      </c>
      <c r="E36" s="155">
        <v>9.35E-2</v>
      </c>
      <c r="F36" s="136" t="s">
        <v>155</v>
      </c>
      <c r="G36" s="136">
        <v>0.71</v>
      </c>
      <c r="H36" s="156">
        <v>27.65</v>
      </c>
      <c r="I36" s="156">
        <v>2.59</v>
      </c>
      <c r="J36" s="136" t="s">
        <v>156</v>
      </c>
      <c r="K36" s="136">
        <v>2.7</v>
      </c>
      <c r="L36" s="157"/>
      <c r="M36" s="156">
        <f>IF(ISNUMBER(K36/G36),IF(NOT(K36/G36=0),K36/G36, " "), " ")</f>
        <v>3.802816901408451</v>
      </c>
      <c r="N36" s="154" t="s">
        <v>157</v>
      </c>
    </row>
    <row r="37" spans="1:14" ht="34.200000000000003" x14ac:dyDescent="0.25">
      <c r="A37" s="152">
        <v>10</v>
      </c>
      <c r="B37" s="153" t="s">
        <v>158</v>
      </c>
      <c r="C37" s="134" t="s">
        <v>159</v>
      </c>
      <c r="D37" s="154" t="s">
        <v>149</v>
      </c>
      <c r="E37" s="155">
        <v>5.4999999999999997E-3</v>
      </c>
      <c r="F37" s="136" t="s">
        <v>160</v>
      </c>
      <c r="G37" s="136">
        <v>64.790000000000006</v>
      </c>
      <c r="H37" s="156">
        <v>36017</v>
      </c>
      <c r="I37" s="156">
        <v>198.09</v>
      </c>
      <c r="J37" s="136" t="s">
        <v>161</v>
      </c>
      <c r="K37" s="136">
        <v>203.54</v>
      </c>
      <c r="L37" s="157"/>
      <c r="M37" s="156">
        <f>IF(ISNUMBER(K37/G37),IF(NOT(K37/G37=0),K37/G37, " "), " ")</f>
        <v>3.1415341873745946</v>
      </c>
      <c r="N37" s="154" t="s">
        <v>162</v>
      </c>
    </row>
    <row r="38" spans="1:14" ht="19.350000000000001" customHeight="1" x14ac:dyDescent="0.25">
      <c r="A38" s="150" t="s">
        <v>163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</row>
    <row r="39" spans="1:14" ht="19.350000000000001" customHeight="1" x14ac:dyDescent="0.25">
      <c r="A39" s="128" t="s">
        <v>140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22.8" x14ac:dyDescent="0.25">
      <c r="A40" s="158">
        <v>11</v>
      </c>
      <c r="B40" s="159" t="s">
        <v>164</v>
      </c>
      <c r="C40" s="140" t="s">
        <v>165</v>
      </c>
      <c r="D40" s="160" t="s">
        <v>149</v>
      </c>
      <c r="E40" s="161">
        <v>5.9900000000000002E-2</v>
      </c>
      <c r="F40" s="142" t="s">
        <v>130</v>
      </c>
      <c r="G40" s="142"/>
      <c r="H40" s="162"/>
      <c r="I40" s="162"/>
      <c r="J40" s="142" t="s">
        <v>130</v>
      </c>
      <c r="K40" s="142"/>
      <c r="L40" s="163"/>
      <c r="M40" s="162" t="str">
        <f>IF(ISNUMBER(K40/G40),IF(NOT(K40/G40=0),K40/G40, " "), " ")</f>
        <v xml:space="preserve"> </v>
      </c>
      <c r="N40" s="160"/>
    </row>
    <row r="41" spans="1:14" x14ac:dyDescent="0.25">
      <c r="A41" s="144" t="s">
        <v>97</v>
      </c>
      <c r="B41" s="145"/>
      <c r="C41" s="145"/>
      <c r="D41" s="145"/>
      <c r="E41" s="145"/>
      <c r="F41" s="145"/>
      <c r="G41" s="164">
        <v>140</v>
      </c>
      <c r="H41" s="165"/>
      <c r="I41" s="165"/>
      <c r="J41" s="165"/>
      <c r="K41" s="164">
        <v>861</v>
      </c>
      <c r="L41" s="166"/>
      <c r="M41" s="164">
        <f ca="1">IF(ISNUMBER(INDIRECT("K" &amp; ROW())/INDIRECT("G" &amp; ROW())),INDIRECT("K" &amp; ROW())/INDIRECT("G" &amp; ROW()), " ")</f>
        <v>6.15</v>
      </c>
      <c r="N41" s="146" t="s">
        <v>166</v>
      </c>
    </row>
    <row r="42" spans="1:14" x14ac:dyDescent="0.25">
      <c r="A42" s="144" t="s">
        <v>101</v>
      </c>
      <c r="B42" s="145"/>
      <c r="C42" s="145"/>
      <c r="D42" s="145"/>
      <c r="E42" s="145"/>
      <c r="F42" s="145"/>
      <c r="G42" s="164"/>
      <c r="H42" s="165"/>
      <c r="I42" s="165"/>
      <c r="J42" s="165"/>
      <c r="K42" s="164"/>
      <c r="L42" s="166"/>
      <c r="M42" s="164" t="str">
        <f ca="1">IF(ISNUMBER(INDIRECT("K" &amp; ROW())/INDIRECT("G" &amp; ROW())),INDIRECT("K" &amp; ROW())/INDIRECT("G" &amp; ROW()), " ")</f>
        <v xml:space="preserve"> </v>
      </c>
      <c r="N42" s="146" t="s">
        <v>166</v>
      </c>
    </row>
    <row r="43" spans="1:14" x14ac:dyDescent="0.25">
      <c r="A43" s="144" t="s">
        <v>102</v>
      </c>
      <c r="B43" s="145"/>
      <c r="C43" s="145"/>
      <c r="D43" s="145"/>
      <c r="E43" s="145"/>
      <c r="F43" s="145"/>
      <c r="G43" s="164">
        <v>33</v>
      </c>
      <c r="H43" s="165"/>
      <c r="I43" s="165"/>
      <c r="J43" s="165"/>
      <c r="K43" s="164">
        <v>406</v>
      </c>
      <c r="L43" s="166"/>
      <c r="M43" s="164">
        <f ca="1">IF(ISNUMBER(INDIRECT("K" &amp; ROW())/INDIRECT("G" &amp; ROW())),INDIRECT("K" &amp; ROW())/INDIRECT("G" &amp; ROW()), " ")</f>
        <v>12.303030303030303</v>
      </c>
      <c r="N43" s="146" t="s">
        <v>166</v>
      </c>
    </row>
    <row r="44" spans="1:14" x14ac:dyDescent="0.25">
      <c r="A44" s="144" t="s">
        <v>103</v>
      </c>
      <c r="B44" s="145"/>
      <c r="C44" s="145"/>
      <c r="D44" s="145"/>
      <c r="E44" s="145"/>
      <c r="F44" s="145"/>
      <c r="G44" s="164">
        <v>101</v>
      </c>
      <c r="H44" s="165"/>
      <c r="I44" s="165"/>
      <c r="J44" s="165"/>
      <c r="K44" s="164">
        <v>430</v>
      </c>
      <c r="L44" s="166"/>
      <c r="M44" s="164">
        <f ca="1">IF(ISNUMBER(INDIRECT("K" &amp; ROW())/INDIRECT("G" &amp; ROW())),INDIRECT("K" &amp; ROW())/INDIRECT("G" &amp; ROW()), " ")</f>
        <v>4.2574257425742577</v>
      </c>
      <c r="N44" s="146" t="s">
        <v>166</v>
      </c>
    </row>
    <row r="45" spans="1:14" x14ac:dyDescent="0.25">
      <c r="A45" s="144" t="s">
        <v>104</v>
      </c>
      <c r="B45" s="145"/>
      <c r="C45" s="145"/>
      <c r="D45" s="145"/>
      <c r="E45" s="145"/>
      <c r="F45" s="145"/>
      <c r="G45" s="164">
        <v>6</v>
      </c>
      <c r="H45" s="165"/>
      <c r="I45" s="165"/>
      <c r="J45" s="165"/>
      <c r="K45" s="164">
        <v>31</v>
      </c>
      <c r="L45" s="166"/>
      <c r="M45" s="164">
        <f ca="1">IF(ISNUMBER(INDIRECT("K" &amp; ROW())/INDIRECT("G" &amp; ROW())),INDIRECT("K" &amp; ROW())/INDIRECT("G" &amp; ROW()), " ")</f>
        <v>5.166666666666667</v>
      </c>
      <c r="N45" s="146" t="s">
        <v>166</v>
      </c>
    </row>
    <row r="46" spans="1:14" x14ac:dyDescent="0.25">
      <c r="A46" s="147" t="s">
        <v>105</v>
      </c>
      <c r="B46" s="148"/>
      <c r="C46" s="148"/>
      <c r="D46" s="148"/>
      <c r="E46" s="148"/>
      <c r="F46" s="148"/>
      <c r="G46" s="167">
        <v>28</v>
      </c>
      <c r="H46" s="168"/>
      <c r="I46" s="168"/>
      <c r="J46" s="168"/>
      <c r="K46" s="167">
        <v>288</v>
      </c>
      <c r="L46" s="169"/>
      <c r="M46" s="167">
        <f ca="1">IF(ISNUMBER(INDIRECT("K" &amp; ROW())/INDIRECT("G" &amp; ROW())),INDIRECT("K" &amp; ROW())/INDIRECT("G" &amp; ROW()), " ")</f>
        <v>10.285714285714286</v>
      </c>
      <c r="N46" s="149" t="s">
        <v>166</v>
      </c>
    </row>
    <row r="47" spans="1:14" x14ac:dyDescent="0.25">
      <c r="A47" s="147" t="s">
        <v>106</v>
      </c>
      <c r="B47" s="148"/>
      <c r="C47" s="148"/>
      <c r="D47" s="148"/>
      <c r="E47" s="148"/>
      <c r="F47" s="148"/>
      <c r="G47" s="167">
        <v>22</v>
      </c>
      <c r="H47" s="168"/>
      <c r="I47" s="168"/>
      <c r="J47" s="168"/>
      <c r="K47" s="167">
        <v>210</v>
      </c>
      <c r="L47" s="169"/>
      <c r="M47" s="167">
        <f ca="1">IF(ISNUMBER(INDIRECT("K" &amp; ROW())/INDIRECT("G" &amp; ROW())),INDIRECT("K" &amp; ROW())/INDIRECT("G" &amp; ROW()), " ")</f>
        <v>9.545454545454545</v>
      </c>
      <c r="N47" s="149" t="s">
        <v>166</v>
      </c>
    </row>
    <row r="48" spans="1:14" x14ac:dyDescent="0.25">
      <c r="A48" s="147" t="s">
        <v>107</v>
      </c>
      <c r="B48" s="148"/>
      <c r="C48" s="148"/>
      <c r="D48" s="148"/>
      <c r="E48" s="148"/>
      <c r="F48" s="148"/>
      <c r="G48" s="167"/>
      <c r="H48" s="168"/>
      <c r="I48" s="168"/>
      <c r="J48" s="168"/>
      <c r="K48" s="167"/>
      <c r="L48" s="169"/>
      <c r="M48" s="167" t="str">
        <f ca="1">IF(ISNUMBER(INDIRECT("K" &amp; ROW())/INDIRECT("G" &amp; ROW())),INDIRECT("K" &amp; ROW())/INDIRECT("G" &amp; ROW()), " ")</f>
        <v xml:space="preserve"> </v>
      </c>
      <c r="N48" s="149" t="s">
        <v>166</v>
      </c>
    </row>
    <row r="49" spans="1:14" x14ac:dyDescent="0.25">
      <c r="A49" s="144" t="s">
        <v>108</v>
      </c>
      <c r="B49" s="145"/>
      <c r="C49" s="145"/>
      <c r="D49" s="145"/>
      <c r="E49" s="145"/>
      <c r="F49" s="145"/>
      <c r="G49" s="164">
        <v>187</v>
      </c>
      <c r="H49" s="165"/>
      <c r="I49" s="165"/>
      <c r="J49" s="165"/>
      <c r="K49" s="164">
        <v>1347</v>
      </c>
      <c r="L49" s="166"/>
      <c r="M49" s="164">
        <f ca="1">IF(ISNUMBER(INDIRECT("K" &amp; ROW())/INDIRECT("G" &amp; ROW())),INDIRECT("K" &amp; ROW())/INDIRECT("G" &amp; ROW()), " ")</f>
        <v>7.2032085561497325</v>
      </c>
      <c r="N49" s="146" t="s">
        <v>166</v>
      </c>
    </row>
    <row r="50" spans="1:14" x14ac:dyDescent="0.25">
      <c r="A50" s="144" t="s">
        <v>109</v>
      </c>
      <c r="B50" s="145"/>
      <c r="C50" s="145"/>
      <c r="D50" s="145"/>
      <c r="E50" s="145"/>
      <c r="F50" s="145"/>
      <c r="G50" s="164">
        <v>3</v>
      </c>
      <c r="H50" s="165"/>
      <c r="I50" s="165"/>
      <c r="J50" s="165"/>
      <c r="K50" s="164">
        <v>12</v>
      </c>
      <c r="L50" s="166"/>
      <c r="M50" s="164">
        <f ca="1">IF(ISNUMBER(INDIRECT("K" &amp; ROW())/INDIRECT("G" &amp; ROW())),INDIRECT("K" &amp; ROW())/INDIRECT("G" &amp; ROW()), " ")</f>
        <v>4</v>
      </c>
      <c r="N50" s="146" t="s">
        <v>166</v>
      </c>
    </row>
    <row r="51" spans="1:14" x14ac:dyDescent="0.25">
      <c r="A51" s="144" t="s">
        <v>110</v>
      </c>
      <c r="B51" s="145"/>
      <c r="C51" s="145"/>
      <c r="D51" s="145"/>
      <c r="E51" s="145"/>
      <c r="F51" s="145"/>
      <c r="G51" s="164">
        <v>190</v>
      </c>
      <c r="H51" s="165"/>
      <c r="I51" s="165"/>
      <c r="J51" s="165"/>
      <c r="K51" s="164">
        <v>1359</v>
      </c>
      <c r="L51" s="166"/>
      <c r="M51" s="164">
        <f ca="1">IF(ISNUMBER(INDIRECT("K" &amp; ROW())/INDIRECT("G" &amp; ROW())),INDIRECT("K" &amp; ROW())/INDIRECT("G" &amp; ROW()), " ")</f>
        <v>7.1526315789473687</v>
      </c>
      <c r="N51" s="146" t="s">
        <v>166</v>
      </c>
    </row>
    <row r="52" spans="1:14" ht="30" customHeight="1" x14ac:dyDescent="0.25">
      <c r="A52" s="144" t="s">
        <v>111</v>
      </c>
      <c r="B52" s="145"/>
      <c r="C52" s="145"/>
      <c r="D52" s="145"/>
      <c r="E52" s="145"/>
      <c r="F52" s="145"/>
      <c r="G52" s="164">
        <v>20.72</v>
      </c>
      <c r="H52" s="165"/>
      <c r="I52" s="165"/>
      <c r="J52" s="165"/>
      <c r="K52" s="164">
        <v>96.45</v>
      </c>
      <c r="L52" s="166"/>
      <c r="M52" s="164">
        <f ca="1">IF(ISNUMBER(INDIRECT("K" &amp; ROW())/INDIRECT("G" &amp; ROW())),INDIRECT("K" &amp; ROW())/INDIRECT("G" &amp; ROW()), " ")</f>
        <v>4.6549227799227806</v>
      </c>
      <c r="N52" s="146" t="s">
        <v>166</v>
      </c>
    </row>
    <row r="53" spans="1:14" x14ac:dyDescent="0.25">
      <c r="A53" s="147" t="s">
        <v>112</v>
      </c>
      <c r="B53" s="148"/>
      <c r="C53" s="148"/>
      <c r="D53" s="148"/>
      <c r="E53" s="148"/>
      <c r="F53" s="148"/>
      <c r="G53" s="167">
        <v>210.72</v>
      </c>
      <c r="H53" s="168"/>
      <c r="I53" s="168"/>
      <c r="J53" s="168"/>
      <c r="K53" s="167">
        <v>1455.45</v>
      </c>
      <c r="L53" s="169"/>
      <c r="M53" s="167">
        <f ca="1">IF(ISNUMBER(INDIRECT("K" &amp; ROW())/INDIRECT("G" &amp; ROW())),INDIRECT("K" &amp; ROW())/INDIRECT("G" &amp; ROW()), " ")</f>
        <v>6.9070330296127569</v>
      </c>
      <c r="N53" s="149" t="s">
        <v>166</v>
      </c>
    </row>
    <row r="54" spans="1:14" x14ac:dyDescent="0.25">
      <c r="A54" s="48"/>
      <c r="G54" s="67"/>
      <c r="H54" s="68"/>
      <c r="I54" s="68"/>
      <c r="J54" s="68"/>
      <c r="K54" s="67"/>
      <c r="L54" s="69"/>
      <c r="M54" s="67"/>
      <c r="N54" s="48"/>
    </row>
    <row r="55" spans="1:14" x14ac:dyDescent="0.25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70"/>
      <c r="M55" s="29"/>
      <c r="N55" s="29"/>
    </row>
    <row r="56" spans="1:14" x14ac:dyDescent="0.25">
      <c r="A56" s="75" t="s">
        <v>69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70"/>
      <c r="M56" s="29"/>
      <c r="N56" s="29"/>
    </row>
    <row r="57" spans="1:14" x14ac:dyDescent="0.25">
      <c r="A57" s="3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70"/>
      <c r="M57" s="29"/>
      <c r="N57" s="29"/>
    </row>
    <row r="58" spans="1:14" x14ac:dyDescent="0.25">
      <c r="A58" s="75" t="s">
        <v>70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70"/>
      <c r="M58" s="29"/>
      <c r="N58" s="29"/>
    </row>
  </sheetData>
  <mergeCells count="46">
    <mergeCell ref="A53:F53"/>
    <mergeCell ref="A47:F47"/>
    <mergeCell ref="A48:F48"/>
    <mergeCell ref="A49:F49"/>
    <mergeCell ref="A50:F50"/>
    <mergeCell ref="A51:F51"/>
    <mergeCell ref="A52:F52"/>
    <mergeCell ref="A41:F41"/>
    <mergeCell ref="A42:F42"/>
    <mergeCell ref="A43:F43"/>
    <mergeCell ref="A44:F44"/>
    <mergeCell ref="A45:F45"/>
    <mergeCell ref="A46:F46"/>
    <mergeCell ref="A24:N24"/>
    <mergeCell ref="A25:N25"/>
    <mergeCell ref="A30:N30"/>
    <mergeCell ref="A33:N33"/>
    <mergeCell ref="A38:N38"/>
    <mergeCell ref="A39:N39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2016-03-15T05:40:50Z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