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M96" i="16"/>
  <c r="M97" i="16"/>
  <c r="M98" i="16"/>
  <c r="M99" i="16"/>
  <c r="M100" i="16"/>
  <c r="M101" i="16"/>
  <c r="M102" i="16"/>
  <c r="M103" i="16"/>
  <c r="M104" i="16"/>
  <c r="M105" i="16"/>
  <c r="M106" i="16"/>
  <c r="M107" i="16"/>
  <c r="M108" i="16"/>
  <c r="M109" i="16"/>
  <c r="M110" i="16"/>
  <c r="M111" i="16"/>
  <c r="M112" i="16"/>
  <c r="M113" i="16"/>
  <c r="M114" i="16"/>
  <c r="M117" i="16"/>
  <c r="M118" i="16"/>
  <c r="M119" i="16"/>
  <c r="M120" i="16"/>
  <c r="M121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15" i="8"/>
  <c r="K114" i="8"/>
  <c r="H115" i="8"/>
  <c r="H114" i="8"/>
  <c r="J14" i="16"/>
  <c r="G14" i="16"/>
  <c r="K30" i="8"/>
  <c r="H30" i="8"/>
  <c r="A18" i="16"/>
  <c r="M134" i="16"/>
  <c r="M123" i="16"/>
  <c r="M127" i="16"/>
  <c r="M131" i="16"/>
  <c r="M135" i="16"/>
  <c r="M139" i="16"/>
  <c r="M143" i="16"/>
  <c r="M124" i="16"/>
  <c r="M128" i="16"/>
  <c r="M132" i="16"/>
  <c r="M136" i="16"/>
  <c r="M140" i="16"/>
  <c r="M125" i="16"/>
  <c r="M129" i="16"/>
  <c r="M133" i="16"/>
  <c r="M137" i="16"/>
  <c r="M122" i="16"/>
  <c r="M126" i="16"/>
  <c r="M130" i="16"/>
  <c r="M138" i="16"/>
  <c r="M142" i="16"/>
  <c r="M14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91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91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91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91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91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91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91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17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1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122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12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12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12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12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<sst xmlns="http://schemas.openxmlformats.org/spreadsheetml/2006/main" count="972" uniqueCount="604">
  <si>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</si>
  <si>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</si>
  <si>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</si>
  <si>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</si>
  <si>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</si>
  <si>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</si>
  <si>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</si>
  <si>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</si>
  <si>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</si>
  <si>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</si>
  <si>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</si>
  <si>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</si>
  <si>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</si>
  <si>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</si>
  <si>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</si>
  <si>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</si>
  <si>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</si>
  <si>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</si>
  <si>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</si>
  <si>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</si>
  <si>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</si>
  <si>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</si>
  <si>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</si>
  <si>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</si>
  <si>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</si>
  <si>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</si>
  <si>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</si>
  <si>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</si>
  <si>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</si>
  <si>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</si>
  <si>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</si>
  <si>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</si>
  <si>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</si>
  <si>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</si>
  <si>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</si>
  <si>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</si>
  <si>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</si>
  <si>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</si>
  <si>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</si>
  <si>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</si>
  <si>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</si>
  <si>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</si>
  <si>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</si>
  <si>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</si>
  <si>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</si>
  <si>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</si>
  <si>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</si>
  <si>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</si>
  <si>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</si>
  <si>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</si>
  <si>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</si>
  <si>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</si>
  <si>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</si>
  <si>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</si>
  <si>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</si>
  <si>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</si>
  <si>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</si>
  <si>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</si>
  <si>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</si>
  <si>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</si>
  <si>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</si>
  <si>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</si>
  <si>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</si>
  <si>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</si>
  <si>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</si>
  <si>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14.03.2016</t>
  </si>
  <si>
    <t>01.10.2015</t>
  </si>
  <si>
    <t>31.10.2015</t>
  </si>
  <si>
    <t>О ПРИЕМКЕ ВЫПОЛНЕННЫХ РАБОТ за Октябрь 2015</t>
  </si>
  <si>
    <t>на В.вольтная,46</t>
  </si>
  <si>
    <t>Сдал:  _________________ //</t>
  </si>
  <si>
    <t>Принял:  _________________ //</t>
  </si>
  <si>
    <t>Раздел 5. ИЮНЬ</t>
  </si>
  <si>
    <t>Ремонт м.п. швов кв.60</t>
  </si>
  <si>
    <t>ТЕРр53-21-21
Ремонт и восстановление уплотнения стыков прокладками ПРП в 1 ряд в стенах, оконных, дверных и балконных блоках: насухо
100 м восстановленной герметизации стыков
НР 73%=86%*0.85 от ФОТ
СП 56%=70%*0.8 от ФОТ</t>
  </si>
  <si>
    <t>0,12
73
56</t>
  </si>
  <si>
    <t>92,55
_____
1059,87</t>
  </si>
  <si>
    <t>140
9
8</t>
  </si>
  <si>
    <t>11
_____
127</t>
  </si>
  <si>
    <t>535
97
74</t>
  </si>
  <si>
    <t>133
_____
392</t>
  </si>
  <si>
    <t>Р</t>
  </si>
  <si>
    <t>ТЕР07-01-037-01
Заполнение вертикальных швов стеновых панелей: цементным раствором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шва
НР 99%=130%*(0.9*0.85) от ФОТ
СП 58%=85%*(0.85*0.8) от ФОТ</t>
  </si>
  <si>
    <t>0,12
99
58</t>
  </si>
  <si>
    <t>309,07
_____
526,68</t>
  </si>
  <si>
    <t>159
43
27</t>
  </si>
  <si>
    <t>37
_____
63</t>
  </si>
  <si>
    <t>927
441
258</t>
  </si>
  <si>
    <t>445
_____
283</t>
  </si>
  <si>
    <t>ТЕР07-01-037-03
Герметизация мастикой швов: горизонтальных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шва
НР 99%=130%*(0.9*0.85) от ФОТ
СП 58%=85%*(0.85*0.8) от ФОТ</t>
  </si>
  <si>
    <t>0,06
99
58</t>
  </si>
  <si>
    <t>209,73
_____
638,25</t>
  </si>
  <si>
    <t>71
15
9</t>
  </si>
  <si>
    <t>13
_____
38</t>
  </si>
  <si>
    <t>462
149
88</t>
  </si>
  <si>
    <t>151
_____
244</t>
  </si>
  <si>
    <t>ТЕР07-01-037-04
Герметизация мастикой швов: вертикальных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шва
НР 99%=130%*(0.9*0.85) от ФОТ
СП 58%=85%*(0.85*0.8) от ФОТ</t>
  </si>
  <si>
    <t>256,52
_____
723,35</t>
  </si>
  <si>
    <t>82
18
11</t>
  </si>
  <si>
    <t>15
_____
43</t>
  </si>
  <si>
    <t>542
183
107</t>
  </si>
  <si>
    <t>185
_____
277</t>
  </si>
  <si>
    <t>2,4 под.</t>
  </si>
  <si>
    <t>ТЕРр56-21-1
Установка полотен: наружных кроме балконных
100 полотен
НР 70%=82%*0.85 от ФОТ
СП 50%=62%*0.8 от ФОТ</t>
  </si>
  <si>
    <t>0,01
70
50</t>
  </si>
  <si>
    <t>1987,06
_____
7313,85</t>
  </si>
  <si>
    <t>192,51
_____
24,25</t>
  </si>
  <si>
    <t>95
16
12</t>
  </si>
  <si>
    <t>20
_____
73</t>
  </si>
  <si>
    <t>249
169
121</t>
  </si>
  <si>
    <t>10
_____
3</t>
  </si>
  <si>
    <t>ТСЦ-203-0570
Полотна дверные деревянные
м2</t>
  </si>
  <si>
    <t>1,8
70
50</t>
  </si>
  <si>
    <t xml:space="preserve">
_____
232</t>
  </si>
  <si>
    <t xml:space="preserve">
_____
418</t>
  </si>
  <si>
    <t>М</t>
  </si>
  <si>
    <t>ТЕРр59-7-1
Ремонт: прямой части поручня с постановкой заделок
100 заделок в поручнях
НР 65%=76%*0.85 от ФОТ
СП 48%=60%*0.8 от ФОТ</t>
  </si>
  <si>
    <t>0,09
65
48</t>
  </si>
  <si>
    <t>408,78
_____
183,71</t>
  </si>
  <si>
    <t>54
28
22</t>
  </si>
  <si>
    <t>37
_____
16</t>
  </si>
  <si>
    <t>444
287
212</t>
  </si>
  <si>
    <t>ТЕРр63-1-2
Смена стекол толщиной 2-3 мм на штапиках по замазке: в деревянных переплетах при площади стекла до 0,5 м2
100 м2 остекления
НР 65%=77%*0.85 от ФОТ
СП 40%=50%*0.8 от ФОТ</t>
  </si>
  <si>
    <t>0,005
65
40</t>
  </si>
  <si>
    <t>2116,11
_____
4194,75</t>
  </si>
  <si>
    <t>34,23
_____
3,51</t>
  </si>
  <si>
    <t>32
8
6</t>
  </si>
  <si>
    <t>11
_____
21</t>
  </si>
  <si>
    <t>128
83
51</t>
  </si>
  <si>
    <t>ремонт кровли кв.15,13,29,60</t>
  </si>
  <si>
    <t>ТЕРр58-7-7
Смена существующих рулонных кровель на покрытия из наплавляемых материалов: в один слой
100 м2 покрытия
НР 71%=83%*0.85 от ФОТ
СП 52%=65%*0.8 от ФОТ</t>
  </si>
  <si>
    <t>0,56
71
52</t>
  </si>
  <si>
    <t>533,01
_____
2719,35</t>
  </si>
  <si>
    <t>30,09
_____
2,1</t>
  </si>
  <si>
    <t>1838
248
194</t>
  </si>
  <si>
    <t>298
_____
1523</t>
  </si>
  <si>
    <t>17
_____
1</t>
  </si>
  <si>
    <t>6438
2552
1869</t>
  </si>
  <si>
    <t>3581
_____
2810</t>
  </si>
  <si>
    <t>47
_____
14</t>
  </si>
  <si>
    <t>ТСЦ-101-3336
Бикрост ХПП-3,0
м2</t>
  </si>
  <si>
    <t>75
71
52</t>
  </si>
  <si>
    <t xml:space="preserve">
_____
18,2</t>
  </si>
  <si>
    <t xml:space="preserve">
_____
1365</t>
  </si>
  <si>
    <t>Ремонт подъезда №1</t>
  </si>
  <si>
    <t>ТЕРр61-1-9
Сплошное выравнивание штукатурки внутри здания (однослойная штукатурка) сухой растворной смесью (типа «Ветонит») толщиной до 10 мм для последующей окраски или оклейки обоями: стен
100 м2 поверхности
НР 67%=79%*0.85 от ФОТ
СП 40%=50%*0.8 от ФОТ</t>
  </si>
  <si>
    <t>1,44
67
40</t>
  </si>
  <si>
    <t>910,69
_____
111,46</t>
  </si>
  <si>
    <t>36,38
_____
23,98</t>
  </si>
  <si>
    <t>1524
1063
673</t>
  </si>
  <si>
    <t>1311
_____
161</t>
  </si>
  <si>
    <t>52
_____
35</t>
  </si>
  <si>
    <t>15871
10622
6341</t>
  </si>
  <si>
    <t>15742
_____
21</t>
  </si>
  <si>
    <t>108
_____
111</t>
  </si>
  <si>
    <t>ТЕРр61-1-10
Сплошное выравнивание штукатурки внутри здания (однослойная штукатурка) сухой растворной смесью (типа «Ветонит») толщиной до 10 мм для последующей окраски или оклейки обоями: потолков
100 м2 поверхности
НР 67%=79%*0.85 от ФОТ
СП 40%=50%*0.8 от ФОТ</t>
  </si>
  <si>
    <t>0,272
67
40</t>
  </si>
  <si>
    <t>1158,8
_____
122,75</t>
  </si>
  <si>
    <t>39,86
_____
26,9</t>
  </si>
  <si>
    <t>359
254
161</t>
  </si>
  <si>
    <t>315
_____
33</t>
  </si>
  <si>
    <t>11
_____
7</t>
  </si>
  <si>
    <t>25
14
8</t>
  </si>
  <si>
    <t xml:space="preserve">
_____
5</t>
  </si>
  <si>
    <t>20
_____
21</t>
  </si>
  <si>
    <t>ТЕРр62-1-4
Окраска известковыми составами: по штукатурке
100 м2 окрашиваемой поверхности (без вычета проемов)
НР 68%=80%*0.85 от ФОТ
СП 40%=50%*0.8 от ФОТ</t>
  </si>
  <si>
    <t>7,825
68
40</t>
  </si>
  <si>
    <t>147,72
_____
26,66</t>
  </si>
  <si>
    <t>6,47
_____
1,4</t>
  </si>
  <si>
    <t>1415
934
584</t>
  </si>
  <si>
    <t>1156
_____
208</t>
  </si>
  <si>
    <t>51
_____
11</t>
  </si>
  <si>
    <t>14168
9529
5605</t>
  </si>
  <si>
    <t>13881
_____
22</t>
  </si>
  <si>
    <t>265
_____
132</t>
  </si>
  <si>
    <t>ТЕРр62-7-2
Улучшенная масляная окраска ранее окрашенных стен: за один раз с расчисткой старой краски до 35%
100 м2 окрашиваемой поверхности
НР 68%=80%*0.85 от ФОТ
СП 40%=50%*0.8 от ФОТ</t>
  </si>
  <si>
    <t>1,492
68
40</t>
  </si>
  <si>
    <t>490,31
_____
732,35</t>
  </si>
  <si>
    <t>9,57
_____
1,4</t>
  </si>
  <si>
    <t>1838
587
367</t>
  </si>
  <si>
    <t>732
_____
1092</t>
  </si>
  <si>
    <t>14
_____
2</t>
  </si>
  <si>
    <t>9600
5987
3522</t>
  </si>
  <si>
    <t>8779
_____
744</t>
  </si>
  <si>
    <t>77
_____
25</t>
  </si>
  <si>
    <t>Раздел 6. ИЮЛЬ</t>
  </si>
  <si>
    <t>Ремонт подъезда №4</t>
  </si>
  <si>
    <t>Остекление</t>
  </si>
  <si>
    <t>0,02
65
40</t>
  </si>
  <si>
    <t>127
32
21</t>
  </si>
  <si>
    <t>42
_____
84</t>
  </si>
  <si>
    <t>833
331
204</t>
  </si>
  <si>
    <t>508
_____
321</t>
  </si>
  <si>
    <t>4
_____
1</t>
  </si>
  <si>
    <t>Раздел 9. ОКТЯБРЬ</t>
  </si>
  <si>
    <t>кв.25</t>
  </si>
  <si>
    <t>ТЕРр65-16-1
Смена сгонов у трубопроводов диаметром: до 20 мм
100 сгонов
НР 88%=103%*0.85 от ФОТ
СП 48%=60%*0.8 от ФОТ</t>
  </si>
  <si>
    <t>0,01
88
48</t>
  </si>
  <si>
    <t>345,26
_____
1904,31</t>
  </si>
  <si>
    <t>0,67
_____
0,28</t>
  </si>
  <si>
    <t>23
3
2</t>
  </si>
  <si>
    <t>3
_____
20</t>
  </si>
  <si>
    <t>85
36
20</t>
  </si>
  <si>
    <t>41
_____
44</t>
  </si>
  <si>
    <t>подвал</t>
  </si>
  <si>
    <t>ТЕРр65-2-2
Разборка трубопроводов из чугунных канализационных труб диаметром: 100 мм
100 м трубопровода с фасонными частями
НР 63%=74%*0.85 от ФОТ
СП 40%=50%*0.8 от ФОТ</t>
  </si>
  <si>
    <t>0,065
63
40</t>
  </si>
  <si>
    <t>10,79
_____
4,49</t>
  </si>
  <si>
    <t>60
44
30</t>
  </si>
  <si>
    <t>715
450
286</t>
  </si>
  <si>
    <t>3
_____
3</t>
  </si>
  <si>
    <t>ТЕР16-04-001-02
Прокладка трубопроводов канализации из полиэтиленовых труб высокой плотности диаметром: 100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трубопровода
НР 98%=128%*(0.9*0.85) от ФОТ
СП 56%=83%*(0.85*0.8) от ФОТ</t>
  </si>
  <si>
    <t>0,06
98
56</t>
  </si>
  <si>
    <t>888,33
_____
5724,08</t>
  </si>
  <si>
    <t>36,38
_____
1,23</t>
  </si>
  <si>
    <t>399
61
38</t>
  </si>
  <si>
    <t>53
_____
344</t>
  </si>
  <si>
    <t>2219
628
359</t>
  </si>
  <si>
    <t>640
_____
1567</t>
  </si>
  <si>
    <t>12
_____
1</t>
  </si>
  <si>
    <t>509-9899
Строительный мусор и масса возвратных материалов
т</t>
  </si>
  <si>
    <t>0,0871
98
56</t>
  </si>
  <si>
    <t>ТСЦ-507-0881
Соединительная арматура трубопроводов: тройник прямой диаметром: 110 мм
10 шт.</t>
  </si>
  <si>
    <t>0,1
98
56</t>
  </si>
  <si>
    <t xml:space="preserve">
_____
1260</t>
  </si>
  <si>
    <t xml:space="preserve">
_____
126</t>
  </si>
  <si>
    <t xml:space="preserve">
_____
2014</t>
  </si>
  <si>
    <t>ТСЦ-101-1793
Манжеты резиновые
шт.</t>
  </si>
  <si>
    <t>2
98
56</t>
  </si>
  <si>
    <t xml:space="preserve">
_____
15,1</t>
  </si>
  <si>
    <t xml:space="preserve">
_____
30</t>
  </si>
  <si>
    <t xml:space="preserve">
_____
80</t>
  </si>
  <si>
    <t>ТСЦ-507-0779
Переход: «полиэтилен-сталь 110х108»
шт.</t>
  </si>
  <si>
    <t>1
88
48</t>
  </si>
  <si>
    <t xml:space="preserve">
_____
700</t>
  </si>
  <si>
    <t xml:space="preserve">
_____
1033</t>
  </si>
  <si>
    <t>ТСЦ-103-1356
Муфты для полиэтиленовых труб безнапорной и ливневой канализации, диаметром 110 мм
шт.</t>
  </si>
  <si>
    <t>2
88
48</t>
  </si>
  <si>
    <t xml:space="preserve">
_____
13,88</t>
  </si>
  <si>
    <t xml:space="preserve">
_____
28</t>
  </si>
  <si>
    <t xml:space="preserve">
_____
151</t>
  </si>
  <si>
    <t>ТЕРр65-5-1
Смена вентилей и клапанов обратных муфтовых диаметром: до 20 мм
100 шт.
НР 88%=103%*0.85 от ФОТ
СП 48%=60%*0.8 от ФОТ</t>
  </si>
  <si>
    <t>0,03
88
48</t>
  </si>
  <si>
    <t>929,07
_____
76,36</t>
  </si>
  <si>
    <t>30
29
17</t>
  </si>
  <si>
    <t>28
_____
2</t>
  </si>
  <si>
    <t>345
294
160</t>
  </si>
  <si>
    <t>334
_____
10</t>
  </si>
  <si>
    <t>ТСЦ-302-1266
Вентили проходные муфтовые: 15Б1БК для воды и пара давлением 1,6 МПа (16 кгс/см2), диаметром 20 мм
шт.</t>
  </si>
  <si>
    <t>3
88
48</t>
  </si>
  <si>
    <t xml:space="preserve">
_____
24,9</t>
  </si>
  <si>
    <t xml:space="preserve">
_____
75</t>
  </si>
  <si>
    <t xml:space="preserve">
_____
386</t>
  </si>
  <si>
    <t>ТЕРр65-5-1
Прим.Ремонт вентилей и клапанов обратных муфтовых диаметром: до 20 мм
100 шт.
НР 88%=103%*0.85 от ФОТ
СП 48%=60%*0.8 от ФОТ</t>
  </si>
  <si>
    <t>0,02
88
48</t>
  </si>
  <si>
    <t>20
20
11</t>
  </si>
  <si>
    <t>19
_____
1</t>
  </si>
  <si>
    <t>230
196
107</t>
  </si>
  <si>
    <t>223
_____
6</t>
  </si>
  <si>
    <t>ТСЦ-302-1266
Кран букса к вентилям проходные муфтовые: 15Б1БК для воды и пара давлением 1,6 МПа (16 кгс/см2), диаметром 20 мм
(Кран букса ПЗ=0,5 (ОЗП=0,5; ЭМ=0,5 к расх.; ЗПМ=0,5; МАТ=0,5 к расх.; ТЗ=0,5; ТЗМ=0,5))
шт.</t>
  </si>
  <si>
    <t xml:space="preserve">
_____
12,45</t>
  </si>
  <si>
    <t xml:space="preserve">
_____
25</t>
  </si>
  <si>
    <t xml:space="preserve">
_____
129</t>
  </si>
  <si>
    <t>Раздел 10. НОЯБРЬ</t>
  </si>
  <si>
    <t>ТЕРр65-15-4
Смена отдельных участков трубопроводов с заготовкой труб в построечных условиях диаметром: до 80 мм
100 м трубопровода
НР 88%=103%*0.85 от ФОТ
СП 48%=60%*0.8 от ФОТ</t>
  </si>
  <si>
    <t>0,035
88
48</t>
  </si>
  <si>
    <t>1456
_____
6949,09</t>
  </si>
  <si>
    <t>279,64
_____
6,31</t>
  </si>
  <si>
    <t>304
53
31</t>
  </si>
  <si>
    <t>51
_____
243</t>
  </si>
  <si>
    <t>1740
541
295</t>
  </si>
  <si>
    <t>612
_____
1074</t>
  </si>
  <si>
    <t>54
_____
3</t>
  </si>
  <si>
    <t>ТЕРр59-5-2
Ремонт ступеней: бетонных
100 ступеней
НР 65%=76%*0.85 от ФОТ
СП 48%=60%*0.8 от ФОТ</t>
  </si>
  <si>
    <t>0,02
65
48</t>
  </si>
  <si>
    <t>1123,56
_____
444,8</t>
  </si>
  <si>
    <t>25,26
_____
4,07</t>
  </si>
  <si>
    <t>32
17
13</t>
  </si>
  <si>
    <t>22
_____
9</t>
  </si>
  <si>
    <t>272
176
130</t>
  </si>
  <si>
    <t>2
_____
1</t>
  </si>
  <si>
    <t>Раздел 11. Декабрь</t>
  </si>
  <si>
    <t>кв.31</t>
  </si>
  <si>
    <t>ТЕРр65-23-1
Слив и наполнение водой системы отопления: без осмотра системы
1000 м3 объема здания
НР 63%=74%*0.85 от ФОТ
СП 40%=50%*0.8 от ФОТ</t>
  </si>
  <si>
    <t>0,0875
63
40</t>
  </si>
  <si>
    <t>4
3
2</t>
  </si>
  <si>
    <t>10
9
5</t>
  </si>
  <si>
    <t>9
_____
1</t>
  </si>
  <si>
    <t>115
98
53</t>
  </si>
  <si>
    <t>111
_____
4</t>
  </si>
  <si>
    <t>Итого прямые затраты по акту</t>
  </si>
  <si>
    <t>7756
_____
8363</t>
  </si>
  <si>
    <t>396
_____
111</t>
  </si>
  <si>
    <t>85562
_____
12409</t>
  </si>
  <si>
    <t>1433
_____
604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</si>
  <si>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</si>
  <si>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</si>
  <si>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</si>
  <si>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</si>
  <si>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</si>
  <si>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</si>
  <si>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</si>
  <si>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Стены (ремонтно-строительные)</t>
  </si>
  <si>
    <t xml:space="preserve">    Бетонные и железобетонные сборные конструкции в промышленном строительстве</t>
  </si>
  <si>
    <t xml:space="preserve">    Проемы (ремонтно-строительные)</t>
  </si>
  <si>
    <t xml:space="preserve">    Лестницы, крыльца (ремонтно-строительные)</t>
  </si>
  <si>
    <t xml:space="preserve">    Стекольные, обойные и облицовочные работы (ремонтно-строительные)</t>
  </si>
  <si>
    <t xml:space="preserve">    Крыши, кровли (ремонтно-строительные)</t>
  </si>
  <si>
    <t xml:space="preserve">    Штукатурные работы (ремонтно-строительные)</t>
  </si>
  <si>
    <t xml:space="preserve">    Малярные работы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</si>
  <si>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</si>
  <si>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</si>
  <si>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</si>
  <si>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</si>
  <si>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</si>
  <si>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</si>
  <si>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</si>
  <si>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</si>
  <si>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</si>
  <si>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</si>
  <si>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</si>
  <si>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</si>
  <si>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</si>
  <si>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115,73
</t>
  </si>
  <si>
    <t>1-2-5</t>
  </si>
  <si>
    <t>Затраты труда рабочих (ср 2,5)</t>
  </si>
  <si>
    <t xml:space="preserve">10,33
</t>
  </si>
  <si>
    <t xml:space="preserve">124,05
</t>
  </si>
  <si>
    <t>1-2-9</t>
  </si>
  <si>
    <t>Затраты труда рабочих (ср 2,9)</t>
  </si>
  <si>
    <t xml:space="preserve">10,69
</t>
  </si>
  <si>
    <t xml:space="preserve">128,28
</t>
  </si>
  <si>
    <t>1-3-0</t>
  </si>
  <si>
    <t>Затраты труда рабочих (ср 3)</t>
  </si>
  <si>
    <t xml:space="preserve">10,78
</t>
  </si>
  <si>
    <t xml:space="preserve">129,45
</t>
  </si>
  <si>
    <t>1-3-1</t>
  </si>
  <si>
    <t>Затраты труда рабочих (ср 3,1)</t>
  </si>
  <si>
    <t xml:space="preserve">10,92
</t>
  </si>
  <si>
    <t xml:space="preserve">131,05
</t>
  </si>
  <si>
    <t>1-3-3</t>
  </si>
  <si>
    <t>Затраты труда рабочих (ср 3,3)</t>
  </si>
  <si>
    <t xml:space="preserve">11,2
</t>
  </si>
  <si>
    <t xml:space="preserve">134,41
</t>
  </si>
  <si>
    <t>1-3-4</t>
  </si>
  <si>
    <t>Затраты труда рабочих (ср 3,4)</t>
  </si>
  <si>
    <t xml:space="preserve">11,34
</t>
  </si>
  <si>
    <t xml:space="preserve">136,16
</t>
  </si>
  <si>
    <t>1-3-5</t>
  </si>
  <si>
    <t>Затраты труда рабочих (ср 3,5)</t>
  </si>
  <si>
    <t xml:space="preserve">11,47
</t>
  </si>
  <si>
    <t xml:space="preserve">137,62
</t>
  </si>
  <si>
    <t>1-3-7</t>
  </si>
  <si>
    <t>Затраты труда рабочих (ср 3,7)</t>
  </si>
  <si>
    <t xml:space="preserve">11,74
</t>
  </si>
  <si>
    <t xml:space="preserve">140,83
</t>
  </si>
  <si>
    <t>1-3-9</t>
  </si>
  <si>
    <t>Затраты труда рабочих (ср 3,9)</t>
  </si>
  <si>
    <t xml:space="preserve">12,03
</t>
  </si>
  <si>
    <t xml:space="preserve">144,33
</t>
  </si>
  <si>
    <t>1-4-1</t>
  </si>
  <si>
    <t>Затраты труда рабочих (ср 4,1)</t>
  </si>
  <si>
    <t xml:space="preserve">12,34
</t>
  </si>
  <si>
    <t xml:space="preserve">148,13
</t>
  </si>
  <si>
    <t>1-4-2</t>
  </si>
  <si>
    <t>Затраты труда рабочих (ср 4,2)</t>
  </si>
  <si>
    <t xml:space="preserve">12,54
</t>
  </si>
  <si>
    <t xml:space="preserve">150,46
</t>
  </si>
  <si>
    <t>1-4-4</t>
  </si>
  <si>
    <t>Затраты труда рабочих (ср 4,4)</t>
  </si>
  <si>
    <t xml:space="preserve">12,91
</t>
  </si>
  <si>
    <t xml:space="preserve">
</t>
  </si>
  <si>
    <t>1-4-5</t>
  </si>
  <si>
    <t>Затраты труда рабочих (ср 4,5)</t>
  </si>
  <si>
    <t xml:space="preserve">13,09
</t>
  </si>
  <si>
    <t xml:space="preserve">157,03
</t>
  </si>
  <si>
    <t>Затраты труда машинистов</t>
  </si>
  <si>
    <t xml:space="preserve">                  Машины и механизмы</t>
  </si>
  <si>
    <t>Подъемники грузоподъемностью до 500 кг одномачтовые, высота подъема: 45 м...</t>
  </si>
  <si>
    <t xml:space="preserve">маш.-ч
</t>
  </si>
  <si>
    <t xml:space="preserve">33,73
</t>
  </si>
  <si>
    <t xml:space="preserve">163
</t>
  </si>
  <si>
    <t>...</t>
  </si>
  <si>
    <t xml:space="preserve">   - Подъемники грузоподъемностью до 500 кг одномачтовые, высота подъема: 45 м</t>
  </si>
  <si>
    <t>МТРиЭ ЧО, Пост. № 19/1</t>
  </si>
  <si>
    <t>Люлька</t>
  </si>
  <si>
    <t xml:space="preserve">36,65
</t>
  </si>
  <si>
    <t xml:space="preserve">124
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</si>
  <si>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</si>
  <si>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</si>
  <si>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</si>
  <si>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</si>
  <si>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</si>
  <si>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</si>
  <si>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Растворосмесители передвижные: 65 л</t>
  </si>
  <si>
    <t xml:space="preserve">14,49
</t>
  </si>
  <si>
    <t>Горелки газопламенные</t>
  </si>
  <si>
    <t xml:space="preserve">3,35
</t>
  </si>
  <si>
    <t>Дрели: электрические</t>
  </si>
  <si>
    <t xml:space="preserve">2,32
</t>
  </si>
  <si>
    <t xml:space="preserve">12
</t>
  </si>
  <si>
    <t>Автомобили бортовые, грузоподъемность: до 5 т...</t>
  </si>
  <si>
    <t xml:space="preserve">103,2
</t>
  </si>
  <si>
    <t xml:space="preserve">587
</t>
  </si>
  <si>
    <t xml:space="preserve">   - Автомобили бортовые, грузоподъемность: до 5 т</t>
  </si>
  <si>
    <t xml:space="preserve">                  Материалы</t>
  </si>
  <si>
    <t>101-0244</t>
  </si>
  <si>
    <t>Замазка оконная на олифе...</t>
  </si>
  <si>
    <t xml:space="preserve">т
</t>
  </si>
  <si>
    <t xml:space="preserve">8740
</t>
  </si>
  <si>
    <t xml:space="preserve">   - Замазка оконная на олифе</t>
  </si>
  <si>
    <t xml:space="preserve">41818,65
</t>
  </si>
  <si>
    <t>Среднее (13.01.158, 13.01.159)</t>
  </si>
  <si>
    <t>101-0324</t>
  </si>
  <si>
    <t>Кислород технический: газообразный</t>
  </si>
  <si>
    <t xml:space="preserve">м3
</t>
  </si>
  <si>
    <t xml:space="preserve">6,2
</t>
  </si>
  <si>
    <t>101-0456</t>
  </si>
  <si>
    <t>Краски цветные, готовые к применению для внутренних работ МА-25: розово-бежевая, светло-бежевая, светло-серая</t>
  </si>
  <si>
    <t xml:space="preserve">17060
</t>
  </si>
  <si>
    <t>101-0488</t>
  </si>
  <si>
    <t>Купорос медный марки: А</t>
  </si>
  <si>
    <t xml:space="preserve">10700
</t>
  </si>
  <si>
    <t>101-0595</t>
  </si>
  <si>
    <t>Мастика битумно-латексная кровельная</t>
  </si>
  <si>
    <t xml:space="preserve">3810
</t>
  </si>
  <si>
    <t>101-0616</t>
  </si>
  <si>
    <t>Мастика клеящая сланцевая уплотняющая неотверждающаяся МСУ</t>
  </si>
  <si>
    <t xml:space="preserve">кг
</t>
  </si>
  <si>
    <t xml:space="preserve">8,51
</t>
  </si>
  <si>
    <t xml:space="preserve">54,41
</t>
  </si>
  <si>
    <t>МТРиЭ ЧО, Пост.от 14.05.2015 г. №19/1, п.375</t>
  </si>
  <si>
    <t>101-0628</t>
  </si>
  <si>
    <t>Олифа комбинированная, марки: К-3</t>
  </si>
  <si>
    <t xml:space="preserve">30040
</t>
  </si>
  <si>
    <t xml:space="preserve">87507,84
</t>
  </si>
  <si>
    <t>101-0782</t>
  </si>
  <si>
    <t>Поковки из квадратных заготовок, масса: 1,8 кг</t>
  </si>
  <si>
    <t xml:space="preserve">10190
</t>
  </si>
  <si>
    <t>101-0894</t>
  </si>
  <si>
    <t>Скобяные изделия при заполнении отдельными элементами дверей в помещение: однопольных</t>
  </si>
  <si>
    <t xml:space="preserve">компл.
</t>
  </si>
  <si>
    <t xml:space="preserve">72,7
</t>
  </si>
  <si>
    <t>101-1245</t>
  </si>
  <si>
    <t>Стекло листовое площадью до 1,0 м2, 1 группы, толщиной 3 мм, марки: М5...</t>
  </si>
  <si>
    <t xml:space="preserve">м2
</t>
  </si>
  <si>
    <t xml:space="preserve">20,2
</t>
  </si>
  <si>
    <t xml:space="preserve">   - Стекло листовое площадью до 1,0 м2, 1 группы, толщиной 3 мм, марки: М5</t>
  </si>
  <si>
    <t xml:space="preserve">89,23
</t>
  </si>
  <si>
    <t>МТРиЭ ЧО, Пост.от 14.05.2015 г. №19/1, п.379</t>
  </si>
  <si>
    <t>101-1305</t>
  </si>
  <si>
    <t>Портландцемент общестроительного назначения бездобавочный, марки: 400</t>
  </si>
  <si>
    <t xml:space="preserve">552
</t>
  </si>
  <si>
    <t>101-1480</t>
  </si>
  <si>
    <t>Шурупы с полукруглой головкой: 3,5х35 мм</t>
  </si>
  <si>
    <t xml:space="preserve">11540
</t>
  </si>
  <si>
    <t>101-1522</t>
  </si>
  <si>
    <t>Электроды диаметром: 5 мм Э42А</t>
  </si>
  <si>
    <t xml:space="preserve">10660
</t>
  </si>
  <si>
    <t xml:space="preserve">58132,64
</t>
  </si>
  <si>
    <t>101-1596</t>
  </si>
  <si>
    <t>Шкурка шлифовальная двухслойная с зернистостью 40-25</t>
  </si>
  <si>
    <t xml:space="preserve">38,7
</t>
  </si>
  <si>
    <t>101-1602</t>
  </si>
  <si>
    <t>Ацетилен газообразный технический</t>
  </si>
  <si>
    <t xml:space="preserve">101
</t>
  </si>
  <si>
    <t xml:space="preserve">436,62
</t>
  </si>
  <si>
    <t>101-1669</t>
  </si>
  <si>
    <t>Очес льняной...</t>
  </si>
  <si>
    <t xml:space="preserve">42,4
</t>
  </si>
  <si>
    <t xml:space="preserve">233,71
</t>
  </si>
  <si>
    <t xml:space="preserve">   - Очес льняной</t>
  </si>
  <si>
    <t>10.01.394</t>
  </si>
  <si>
    <t>101-1712</t>
  </si>
  <si>
    <t>Шпатлевка клеевая</t>
  </si>
  <si>
    <t xml:space="preserve">4950
</t>
  </si>
  <si>
    <t>101-1757</t>
  </si>
  <si>
    <t>Ветошь...</t>
  </si>
  <si>
    <t xml:space="preserve">7,02
</t>
  </si>
  <si>
    <t xml:space="preserve">   - Ветошь</t>
  </si>
  <si>
    <t xml:space="preserve">39,18
</t>
  </si>
  <si>
    <t>26.10.030</t>
  </si>
  <si>
    <t>101-1805</t>
  </si>
  <si>
    <t>Гвозди строительные</t>
  </si>
  <si>
    <t xml:space="preserve">9190
</t>
  </si>
  <si>
    <t>101-1815</t>
  </si>
  <si>
    <t>Краски сухие для внутренних работ</t>
  </si>
  <si>
    <t xml:space="preserve">7970
</t>
  </si>
  <si>
    <t>101-1875</t>
  </si>
  <si>
    <t>Сталь листовая оцинкованная толщиной листа: 0,7 мм</t>
  </si>
  <si>
    <t xml:space="preserve">11780
</t>
  </si>
  <si>
    <t>101-1944</t>
  </si>
  <si>
    <t>Грунтовка: для внутренних работ ВАК-01-У</t>
  </si>
  <si>
    <t xml:space="preserve">10950
</t>
  </si>
  <si>
    <t>101-1975</t>
  </si>
  <si>
    <t>Прокладки уплотнительные: ПРП диаметром 30 мм</t>
  </si>
  <si>
    <t xml:space="preserve">100 м
</t>
  </si>
  <si>
    <t xml:space="preserve">1009,4
</t>
  </si>
  <si>
    <t xml:space="preserve">3113,44
</t>
  </si>
  <si>
    <t>Среднее (10.01.160*0.3*100, 10.01.1652)</t>
  </si>
  <si>
    <t>101-2278</t>
  </si>
  <si>
    <t>Пропан-бутан, смесь техническая</t>
  </si>
  <si>
    <t xml:space="preserve">9,8
</t>
  </si>
  <si>
    <t xml:space="preserve">34,98
</t>
  </si>
  <si>
    <t>101-2449</t>
  </si>
  <si>
    <t>Кольца резиновые для: чугунных напорных труб диаметром 50-300 мм</t>
  </si>
  <si>
    <t xml:space="preserve">116
</t>
  </si>
  <si>
    <t xml:space="preserve">426,27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</si>
  <si>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</si>
  <si>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</si>
  <si>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</si>
  <si>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</si>
  <si>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</si>
  <si>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К=1,1 МТРиЭ ЧО, Пост.от 14.05.2015 г. №19/1</t>
  </si>
  <si>
    <t>102-0116</t>
  </si>
  <si>
    <t>Доски обрезные хвойных пород длиной: 2-3,75 м, шириной 75-150 мм, толщиной 32-40 мм, II сорта</t>
  </si>
  <si>
    <t xml:space="preserve">835
</t>
  </si>
  <si>
    <t>102-0138</t>
  </si>
  <si>
    <t>Доски необрезные хвойных пород длиной: 2-3,75 м, все ширины, толщиной 32-40 мм, IV сорта</t>
  </si>
  <si>
    <t xml:space="preserve">374
</t>
  </si>
  <si>
    <t>103-0020</t>
  </si>
  <si>
    <t>Трубы стальные сварные водогазопроводные с резьбой черные обыкновенные (неоцинкованные), диаметр условного прохода: 80 мм, толщина стенки 4 мм</t>
  </si>
  <si>
    <t xml:space="preserve">м
</t>
  </si>
  <si>
    <t xml:space="preserve">61,5
</t>
  </si>
  <si>
    <t xml:space="preserve">272,31
</t>
  </si>
  <si>
    <t>203-0259</t>
  </si>
  <si>
    <t>Штапик (раскладка) размером: 10х16 мм...</t>
  </si>
  <si>
    <t xml:space="preserve">2
</t>
  </si>
  <si>
    <t xml:space="preserve">   - Штапик (раскладка) размером: 10х16 мм</t>
  </si>
  <si>
    <t xml:space="preserve">4,42
</t>
  </si>
  <si>
    <t>09.03.120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</si>
  <si>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</si>
  <si>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</si>
  <si>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</si>
  <si>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</si>
  <si>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41,71
</t>
  </si>
  <si>
    <t>20.06.962.2+20.06.160.2+20.06.163.2</t>
  </si>
  <si>
    <t>302-3340</t>
  </si>
  <si>
    <t>Трубопроводы канализации из полиэтиленовых труб высокой плотности с гильзами, диаметром: 100 мм</t>
  </si>
  <si>
    <t xml:space="preserve">52,1
</t>
  </si>
  <si>
    <t xml:space="preserve">242,83
</t>
  </si>
  <si>
    <t>401-0025</t>
  </si>
  <si>
    <t>Бетон тяжелый, крупность заполнителя: более 40 мм, класс В12,5 (М150)</t>
  </si>
  <si>
    <t xml:space="preserve">578
</t>
  </si>
  <si>
    <t>402-0002</t>
  </si>
  <si>
    <t>Раствор готовый кладочный цементный марки: 50</t>
  </si>
  <si>
    <t xml:space="preserve">627
</t>
  </si>
  <si>
    <t xml:space="preserve">2800,07
</t>
  </si>
  <si>
    <t>МТРиЭ ЧО, Пост.от 14.05.2015 г. №19/1, п.072</t>
  </si>
  <si>
    <t>402-0004</t>
  </si>
  <si>
    <t>Раствор готовый кладочный цементный марки: 100</t>
  </si>
  <si>
    <t xml:space="preserve">699
</t>
  </si>
  <si>
    <t xml:space="preserve">3265,19
</t>
  </si>
  <si>
    <t>405-0253</t>
  </si>
  <si>
    <t>Известь строительная: негашеная комовая, сорт I</t>
  </si>
  <si>
    <t xml:space="preserve">722,97
</t>
  </si>
  <si>
    <t>409-0639</t>
  </si>
  <si>
    <t>Пемза шлаковая (щебень пористый из металлургического шлака), марка 600, фракция 5-10 мм</t>
  </si>
  <si>
    <t>411-0001</t>
  </si>
  <si>
    <t>Вода...</t>
  </si>
  <si>
    <t xml:space="preserve">3,11
</t>
  </si>
  <si>
    <t xml:space="preserve">22,77
</t>
  </si>
  <si>
    <t xml:space="preserve">   - Вода</t>
  </si>
  <si>
    <t>Среднее (26.01.015, 26.01.017)</t>
  </si>
  <si>
    <t>509-9899</t>
  </si>
  <si>
    <t>Строительный мусор и масса возвратных материалов</t>
  </si>
  <si>
    <t>ТСЦ-101-1793</t>
  </si>
  <si>
    <t>Манжеты резиновые</t>
  </si>
  <si>
    <t xml:space="preserve">15,1
</t>
  </si>
  <si>
    <t xml:space="preserve">39,75
</t>
  </si>
  <si>
    <t>ТСЦ-101-3336</t>
  </si>
  <si>
    <t>Бикрост ХПП-3,0</t>
  </si>
  <si>
    <t xml:space="preserve">18,2
</t>
  </si>
  <si>
    <t>ТСЦ-103-1356</t>
  </si>
  <si>
    <t>Муфты для полиэтиленовых труб безнапорной и ливневой канализации, диаметром 110 мм</t>
  </si>
  <si>
    <t xml:space="preserve">13,88
</t>
  </si>
  <si>
    <t xml:space="preserve">75,54
</t>
  </si>
  <si>
    <t>ТСЦ-203-0570</t>
  </si>
  <si>
    <t>Полотна дверные деревянные</t>
  </si>
  <si>
    <t xml:space="preserve">232
</t>
  </si>
  <si>
    <t>ТСЦ-302-1266</t>
  </si>
  <si>
    <t xml:space="preserve">24,9
</t>
  </si>
  <si>
    <t xml:space="preserve">128,54
</t>
  </si>
  <si>
    <t xml:space="preserve">   - Вентили проходные муфтовые: 15Б1БК для воды и пара давлением 1,6 МПа (16 кгс/см2), диаметром 20 мм</t>
  </si>
  <si>
    <t xml:space="preserve">   - Кран букса к вентилям проходные муфтовые: 15Б1БК для воды и пара давлением 1,6 МПа (16 кгс/см2), диаметром 20 мм</t>
  </si>
  <si>
    <t>ТСЦ-507-0779</t>
  </si>
  <si>
    <t>Переход: «полиэтилен-сталь 110х108»</t>
  </si>
  <si>
    <t xml:space="preserve">700
</t>
  </si>
  <si>
    <t xml:space="preserve">1033,06
</t>
  </si>
  <si>
    <t>ТСЦ-507-0881</t>
  </si>
  <si>
    <t>Соединительная арматура трубопроводов: тройник прямой диаметром: 110 мм</t>
  </si>
  <si>
    <t xml:space="preserve">10 шт.
</t>
  </si>
  <si>
    <t xml:space="preserve">1260
</t>
  </si>
  <si>
    <t xml:space="preserve">20142,99
</t>
  </si>
  <si>
    <t xml:space="preserve">          Неучтенные ресурсы</t>
  </si>
  <si>
    <t>101-9121</t>
  </si>
  <si>
    <t>Материалы рулонные кровельные для: верхнего слоя</t>
  </si>
  <si>
    <t>103-9140</t>
  </si>
  <si>
    <t>Арматура муфтовая</t>
  </si>
  <si>
    <t>402-9544</t>
  </si>
  <si>
    <t>Смеси сухие растворные типа «Ветонит»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</si>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</sst>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33"/>
  <sheetViews>
    <sheetView showGridLines="0" tabSelected="1" topLeftCell="A97" workbookViewId="0">
      <selection activeCell="A99" sqref="A99:IV10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683.17</v>
      </c>
      <c r="X14" s="27">
        <v>683.17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8.66</v>
      </c>
      <c r="X15" s="27">
        <v>8.66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28731.41/1000</f>
        <v>28.73141</v>
      </c>
      <c r="I27" s="85"/>
      <c r="J27" s="35" t="s">
        <v>5</v>
      </c>
      <c r="K27" s="86">
        <f>198923.87/1000</f>
        <v>198.92386999999999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0.69182999999999995</v>
      </c>
      <c r="I30" s="85"/>
      <c r="J30" s="35" t="s">
        <v>7</v>
      </c>
      <c r="K30" s="86">
        <f>(X14+X15)/1000</f>
        <v>0.69182999999999995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7867</v>
      </c>
      <c r="Z30" s="71">
        <v>6330</v>
      </c>
      <c r="AA30" s="71">
        <v>4026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7867/1000</f>
        <v>7.867</v>
      </c>
      <c r="I31" s="85"/>
      <c r="J31" s="35" t="s">
        <v>5</v>
      </c>
      <c r="K31" s="86">
        <f>86166/1000</f>
        <v>86.165999999999997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86166</v>
      </c>
      <c r="Z31" s="72">
        <v>59015</v>
      </c>
      <c r="AA31" s="72">
        <v>35349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4 кв.2015г."</f>
        <v>Составлена в базисных ценах на 01.2000 г. и текущих ценах на 4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102.6" x14ac:dyDescent="0.25">
      <c r="A42" s="132">
        <v>1</v>
      </c>
      <c r="B42" s="133">
        <v>51</v>
      </c>
      <c r="C42" s="134" t="s">
        <v>74</v>
      </c>
      <c r="D42" s="135" t="s">
        <v>75</v>
      </c>
      <c r="E42" s="136">
        <v>1166.8699999999999</v>
      </c>
      <c r="F42" s="137" t="s">
        <v>76</v>
      </c>
      <c r="G42" s="136">
        <v>14.45</v>
      </c>
      <c r="H42" s="136" t="s">
        <v>77</v>
      </c>
      <c r="I42" s="136" t="s">
        <v>78</v>
      </c>
      <c r="J42" s="136">
        <v>2</v>
      </c>
      <c r="K42" s="136" t="s">
        <v>79</v>
      </c>
      <c r="L42" s="137" t="s">
        <v>80</v>
      </c>
      <c r="M42" s="137"/>
      <c r="N42" s="137" t="s">
        <v>81</v>
      </c>
      <c r="O42" s="137"/>
      <c r="P42" s="137"/>
      <c r="Q42" s="137"/>
      <c r="R42" s="137"/>
      <c r="S42" s="137"/>
      <c r="T42" s="137"/>
      <c r="U42" s="137"/>
      <c r="V42" s="137">
        <v>10</v>
      </c>
    </row>
    <row r="43" spans="1:22" ht="125.4" x14ac:dyDescent="0.25">
      <c r="A43" s="132">
        <v>2</v>
      </c>
      <c r="B43" s="133">
        <v>52</v>
      </c>
      <c r="C43" s="134" t="s">
        <v>82</v>
      </c>
      <c r="D43" s="135" t="s">
        <v>83</v>
      </c>
      <c r="E43" s="136">
        <v>1325.95</v>
      </c>
      <c r="F43" s="137" t="s">
        <v>84</v>
      </c>
      <c r="G43" s="136">
        <v>490.2</v>
      </c>
      <c r="H43" s="136" t="s">
        <v>85</v>
      </c>
      <c r="I43" s="136" t="s">
        <v>86</v>
      </c>
      <c r="J43" s="136">
        <v>59</v>
      </c>
      <c r="K43" s="136" t="s">
        <v>87</v>
      </c>
      <c r="L43" s="137" t="s">
        <v>88</v>
      </c>
      <c r="M43" s="137"/>
      <c r="N43" s="137" t="s">
        <v>81</v>
      </c>
      <c r="O43" s="137"/>
      <c r="P43" s="137"/>
      <c r="Q43" s="137"/>
      <c r="R43" s="137"/>
      <c r="S43" s="137"/>
      <c r="T43" s="137"/>
      <c r="U43" s="137"/>
      <c r="V43" s="137">
        <v>199</v>
      </c>
    </row>
    <row r="44" spans="1:22" ht="125.4" x14ac:dyDescent="0.25">
      <c r="A44" s="132">
        <v>3</v>
      </c>
      <c r="B44" s="133">
        <v>53</v>
      </c>
      <c r="C44" s="134" t="s">
        <v>89</v>
      </c>
      <c r="D44" s="135" t="s">
        <v>90</v>
      </c>
      <c r="E44" s="136">
        <v>1175.99</v>
      </c>
      <c r="F44" s="137" t="s">
        <v>91</v>
      </c>
      <c r="G44" s="136">
        <v>328.01</v>
      </c>
      <c r="H44" s="136" t="s">
        <v>92</v>
      </c>
      <c r="I44" s="136" t="s">
        <v>93</v>
      </c>
      <c r="J44" s="136">
        <v>20</v>
      </c>
      <c r="K44" s="136" t="s">
        <v>94</v>
      </c>
      <c r="L44" s="137" t="s">
        <v>95</v>
      </c>
      <c r="M44" s="137"/>
      <c r="N44" s="137" t="s">
        <v>81</v>
      </c>
      <c r="O44" s="137"/>
      <c r="P44" s="137"/>
      <c r="Q44" s="137"/>
      <c r="R44" s="137"/>
      <c r="S44" s="137"/>
      <c r="T44" s="137"/>
      <c r="U44" s="137"/>
      <c r="V44" s="137">
        <v>67</v>
      </c>
    </row>
    <row r="45" spans="1:22" ht="114" x14ac:dyDescent="0.25">
      <c r="A45" s="132">
        <v>4</v>
      </c>
      <c r="B45" s="133">
        <v>54</v>
      </c>
      <c r="C45" s="134" t="s">
        <v>96</v>
      </c>
      <c r="D45" s="135" t="s">
        <v>90</v>
      </c>
      <c r="E45" s="136">
        <v>1371.57</v>
      </c>
      <c r="F45" s="137" t="s">
        <v>97</v>
      </c>
      <c r="G45" s="136">
        <v>391.7</v>
      </c>
      <c r="H45" s="136" t="s">
        <v>98</v>
      </c>
      <c r="I45" s="136" t="s">
        <v>99</v>
      </c>
      <c r="J45" s="136">
        <v>24</v>
      </c>
      <c r="K45" s="136" t="s">
        <v>100</v>
      </c>
      <c r="L45" s="137" t="s">
        <v>101</v>
      </c>
      <c r="M45" s="137"/>
      <c r="N45" s="137" t="s">
        <v>81</v>
      </c>
      <c r="O45" s="137"/>
      <c r="P45" s="137"/>
      <c r="Q45" s="137"/>
      <c r="R45" s="137"/>
      <c r="S45" s="137"/>
      <c r="T45" s="137"/>
      <c r="U45" s="137"/>
      <c r="V45" s="137">
        <v>80</v>
      </c>
    </row>
    <row r="46" spans="1:22" ht="18.45" customHeight="1" x14ac:dyDescent="0.25">
      <c r="A46" s="130" t="s">
        <v>102</v>
      </c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</row>
    <row r="47" spans="1:22" ht="68.400000000000006" x14ac:dyDescent="0.25">
      <c r="A47" s="132">
        <v>5</v>
      </c>
      <c r="B47" s="133">
        <v>55</v>
      </c>
      <c r="C47" s="134" t="s">
        <v>103</v>
      </c>
      <c r="D47" s="135" t="s">
        <v>104</v>
      </c>
      <c r="E47" s="136">
        <v>9493.42</v>
      </c>
      <c r="F47" s="137" t="s">
        <v>105</v>
      </c>
      <c r="G47" s="136" t="s">
        <v>106</v>
      </c>
      <c r="H47" s="136" t="s">
        <v>107</v>
      </c>
      <c r="I47" s="136" t="s">
        <v>108</v>
      </c>
      <c r="J47" s="136">
        <v>2</v>
      </c>
      <c r="K47" s="136" t="s">
        <v>109</v>
      </c>
      <c r="L47" s="137">
        <v>239</v>
      </c>
      <c r="M47" s="137"/>
      <c r="N47" s="137" t="s">
        <v>81</v>
      </c>
      <c r="O47" s="137"/>
      <c r="P47" s="137"/>
      <c r="Q47" s="137"/>
      <c r="R47" s="137"/>
      <c r="S47" s="137"/>
      <c r="T47" s="137"/>
      <c r="U47" s="137"/>
      <c r="V47" s="137" t="s">
        <v>110</v>
      </c>
    </row>
    <row r="48" spans="1:22" ht="34.200000000000003" x14ac:dyDescent="0.25">
      <c r="A48" s="132">
        <v>6</v>
      </c>
      <c r="B48" s="133">
        <v>56</v>
      </c>
      <c r="C48" s="134" t="s">
        <v>111</v>
      </c>
      <c r="D48" s="135" t="s">
        <v>112</v>
      </c>
      <c r="E48" s="136">
        <v>232</v>
      </c>
      <c r="F48" s="137" t="s">
        <v>113</v>
      </c>
      <c r="G48" s="136"/>
      <c r="H48" s="136">
        <v>418</v>
      </c>
      <c r="I48" s="136" t="s">
        <v>114</v>
      </c>
      <c r="J48" s="136"/>
      <c r="K48" s="136"/>
      <c r="L48" s="137"/>
      <c r="M48" s="137"/>
      <c r="N48" s="137" t="s">
        <v>115</v>
      </c>
      <c r="O48" s="137"/>
      <c r="P48" s="137"/>
      <c r="Q48" s="137"/>
      <c r="R48" s="137"/>
      <c r="S48" s="137"/>
      <c r="T48" s="137"/>
      <c r="U48" s="137"/>
      <c r="V48" s="137"/>
    </row>
    <row r="49" spans="1:22" ht="68.400000000000006" x14ac:dyDescent="0.25">
      <c r="A49" s="132">
        <v>7</v>
      </c>
      <c r="B49" s="133">
        <v>57</v>
      </c>
      <c r="C49" s="134" t="s">
        <v>116</v>
      </c>
      <c r="D49" s="135" t="s">
        <v>117</v>
      </c>
      <c r="E49" s="136">
        <v>598.05999999999995</v>
      </c>
      <c r="F49" s="137" t="s">
        <v>118</v>
      </c>
      <c r="G49" s="136">
        <v>5.57</v>
      </c>
      <c r="H49" s="136" t="s">
        <v>119</v>
      </c>
      <c r="I49" s="136" t="s">
        <v>120</v>
      </c>
      <c r="J49" s="136">
        <v>1</v>
      </c>
      <c r="K49" s="136" t="s">
        <v>121</v>
      </c>
      <c r="L49" s="137">
        <v>442</v>
      </c>
      <c r="M49" s="137"/>
      <c r="N49" s="137" t="s">
        <v>81</v>
      </c>
      <c r="O49" s="137"/>
      <c r="P49" s="137"/>
      <c r="Q49" s="137"/>
      <c r="R49" s="137"/>
      <c r="S49" s="137"/>
      <c r="T49" s="137"/>
      <c r="U49" s="137"/>
      <c r="V49" s="137">
        <v>2</v>
      </c>
    </row>
    <row r="50" spans="1:22" ht="79.8" x14ac:dyDescent="0.25">
      <c r="A50" s="132">
        <v>8</v>
      </c>
      <c r="B50" s="133">
        <v>58</v>
      </c>
      <c r="C50" s="134" t="s">
        <v>122</v>
      </c>
      <c r="D50" s="135" t="s">
        <v>123</v>
      </c>
      <c r="E50" s="136">
        <v>6345.09</v>
      </c>
      <c r="F50" s="137" t="s">
        <v>124</v>
      </c>
      <c r="G50" s="136" t="s">
        <v>125</v>
      </c>
      <c r="H50" s="136" t="s">
        <v>126</v>
      </c>
      <c r="I50" s="136" t="s">
        <v>127</v>
      </c>
      <c r="J50" s="136"/>
      <c r="K50" s="136" t="s">
        <v>128</v>
      </c>
      <c r="L50" s="137">
        <v>127</v>
      </c>
      <c r="M50" s="137"/>
      <c r="N50" s="137" t="s">
        <v>81</v>
      </c>
      <c r="O50" s="137"/>
      <c r="P50" s="137"/>
      <c r="Q50" s="137"/>
      <c r="R50" s="137"/>
      <c r="S50" s="137"/>
      <c r="T50" s="137"/>
      <c r="U50" s="137"/>
      <c r="V50" s="137">
        <v>1</v>
      </c>
    </row>
    <row r="51" spans="1:22" ht="18.45" customHeight="1" x14ac:dyDescent="0.25">
      <c r="A51" s="130" t="s">
        <v>129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ht="79.8" x14ac:dyDescent="0.25">
      <c r="A52" s="132">
        <v>9</v>
      </c>
      <c r="B52" s="133">
        <v>59</v>
      </c>
      <c r="C52" s="134" t="s">
        <v>130</v>
      </c>
      <c r="D52" s="135" t="s">
        <v>131</v>
      </c>
      <c r="E52" s="136">
        <v>3282.45</v>
      </c>
      <c r="F52" s="137" t="s">
        <v>132</v>
      </c>
      <c r="G52" s="136" t="s">
        <v>133</v>
      </c>
      <c r="H52" s="136" t="s">
        <v>134</v>
      </c>
      <c r="I52" s="136" t="s">
        <v>135</v>
      </c>
      <c r="J52" s="136" t="s">
        <v>136</v>
      </c>
      <c r="K52" s="136" t="s">
        <v>137</v>
      </c>
      <c r="L52" s="137" t="s">
        <v>138</v>
      </c>
      <c r="M52" s="137"/>
      <c r="N52" s="137" t="s">
        <v>81</v>
      </c>
      <c r="O52" s="137"/>
      <c r="P52" s="137"/>
      <c r="Q52" s="137"/>
      <c r="R52" s="137"/>
      <c r="S52" s="137"/>
      <c r="T52" s="137"/>
      <c r="U52" s="137"/>
      <c r="V52" s="137" t="s">
        <v>139</v>
      </c>
    </row>
    <row r="53" spans="1:22" ht="34.200000000000003" x14ac:dyDescent="0.25">
      <c r="A53" s="132">
        <v>10</v>
      </c>
      <c r="B53" s="133">
        <v>60</v>
      </c>
      <c r="C53" s="134" t="s">
        <v>140</v>
      </c>
      <c r="D53" s="135" t="s">
        <v>141</v>
      </c>
      <c r="E53" s="136">
        <v>18.2</v>
      </c>
      <c r="F53" s="137" t="s">
        <v>142</v>
      </c>
      <c r="G53" s="136"/>
      <c r="H53" s="136">
        <v>1365</v>
      </c>
      <c r="I53" s="136" t="s">
        <v>143</v>
      </c>
      <c r="J53" s="136"/>
      <c r="K53" s="136"/>
      <c r="L53" s="137"/>
      <c r="M53" s="137"/>
      <c r="N53" s="137" t="s">
        <v>115</v>
      </c>
      <c r="O53" s="137"/>
      <c r="P53" s="137"/>
      <c r="Q53" s="137"/>
      <c r="R53" s="137"/>
      <c r="S53" s="137"/>
      <c r="T53" s="137"/>
      <c r="U53" s="137"/>
      <c r="V53" s="137"/>
    </row>
    <row r="54" spans="1:22" ht="18.45" customHeight="1" x14ac:dyDescent="0.25">
      <c r="A54" s="130" t="s">
        <v>144</v>
      </c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</row>
    <row r="55" spans="1:22" ht="102.6" x14ac:dyDescent="0.25">
      <c r="A55" s="132">
        <v>11</v>
      </c>
      <c r="B55" s="133">
        <v>61</v>
      </c>
      <c r="C55" s="134" t="s">
        <v>145</v>
      </c>
      <c r="D55" s="135" t="s">
        <v>146</v>
      </c>
      <c r="E55" s="136">
        <v>1058.53</v>
      </c>
      <c r="F55" s="137" t="s">
        <v>147</v>
      </c>
      <c r="G55" s="136" t="s">
        <v>148</v>
      </c>
      <c r="H55" s="136" t="s">
        <v>149</v>
      </c>
      <c r="I55" s="136" t="s">
        <v>150</v>
      </c>
      <c r="J55" s="136" t="s">
        <v>151</v>
      </c>
      <c r="K55" s="136" t="s">
        <v>152</v>
      </c>
      <c r="L55" s="137" t="s">
        <v>153</v>
      </c>
      <c r="M55" s="137"/>
      <c r="N55" s="137" t="s">
        <v>81</v>
      </c>
      <c r="O55" s="137"/>
      <c r="P55" s="137"/>
      <c r="Q55" s="137"/>
      <c r="R55" s="137"/>
      <c r="S55" s="137"/>
      <c r="T55" s="137"/>
      <c r="U55" s="137"/>
      <c r="V55" s="137" t="s">
        <v>154</v>
      </c>
    </row>
    <row r="56" spans="1:22" ht="102.6" x14ac:dyDescent="0.25">
      <c r="A56" s="132">
        <v>12</v>
      </c>
      <c r="B56" s="133">
        <v>62</v>
      </c>
      <c r="C56" s="134" t="s">
        <v>155</v>
      </c>
      <c r="D56" s="135" t="s">
        <v>156</v>
      </c>
      <c r="E56" s="136">
        <v>1321.41</v>
      </c>
      <c r="F56" s="137" t="s">
        <v>157</v>
      </c>
      <c r="G56" s="136" t="s">
        <v>158</v>
      </c>
      <c r="H56" s="136" t="s">
        <v>159</v>
      </c>
      <c r="I56" s="136" t="s">
        <v>160</v>
      </c>
      <c r="J56" s="136" t="s">
        <v>161</v>
      </c>
      <c r="K56" s="136" t="s">
        <v>162</v>
      </c>
      <c r="L56" s="137" t="s">
        <v>163</v>
      </c>
      <c r="M56" s="137"/>
      <c r="N56" s="137" t="s">
        <v>81</v>
      </c>
      <c r="O56" s="137"/>
      <c r="P56" s="137"/>
      <c r="Q56" s="137"/>
      <c r="R56" s="137"/>
      <c r="S56" s="137"/>
      <c r="T56" s="137"/>
      <c r="U56" s="137"/>
      <c r="V56" s="137" t="s">
        <v>164</v>
      </c>
    </row>
    <row r="57" spans="1:22" ht="79.8" x14ac:dyDescent="0.25">
      <c r="A57" s="132">
        <v>13</v>
      </c>
      <c r="B57" s="133">
        <v>63</v>
      </c>
      <c r="C57" s="134" t="s">
        <v>165</v>
      </c>
      <c r="D57" s="135" t="s">
        <v>166</v>
      </c>
      <c r="E57" s="136">
        <v>180.85</v>
      </c>
      <c r="F57" s="137" t="s">
        <v>167</v>
      </c>
      <c r="G57" s="136" t="s">
        <v>168</v>
      </c>
      <c r="H57" s="136" t="s">
        <v>169</v>
      </c>
      <c r="I57" s="136" t="s">
        <v>170</v>
      </c>
      <c r="J57" s="136" t="s">
        <v>171</v>
      </c>
      <c r="K57" s="136" t="s">
        <v>172</v>
      </c>
      <c r="L57" s="137" t="s">
        <v>173</v>
      </c>
      <c r="M57" s="137"/>
      <c r="N57" s="137" t="s">
        <v>81</v>
      </c>
      <c r="O57" s="137"/>
      <c r="P57" s="137"/>
      <c r="Q57" s="137"/>
      <c r="R57" s="137"/>
      <c r="S57" s="137"/>
      <c r="T57" s="137"/>
      <c r="U57" s="137"/>
      <c r="V57" s="137" t="s">
        <v>174</v>
      </c>
    </row>
    <row r="58" spans="1:22" ht="79.8" x14ac:dyDescent="0.25">
      <c r="A58" s="138">
        <v>14</v>
      </c>
      <c r="B58" s="139">
        <v>64</v>
      </c>
      <c r="C58" s="140" t="s">
        <v>175</v>
      </c>
      <c r="D58" s="141" t="s">
        <v>176</v>
      </c>
      <c r="E58" s="142">
        <v>1232.23</v>
      </c>
      <c r="F58" s="143" t="s">
        <v>177</v>
      </c>
      <c r="G58" s="142" t="s">
        <v>178</v>
      </c>
      <c r="H58" s="142" t="s">
        <v>179</v>
      </c>
      <c r="I58" s="142" t="s">
        <v>180</v>
      </c>
      <c r="J58" s="142" t="s">
        <v>181</v>
      </c>
      <c r="K58" s="142" t="s">
        <v>182</v>
      </c>
      <c r="L58" s="143" t="s">
        <v>183</v>
      </c>
      <c r="M58" s="143"/>
      <c r="N58" s="143" t="s">
        <v>81</v>
      </c>
      <c r="O58" s="143"/>
      <c r="P58" s="143"/>
      <c r="Q58" s="143"/>
      <c r="R58" s="143"/>
      <c r="S58" s="143"/>
      <c r="T58" s="143"/>
      <c r="U58" s="143"/>
      <c r="V58" s="143" t="s">
        <v>184</v>
      </c>
    </row>
    <row r="59" spans="1:22" ht="19.350000000000001" customHeight="1" x14ac:dyDescent="0.25">
      <c r="A59" s="128" t="s">
        <v>185</v>
      </c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</row>
    <row r="60" spans="1:22" ht="18.45" customHeight="1" x14ac:dyDescent="0.25">
      <c r="A60" s="130" t="s">
        <v>186</v>
      </c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</row>
    <row r="61" spans="1:22" ht="102.6" x14ac:dyDescent="0.25">
      <c r="A61" s="132">
        <v>15</v>
      </c>
      <c r="B61" s="133">
        <v>97</v>
      </c>
      <c r="C61" s="134" t="s">
        <v>145</v>
      </c>
      <c r="D61" s="135" t="s">
        <v>146</v>
      </c>
      <c r="E61" s="136">
        <v>1058.53</v>
      </c>
      <c r="F61" s="137" t="s">
        <v>147</v>
      </c>
      <c r="G61" s="136" t="s">
        <v>148</v>
      </c>
      <c r="H61" s="136" t="s">
        <v>149</v>
      </c>
      <c r="I61" s="136" t="s">
        <v>150</v>
      </c>
      <c r="J61" s="136" t="s">
        <v>151</v>
      </c>
      <c r="K61" s="136" t="s">
        <v>152</v>
      </c>
      <c r="L61" s="137" t="s">
        <v>153</v>
      </c>
      <c r="M61" s="137"/>
      <c r="N61" s="137" t="s">
        <v>81</v>
      </c>
      <c r="O61" s="137"/>
      <c r="P61" s="137"/>
      <c r="Q61" s="137"/>
      <c r="R61" s="137"/>
      <c r="S61" s="137"/>
      <c r="T61" s="137"/>
      <c r="U61" s="137"/>
      <c r="V61" s="137" t="s">
        <v>154</v>
      </c>
    </row>
    <row r="62" spans="1:22" ht="102.6" x14ac:dyDescent="0.25">
      <c r="A62" s="132">
        <v>16</v>
      </c>
      <c r="B62" s="133">
        <v>98</v>
      </c>
      <c r="C62" s="134" t="s">
        <v>155</v>
      </c>
      <c r="D62" s="135" t="s">
        <v>156</v>
      </c>
      <c r="E62" s="136">
        <v>1321.41</v>
      </c>
      <c r="F62" s="137" t="s">
        <v>157</v>
      </c>
      <c r="G62" s="136" t="s">
        <v>158</v>
      </c>
      <c r="H62" s="136" t="s">
        <v>159</v>
      </c>
      <c r="I62" s="136" t="s">
        <v>160</v>
      </c>
      <c r="J62" s="136" t="s">
        <v>161</v>
      </c>
      <c r="K62" s="136" t="s">
        <v>162</v>
      </c>
      <c r="L62" s="137" t="s">
        <v>163</v>
      </c>
      <c r="M62" s="137"/>
      <c r="N62" s="137" t="s">
        <v>81</v>
      </c>
      <c r="O62" s="137"/>
      <c r="P62" s="137"/>
      <c r="Q62" s="137"/>
      <c r="R62" s="137"/>
      <c r="S62" s="137"/>
      <c r="T62" s="137"/>
      <c r="U62" s="137"/>
      <c r="V62" s="137" t="s">
        <v>164</v>
      </c>
    </row>
    <row r="63" spans="1:22" ht="79.8" x14ac:dyDescent="0.25">
      <c r="A63" s="132">
        <v>17</v>
      </c>
      <c r="B63" s="133">
        <v>99</v>
      </c>
      <c r="C63" s="134" t="s">
        <v>165</v>
      </c>
      <c r="D63" s="135" t="s">
        <v>166</v>
      </c>
      <c r="E63" s="136">
        <v>180.85</v>
      </c>
      <c r="F63" s="137" t="s">
        <v>167</v>
      </c>
      <c r="G63" s="136" t="s">
        <v>168</v>
      </c>
      <c r="H63" s="136" t="s">
        <v>169</v>
      </c>
      <c r="I63" s="136" t="s">
        <v>170</v>
      </c>
      <c r="J63" s="136" t="s">
        <v>171</v>
      </c>
      <c r="K63" s="136" t="s">
        <v>172</v>
      </c>
      <c r="L63" s="137" t="s">
        <v>173</v>
      </c>
      <c r="M63" s="137"/>
      <c r="N63" s="137" t="s">
        <v>81</v>
      </c>
      <c r="O63" s="137"/>
      <c r="P63" s="137"/>
      <c r="Q63" s="137"/>
      <c r="R63" s="137"/>
      <c r="S63" s="137"/>
      <c r="T63" s="137"/>
      <c r="U63" s="137"/>
      <c r="V63" s="137" t="s">
        <v>174</v>
      </c>
    </row>
    <row r="64" spans="1:22" ht="79.8" x14ac:dyDescent="0.25">
      <c r="A64" s="132">
        <v>18</v>
      </c>
      <c r="B64" s="133">
        <v>100</v>
      </c>
      <c r="C64" s="134" t="s">
        <v>175</v>
      </c>
      <c r="D64" s="135" t="s">
        <v>176</v>
      </c>
      <c r="E64" s="136">
        <v>1232.23</v>
      </c>
      <c r="F64" s="137" t="s">
        <v>177</v>
      </c>
      <c r="G64" s="136" t="s">
        <v>178</v>
      </c>
      <c r="H64" s="136" t="s">
        <v>179</v>
      </c>
      <c r="I64" s="136" t="s">
        <v>180</v>
      </c>
      <c r="J64" s="136" t="s">
        <v>181</v>
      </c>
      <c r="K64" s="136" t="s">
        <v>182</v>
      </c>
      <c r="L64" s="137" t="s">
        <v>183</v>
      </c>
      <c r="M64" s="137"/>
      <c r="N64" s="137" t="s">
        <v>81</v>
      </c>
      <c r="O64" s="137"/>
      <c r="P64" s="137"/>
      <c r="Q64" s="137"/>
      <c r="R64" s="137"/>
      <c r="S64" s="137"/>
      <c r="T64" s="137"/>
      <c r="U64" s="137"/>
      <c r="V64" s="137" t="s">
        <v>184</v>
      </c>
    </row>
    <row r="65" spans="1:22" ht="18.45" customHeight="1" x14ac:dyDescent="0.25">
      <c r="A65" s="130" t="s">
        <v>187</v>
      </c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</row>
    <row r="66" spans="1:22" ht="79.8" x14ac:dyDescent="0.25">
      <c r="A66" s="138">
        <v>19</v>
      </c>
      <c r="B66" s="139">
        <v>101</v>
      </c>
      <c r="C66" s="140" t="s">
        <v>122</v>
      </c>
      <c r="D66" s="141" t="s">
        <v>188</v>
      </c>
      <c r="E66" s="142">
        <v>6345.09</v>
      </c>
      <c r="F66" s="143" t="s">
        <v>124</v>
      </c>
      <c r="G66" s="142" t="s">
        <v>125</v>
      </c>
      <c r="H66" s="142" t="s">
        <v>189</v>
      </c>
      <c r="I66" s="142" t="s">
        <v>190</v>
      </c>
      <c r="J66" s="142">
        <v>1</v>
      </c>
      <c r="K66" s="142" t="s">
        <v>191</v>
      </c>
      <c r="L66" s="143" t="s">
        <v>192</v>
      </c>
      <c r="M66" s="143"/>
      <c r="N66" s="143" t="s">
        <v>81</v>
      </c>
      <c r="O66" s="143"/>
      <c r="P66" s="143"/>
      <c r="Q66" s="143"/>
      <c r="R66" s="143"/>
      <c r="S66" s="143"/>
      <c r="T66" s="143"/>
      <c r="U66" s="143"/>
      <c r="V66" s="143" t="s">
        <v>193</v>
      </c>
    </row>
    <row r="67" spans="1:22" ht="19.350000000000001" customHeight="1" x14ac:dyDescent="0.25">
      <c r="A67" s="128" t="s">
        <v>194</v>
      </c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</row>
    <row r="68" spans="1:22" ht="18.45" customHeight="1" x14ac:dyDescent="0.25">
      <c r="A68" s="130" t="s">
        <v>195</v>
      </c>
      <c r="B68" s="131"/>
      <c r="C68" s="131"/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</row>
    <row r="69" spans="1:22" ht="68.400000000000006" x14ac:dyDescent="0.25">
      <c r="A69" s="132">
        <v>20</v>
      </c>
      <c r="B69" s="133">
        <v>128</v>
      </c>
      <c r="C69" s="134" t="s">
        <v>196</v>
      </c>
      <c r="D69" s="135" t="s">
        <v>197</v>
      </c>
      <c r="E69" s="136">
        <v>2250.2399999999998</v>
      </c>
      <c r="F69" s="137" t="s">
        <v>198</v>
      </c>
      <c r="G69" s="136" t="s">
        <v>199</v>
      </c>
      <c r="H69" s="136" t="s">
        <v>200</v>
      </c>
      <c r="I69" s="136" t="s">
        <v>201</v>
      </c>
      <c r="J69" s="136"/>
      <c r="K69" s="136" t="s">
        <v>202</v>
      </c>
      <c r="L69" s="137" t="s">
        <v>203</v>
      </c>
      <c r="M69" s="137"/>
      <c r="N69" s="137" t="s">
        <v>81</v>
      </c>
      <c r="O69" s="137"/>
      <c r="P69" s="137"/>
      <c r="Q69" s="137"/>
      <c r="R69" s="137"/>
      <c r="S69" s="137"/>
      <c r="T69" s="137"/>
      <c r="U69" s="137"/>
      <c r="V69" s="137"/>
    </row>
    <row r="70" spans="1:22" ht="18.45" customHeight="1" x14ac:dyDescent="0.25">
      <c r="A70" s="130" t="s">
        <v>204</v>
      </c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</row>
    <row r="71" spans="1:22" ht="68.400000000000006" x14ac:dyDescent="0.25">
      <c r="A71" s="132">
        <v>21</v>
      </c>
      <c r="B71" s="133">
        <v>129</v>
      </c>
      <c r="C71" s="134" t="s">
        <v>205</v>
      </c>
      <c r="D71" s="135" t="s">
        <v>206</v>
      </c>
      <c r="E71" s="136">
        <v>922.65</v>
      </c>
      <c r="F71" s="137">
        <v>911.86</v>
      </c>
      <c r="G71" s="136" t="s">
        <v>207</v>
      </c>
      <c r="H71" s="136" t="s">
        <v>208</v>
      </c>
      <c r="I71" s="136">
        <v>59</v>
      </c>
      <c r="J71" s="136">
        <v>1</v>
      </c>
      <c r="K71" s="136" t="s">
        <v>209</v>
      </c>
      <c r="L71" s="137">
        <v>712</v>
      </c>
      <c r="M71" s="137"/>
      <c r="N71" s="137" t="s">
        <v>81</v>
      </c>
      <c r="O71" s="137"/>
      <c r="P71" s="137"/>
      <c r="Q71" s="137"/>
      <c r="R71" s="137"/>
      <c r="S71" s="137"/>
      <c r="T71" s="137"/>
      <c r="U71" s="137"/>
      <c r="V71" s="137" t="s">
        <v>210</v>
      </c>
    </row>
    <row r="72" spans="1:22" ht="136.80000000000001" x14ac:dyDescent="0.25">
      <c r="A72" s="132">
        <v>22</v>
      </c>
      <c r="B72" s="133">
        <v>130</v>
      </c>
      <c r="C72" s="134" t="s">
        <v>211</v>
      </c>
      <c r="D72" s="135" t="s">
        <v>212</v>
      </c>
      <c r="E72" s="136">
        <v>6648.78</v>
      </c>
      <c r="F72" s="137" t="s">
        <v>213</v>
      </c>
      <c r="G72" s="136" t="s">
        <v>214</v>
      </c>
      <c r="H72" s="136" t="s">
        <v>215</v>
      </c>
      <c r="I72" s="136" t="s">
        <v>216</v>
      </c>
      <c r="J72" s="136">
        <v>2</v>
      </c>
      <c r="K72" s="136" t="s">
        <v>217</v>
      </c>
      <c r="L72" s="137" t="s">
        <v>218</v>
      </c>
      <c r="M72" s="137"/>
      <c r="N72" s="137" t="s">
        <v>81</v>
      </c>
      <c r="O72" s="137"/>
      <c r="P72" s="137"/>
      <c r="Q72" s="137"/>
      <c r="R72" s="137"/>
      <c r="S72" s="137"/>
      <c r="T72" s="137"/>
      <c r="U72" s="137"/>
      <c r="V72" s="137" t="s">
        <v>219</v>
      </c>
    </row>
    <row r="73" spans="1:22" ht="45.6" x14ac:dyDescent="0.25">
      <c r="A73" s="132">
        <v>23</v>
      </c>
      <c r="B73" s="133">
        <v>131</v>
      </c>
      <c r="C73" s="134" t="s">
        <v>220</v>
      </c>
      <c r="D73" s="135" t="s">
        <v>221</v>
      </c>
      <c r="E73" s="136"/>
      <c r="F73" s="137"/>
      <c r="G73" s="136"/>
      <c r="H73" s="136"/>
      <c r="I73" s="136"/>
      <c r="J73" s="136"/>
      <c r="K73" s="136"/>
      <c r="L73" s="137"/>
      <c r="M73" s="137"/>
      <c r="N73" s="137" t="s">
        <v>115</v>
      </c>
      <c r="O73" s="137"/>
      <c r="P73" s="137"/>
      <c r="Q73" s="137"/>
      <c r="R73" s="137"/>
      <c r="S73" s="137"/>
      <c r="T73" s="137"/>
      <c r="U73" s="137"/>
      <c r="V73" s="137"/>
    </row>
    <row r="74" spans="1:22" ht="45.6" x14ac:dyDescent="0.25">
      <c r="A74" s="132">
        <v>24</v>
      </c>
      <c r="B74" s="133">
        <v>132</v>
      </c>
      <c r="C74" s="134" t="s">
        <v>222</v>
      </c>
      <c r="D74" s="135" t="s">
        <v>223</v>
      </c>
      <c r="E74" s="136">
        <v>1260</v>
      </c>
      <c r="F74" s="137" t="s">
        <v>224</v>
      </c>
      <c r="G74" s="136"/>
      <c r="H74" s="136">
        <v>126</v>
      </c>
      <c r="I74" s="136" t="s">
        <v>225</v>
      </c>
      <c r="J74" s="136"/>
      <c r="K74" s="136">
        <v>2014</v>
      </c>
      <c r="L74" s="137" t="s">
        <v>226</v>
      </c>
      <c r="M74" s="137"/>
      <c r="N74" s="137" t="s">
        <v>115</v>
      </c>
      <c r="O74" s="137"/>
      <c r="P74" s="137"/>
      <c r="Q74" s="137"/>
      <c r="R74" s="137"/>
      <c r="S74" s="137"/>
      <c r="T74" s="137"/>
      <c r="U74" s="137"/>
      <c r="V74" s="137"/>
    </row>
    <row r="75" spans="1:22" ht="34.200000000000003" x14ac:dyDescent="0.25">
      <c r="A75" s="132">
        <v>25</v>
      </c>
      <c r="B75" s="133">
        <v>133</v>
      </c>
      <c r="C75" s="134" t="s">
        <v>227</v>
      </c>
      <c r="D75" s="135" t="s">
        <v>228</v>
      </c>
      <c r="E75" s="136">
        <v>15.1</v>
      </c>
      <c r="F75" s="137" t="s">
        <v>229</v>
      </c>
      <c r="G75" s="136"/>
      <c r="H75" s="136">
        <v>30</v>
      </c>
      <c r="I75" s="136" t="s">
        <v>230</v>
      </c>
      <c r="J75" s="136"/>
      <c r="K75" s="136">
        <v>80</v>
      </c>
      <c r="L75" s="137" t="s">
        <v>231</v>
      </c>
      <c r="M75" s="137"/>
      <c r="N75" s="137" t="s">
        <v>115</v>
      </c>
      <c r="O75" s="137"/>
      <c r="P75" s="137"/>
      <c r="Q75" s="137"/>
      <c r="R75" s="137"/>
      <c r="S75" s="137"/>
      <c r="T75" s="137"/>
      <c r="U75" s="137"/>
      <c r="V75" s="137"/>
    </row>
    <row r="76" spans="1:22" ht="34.200000000000003" x14ac:dyDescent="0.25">
      <c r="A76" s="132">
        <v>26</v>
      </c>
      <c r="B76" s="133">
        <v>134</v>
      </c>
      <c r="C76" s="134" t="s">
        <v>232</v>
      </c>
      <c r="D76" s="135" t="s">
        <v>233</v>
      </c>
      <c r="E76" s="136">
        <v>700</v>
      </c>
      <c r="F76" s="137" t="s">
        <v>234</v>
      </c>
      <c r="G76" s="136"/>
      <c r="H76" s="136">
        <v>700</v>
      </c>
      <c r="I76" s="136" t="s">
        <v>234</v>
      </c>
      <c r="J76" s="136"/>
      <c r="K76" s="136">
        <v>1033</v>
      </c>
      <c r="L76" s="137" t="s">
        <v>235</v>
      </c>
      <c r="M76" s="137"/>
      <c r="N76" s="137" t="s">
        <v>115</v>
      </c>
      <c r="O76" s="137"/>
      <c r="P76" s="137"/>
      <c r="Q76" s="137"/>
      <c r="R76" s="137"/>
      <c r="S76" s="137"/>
      <c r="T76" s="137"/>
      <c r="U76" s="137"/>
      <c r="V76" s="137"/>
    </row>
    <row r="77" spans="1:22" ht="57" x14ac:dyDescent="0.25">
      <c r="A77" s="132">
        <v>27</v>
      </c>
      <c r="B77" s="133">
        <v>135</v>
      </c>
      <c r="C77" s="134" t="s">
        <v>236</v>
      </c>
      <c r="D77" s="135" t="s">
        <v>237</v>
      </c>
      <c r="E77" s="136">
        <v>13.88</v>
      </c>
      <c r="F77" s="137" t="s">
        <v>238</v>
      </c>
      <c r="G77" s="136"/>
      <c r="H77" s="136">
        <v>28</v>
      </c>
      <c r="I77" s="136" t="s">
        <v>239</v>
      </c>
      <c r="J77" s="136"/>
      <c r="K77" s="136">
        <v>151</v>
      </c>
      <c r="L77" s="137" t="s">
        <v>240</v>
      </c>
      <c r="M77" s="137"/>
      <c r="N77" s="137" t="s">
        <v>115</v>
      </c>
      <c r="O77" s="137"/>
      <c r="P77" s="137"/>
      <c r="Q77" s="137"/>
      <c r="R77" s="137"/>
      <c r="S77" s="137"/>
      <c r="T77" s="137"/>
      <c r="U77" s="137"/>
      <c r="V77" s="137"/>
    </row>
    <row r="78" spans="1:22" ht="18.45" customHeight="1" x14ac:dyDescent="0.25">
      <c r="A78" s="130" t="s">
        <v>204</v>
      </c>
      <c r="B78" s="131"/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</row>
    <row r="79" spans="1:22" ht="68.400000000000006" x14ac:dyDescent="0.25">
      <c r="A79" s="132">
        <v>28</v>
      </c>
      <c r="B79" s="133">
        <v>136</v>
      </c>
      <c r="C79" s="134" t="s">
        <v>241</v>
      </c>
      <c r="D79" s="135" t="s">
        <v>242</v>
      </c>
      <c r="E79" s="136">
        <v>1010.59</v>
      </c>
      <c r="F79" s="137" t="s">
        <v>243</v>
      </c>
      <c r="G79" s="136">
        <v>5.16</v>
      </c>
      <c r="H79" s="136" t="s">
        <v>244</v>
      </c>
      <c r="I79" s="136" t="s">
        <v>245</v>
      </c>
      <c r="J79" s="136"/>
      <c r="K79" s="136" t="s">
        <v>246</v>
      </c>
      <c r="L79" s="137" t="s">
        <v>247</v>
      </c>
      <c r="M79" s="137"/>
      <c r="N79" s="137" t="s">
        <v>81</v>
      </c>
      <c r="O79" s="137"/>
      <c r="P79" s="137"/>
      <c r="Q79" s="137"/>
      <c r="R79" s="137"/>
      <c r="S79" s="137"/>
      <c r="T79" s="137"/>
      <c r="U79" s="137"/>
      <c r="V79" s="137">
        <v>1</v>
      </c>
    </row>
    <row r="80" spans="1:22" ht="57" x14ac:dyDescent="0.25">
      <c r="A80" s="132">
        <v>29</v>
      </c>
      <c r="B80" s="133">
        <v>137</v>
      </c>
      <c r="C80" s="134" t="s">
        <v>248</v>
      </c>
      <c r="D80" s="135" t="s">
        <v>249</v>
      </c>
      <c r="E80" s="136">
        <v>24.9</v>
      </c>
      <c r="F80" s="137" t="s">
        <v>250</v>
      </c>
      <c r="G80" s="136"/>
      <c r="H80" s="136">
        <v>75</v>
      </c>
      <c r="I80" s="136" t="s">
        <v>251</v>
      </c>
      <c r="J80" s="136"/>
      <c r="K80" s="136">
        <v>386</v>
      </c>
      <c r="L80" s="137" t="s">
        <v>252</v>
      </c>
      <c r="M80" s="137"/>
      <c r="N80" s="137" t="s">
        <v>115</v>
      </c>
      <c r="O80" s="137"/>
      <c r="P80" s="137"/>
      <c r="Q80" s="137"/>
      <c r="R80" s="137"/>
      <c r="S80" s="137"/>
      <c r="T80" s="137"/>
      <c r="U80" s="137"/>
      <c r="V80" s="137"/>
    </row>
    <row r="81" spans="1:22" ht="68.400000000000006" x14ac:dyDescent="0.25">
      <c r="A81" s="132">
        <v>30</v>
      </c>
      <c r="B81" s="133">
        <v>138</v>
      </c>
      <c r="C81" s="134" t="s">
        <v>253</v>
      </c>
      <c r="D81" s="135" t="s">
        <v>254</v>
      </c>
      <c r="E81" s="136">
        <v>1010.59</v>
      </c>
      <c r="F81" s="137" t="s">
        <v>243</v>
      </c>
      <c r="G81" s="136">
        <v>5.16</v>
      </c>
      <c r="H81" s="136" t="s">
        <v>255</v>
      </c>
      <c r="I81" s="136" t="s">
        <v>256</v>
      </c>
      <c r="J81" s="136"/>
      <c r="K81" s="136" t="s">
        <v>257</v>
      </c>
      <c r="L81" s="137" t="s">
        <v>258</v>
      </c>
      <c r="M81" s="137"/>
      <c r="N81" s="137" t="s">
        <v>81</v>
      </c>
      <c r="O81" s="137"/>
      <c r="P81" s="137"/>
      <c r="Q81" s="137"/>
      <c r="R81" s="137"/>
      <c r="S81" s="137"/>
      <c r="T81" s="137"/>
      <c r="U81" s="137"/>
      <c r="V81" s="137">
        <v>1</v>
      </c>
    </row>
    <row r="82" spans="1:22" ht="102.6" x14ac:dyDescent="0.25">
      <c r="A82" s="138">
        <v>31</v>
      </c>
      <c r="B82" s="139">
        <v>139</v>
      </c>
      <c r="C82" s="140" t="s">
        <v>259</v>
      </c>
      <c r="D82" s="141" t="s">
        <v>237</v>
      </c>
      <c r="E82" s="142">
        <v>12.45</v>
      </c>
      <c r="F82" s="143" t="s">
        <v>260</v>
      </c>
      <c r="G82" s="142"/>
      <c r="H82" s="142">
        <v>25</v>
      </c>
      <c r="I82" s="142" t="s">
        <v>261</v>
      </c>
      <c r="J82" s="142"/>
      <c r="K82" s="142">
        <v>129</v>
      </c>
      <c r="L82" s="143" t="s">
        <v>262</v>
      </c>
      <c r="M82" s="143"/>
      <c r="N82" s="143" t="s">
        <v>115</v>
      </c>
      <c r="O82" s="143"/>
      <c r="P82" s="143"/>
      <c r="Q82" s="143"/>
      <c r="R82" s="143"/>
      <c r="S82" s="143"/>
      <c r="T82" s="143"/>
      <c r="U82" s="143"/>
      <c r="V82" s="143"/>
    </row>
    <row r="83" spans="1:22" ht="19.350000000000001" customHeight="1" x14ac:dyDescent="0.25">
      <c r="A83" s="128" t="s">
        <v>263</v>
      </c>
      <c r="B83" s="129"/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</row>
    <row r="84" spans="1:22" ht="18.45" customHeight="1" x14ac:dyDescent="0.25">
      <c r="A84" s="130" t="s">
        <v>204</v>
      </c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1"/>
    </row>
    <row r="85" spans="1:22" ht="79.8" x14ac:dyDescent="0.25">
      <c r="A85" s="132">
        <v>32</v>
      </c>
      <c r="B85" s="133">
        <v>140</v>
      </c>
      <c r="C85" s="134" t="s">
        <v>264</v>
      </c>
      <c r="D85" s="135" t="s">
        <v>265</v>
      </c>
      <c r="E85" s="136">
        <v>8684.73</v>
      </c>
      <c r="F85" s="137" t="s">
        <v>266</v>
      </c>
      <c r="G85" s="136" t="s">
        <v>267</v>
      </c>
      <c r="H85" s="136" t="s">
        <v>268</v>
      </c>
      <c r="I85" s="136" t="s">
        <v>269</v>
      </c>
      <c r="J85" s="136">
        <v>10</v>
      </c>
      <c r="K85" s="136" t="s">
        <v>270</v>
      </c>
      <c r="L85" s="137" t="s">
        <v>271</v>
      </c>
      <c r="M85" s="137"/>
      <c r="N85" s="137" t="s">
        <v>81</v>
      </c>
      <c r="O85" s="137"/>
      <c r="P85" s="137"/>
      <c r="Q85" s="137"/>
      <c r="R85" s="137"/>
      <c r="S85" s="137"/>
      <c r="T85" s="137"/>
      <c r="U85" s="137"/>
      <c r="V85" s="137" t="s">
        <v>272</v>
      </c>
    </row>
    <row r="86" spans="1:22" ht="57" x14ac:dyDescent="0.25">
      <c r="A86" s="138">
        <v>33</v>
      </c>
      <c r="B86" s="139">
        <v>141</v>
      </c>
      <c r="C86" s="140" t="s">
        <v>273</v>
      </c>
      <c r="D86" s="141" t="s">
        <v>274</v>
      </c>
      <c r="E86" s="142">
        <v>1593.62</v>
      </c>
      <c r="F86" s="143" t="s">
        <v>275</v>
      </c>
      <c r="G86" s="142" t="s">
        <v>276</v>
      </c>
      <c r="H86" s="142" t="s">
        <v>277</v>
      </c>
      <c r="I86" s="142" t="s">
        <v>278</v>
      </c>
      <c r="J86" s="142">
        <v>1</v>
      </c>
      <c r="K86" s="142" t="s">
        <v>279</v>
      </c>
      <c r="L86" s="143">
        <v>270</v>
      </c>
      <c r="M86" s="143"/>
      <c r="N86" s="143" t="s">
        <v>81</v>
      </c>
      <c r="O86" s="143"/>
      <c r="P86" s="143"/>
      <c r="Q86" s="143"/>
      <c r="R86" s="143"/>
      <c r="S86" s="143"/>
      <c r="T86" s="143"/>
      <c r="U86" s="143"/>
      <c r="V86" s="143" t="s">
        <v>280</v>
      </c>
    </row>
    <row r="87" spans="1:22" ht="19.350000000000001" customHeight="1" x14ac:dyDescent="0.25">
      <c r="A87" s="128" t="s">
        <v>281</v>
      </c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</row>
    <row r="88" spans="1:22" ht="18.45" customHeight="1" x14ac:dyDescent="0.25">
      <c r="A88" s="130" t="s">
        <v>282</v>
      </c>
      <c r="B88" s="131"/>
      <c r="C88" s="131"/>
      <c r="D88" s="131"/>
      <c r="E88" s="131"/>
      <c r="F88" s="131"/>
      <c r="G88" s="131"/>
      <c r="H88" s="131"/>
      <c r="I88" s="131"/>
      <c r="J88" s="131"/>
      <c r="K88" s="131"/>
      <c r="L88" s="131"/>
      <c r="M88" s="131"/>
      <c r="N88" s="131"/>
      <c r="O88" s="131"/>
      <c r="P88" s="131"/>
      <c r="Q88" s="131"/>
      <c r="R88" s="131"/>
      <c r="S88" s="131"/>
      <c r="T88" s="131"/>
      <c r="U88" s="131"/>
      <c r="V88" s="131"/>
    </row>
    <row r="89" spans="1:22" ht="68.400000000000006" x14ac:dyDescent="0.25">
      <c r="A89" s="132">
        <v>34</v>
      </c>
      <c r="B89" s="133">
        <v>142</v>
      </c>
      <c r="C89" s="134" t="s">
        <v>283</v>
      </c>
      <c r="D89" s="135" t="s">
        <v>284</v>
      </c>
      <c r="E89" s="136">
        <v>3.95</v>
      </c>
      <c r="F89" s="137">
        <v>3.95</v>
      </c>
      <c r="G89" s="136"/>
      <c r="H89" s="136"/>
      <c r="I89" s="136"/>
      <c r="J89" s="136"/>
      <c r="K89" s="136" t="s">
        <v>285</v>
      </c>
      <c r="L89" s="137">
        <v>4</v>
      </c>
      <c r="M89" s="137"/>
      <c r="N89" s="137" t="s">
        <v>81</v>
      </c>
      <c r="O89" s="137"/>
      <c r="P89" s="137"/>
      <c r="Q89" s="137"/>
      <c r="R89" s="137"/>
      <c r="S89" s="137"/>
      <c r="T89" s="137"/>
      <c r="U89" s="137"/>
      <c r="V89" s="137"/>
    </row>
    <row r="90" spans="1:22" ht="68.400000000000006" x14ac:dyDescent="0.25">
      <c r="A90" s="138">
        <v>35</v>
      </c>
      <c r="B90" s="139">
        <v>143</v>
      </c>
      <c r="C90" s="140" t="s">
        <v>241</v>
      </c>
      <c r="D90" s="141" t="s">
        <v>197</v>
      </c>
      <c r="E90" s="142">
        <v>1010.59</v>
      </c>
      <c r="F90" s="143" t="s">
        <v>243</v>
      </c>
      <c r="G90" s="142">
        <v>5.16</v>
      </c>
      <c r="H90" s="142" t="s">
        <v>286</v>
      </c>
      <c r="I90" s="142" t="s">
        <v>287</v>
      </c>
      <c r="J90" s="142"/>
      <c r="K90" s="142" t="s">
        <v>288</v>
      </c>
      <c r="L90" s="143" t="s">
        <v>289</v>
      </c>
      <c r="M90" s="143"/>
      <c r="N90" s="143" t="s">
        <v>81</v>
      </c>
      <c r="O90" s="143"/>
      <c r="P90" s="143"/>
      <c r="Q90" s="143"/>
      <c r="R90" s="143"/>
      <c r="S90" s="143"/>
      <c r="T90" s="143"/>
      <c r="U90" s="143"/>
      <c r="V90" s="143"/>
    </row>
    <row r="91" spans="1:22" ht="34.200000000000003" x14ac:dyDescent="0.25">
      <c r="A91" s="144" t="s">
        <v>290</v>
      </c>
      <c r="B91" s="145"/>
      <c r="C91" s="145"/>
      <c r="D91" s="145"/>
      <c r="E91" s="145"/>
      <c r="F91" s="145"/>
      <c r="G91" s="145"/>
      <c r="H91" s="146">
        <v>16515</v>
      </c>
      <c r="I91" s="146" t="s">
        <v>291</v>
      </c>
      <c r="J91" s="146" t="s">
        <v>292</v>
      </c>
      <c r="K91" s="146">
        <v>99404</v>
      </c>
      <c r="L91" s="146" t="s">
        <v>293</v>
      </c>
      <c r="M91" s="146"/>
      <c r="N91" s="146"/>
      <c r="O91" s="146"/>
      <c r="P91" s="146"/>
      <c r="Q91" s="146"/>
      <c r="R91" s="146"/>
      <c r="S91" s="146"/>
      <c r="T91" s="146"/>
      <c r="U91" s="146"/>
      <c r="V91" s="146" t="s">
        <v>294</v>
      </c>
    </row>
    <row r="92" spans="1:22" x14ac:dyDescent="0.25">
      <c r="A92" s="144" t="s">
        <v>295</v>
      </c>
      <c r="B92" s="145"/>
      <c r="C92" s="145"/>
      <c r="D92" s="145"/>
      <c r="E92" s="145"/>
      <c r="F92" s="145"/>
      <c r="G92" s="145"/>
      <c r="H92" s="146"/>
      <c r="I92" s="146"/>
      <c r="J92" s="146"/>
      <c r="K92" s="146"/>
      <c r="L92" s="146"/>
      <c r="M92" s="146"/>
      <c r="N92" s="146"/>
      <c r="O92" s="146"/>
      <c r="P92" s="146"/>
      <c r="Q92" s="146"/>
      <c r="R92" s="146"/>
      <c r="S92" s="146"/>
      <c r="T92" s="146"/>
      <c r="U92" s="146"/>
      <c r="V92" s="146"/>
    </row>
    <row r="93" spans="1:22" x14ac:dyDescent="0.25">
      <c r="A93" s="144" t="s">
        <v>296</v>
      </c>
      <c r="B93" s="145"/>
      <c r="C93" s="145"/>
      <c r="D93" s="145"/>
      <c r="E93" s="145"/>
      <c r="F93" s="145"/>
      <c r="G93" s="145"/>
      <c r="H93" s="146">
        <v>7867</v>
      </c>
      <c r="I93" s="146"/>
      <c r="J93" s="146"/>
      <c r="K93" s="146">
        <v>86166</v>
      </c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</row>
    <row r="94" spans="1:22" x14ac:dyDescent="0.25">
      <c r="A94" s="144" t="s">
        <v>297</v>
      </c>
      <c r="B94" s="145"/>
      <c r="C94" s="145"/>
      <c r="D94" s="145"/>
      <c r="E94" s="145"/>
      <c r="F94" s="145"/>
      <c r="G94" s="145"/>
      <c r="H94" s="146">
        <v>8363</v>
      </c>
      <c r="I94" s="146"/>
      <c r="J94" s="146"/>
      <c r="K94" s="146">
        <v>12409</v>
      </c>
      <c r="L94" s="146"/>
      <c r="M94" s="146"/>
      <c r="N94" s="146"/>
      <c r="O94" s="146"/>
      <c r="P94" s="146"/>
      <c r="Q94" s="146"/>
      <c r="R94" s="146"/>
      <c r="S94" s="146"/>
      <c r="T94" s="146"/>
      <c r="U94" s="146"/>
      <c r="V94" s="146"/>
    </row>
    <row r="95" spans="1:22" x14ac:dyDescent="0.25">
      <c r="A95" s="144" t="s">
        <v>298</v>
      </c>
      <c r="B95" s="145"/>
      <c r="C95" s="145"/>
      <c r="D95" s="145"/>
      <c r="E95" s="145"/>
      <c r="F95" s="145"/>
      <c r="G95" s="145"/>
      <c r="H95" s="146">
        <v>396</v>
      </c>
      <c r="I95" s="146"/>
      <c r="J95" s="146"/>
      <c r="K95" s="146">
        <v>1433</v>
      </c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</row>
    <row r="96" spans="1:22" x14ac:dyDescent="0.25">
      <c r="A96" s="147" t="s">
        <v>299</v>
      </c>
      <c r="B96" s="148"/>
      <c r="C96" s="148"/>
      <c r="D96" s="148"/>
      <c r="E96" s="148"/>
      <c r="F96" s="148"/>
      <c r="G96" s="148"/>
      <c r="H96" s="149">
        <v>6330</v>
      </c>
      <c r="I96" s="149"/>
      <c r="J96" s="149"/>
      <c r="K96" s="149">
        <v>59015</v>
      </c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</row>
    <row r="97" spans="1:22" x14ac:dyDescent="0.25">
      <c r="A97" s="147" t="s">
        <v>300</v>
      </c>
      <c r="B97" s="148"/>
      <c r="C97" s="148"/>
      <c r="D97" s="148"/>
      <c r="E97" s="148"/>
      <c r="F97" s="148"/>
      <c r="G97" s="148"/>
      <c r="H97" s="149">
        <v>4026</v>
      </c>
      <c r="I97" s="149"/>
      <c r="J97" s="149"/>
      <c r="K97" s="149">
        <v>35349</v>
      </c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</row>
    <row r="98" spans="1:22" x14ac:dyDescent="0.25">
      <c r="A98" s="147" t="s">
        <v>301</v>
      </c>
      <c r="B98" s="148"/>
      <c r="C98" s="148"/>
      <c r="D98" s="148"/>
      <c r="E98" s="148"/>
      <c r="F98" s="148"/>
      <c r="G98" s="148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</row>
    <row r="99" spans="1:22" hidden="1" x14ac:dyDescent="0.25">
      <c r="A99" s="144" t="s">
        <v>302</v>
      </c>
      <c r="B99" s="145"/>
      <c r="C99" s="145"/>
      <c r="D99" s="145"/>
      <c r="E99" s="145"/>
      <c r="F99" s="145"/>
      <c r="G99" s="145"/>
      <c r="H99" s="146">
        <v>157</v>
      </c>
      <c r="I99" s="146"/>
      <c r="J99" s="146"/>
      <c r="K99" s="146">
        <v>706</v>
      </c>
      <c r="L99" s="146"/>
      <c r="M99" s="146"/>
      <c r="N99" s="146"/>
      <c r="O99" s="146"/>
      <c r="P99" s="146"/>
      <c r="Q99" s="146"/>
      <c r="R99" s="146"/>
      <c r="S99" s="146"/>
      <c r="T99" s="146"/>
      <c r="U99" s="146"/>
      <c r="V99" s="146"/>
    </row>
    <row r="100" spans="1:22" ht="30" hidden="1" customHeight="1" x14ac:dyDescent="0.25">
      <c r="A100" s="144" t="s">
        <v>303</v>
      </c>
      <c r="B100" s="145"/>
      <c r="C100" s="145"/>
      <c r="D100" s="145"/>
      <c r="E100" s="145"/>
      <c r="F100" s="145"/>
      <c r="G100" s="145"/>
      <c r="H100" s="146">
        <v>435</v>
      </c>
      <c r="I100" s="146"/>
      <c r="J100" s="146"/>
      <c r="K100" s="146">
        <v>3157</v>
      </c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</row>
    <row r="101" spans="1:22" hidden="1" x14ac:dyDescent="0.25">
      <c r="A101" s="144" t="s">
        <v>304</v>
      </c>
      <c r="B101" s="145"/>
      <c r="C101" s="145"/>
      <c r="D101" s="145"/>
      <c r="E101" s="145"/>
      <c r="F101" s="145"/>
      <c r="G101" s="145"/>
      <c r="H101" s="146">
        <v>541</v>
      </c>
      <c r="I101" s="146"/>
      <c r="J101" s="146"/>
      <c r="K101" s="146">
        <v>539</v>
      </c>
      <c r="L101" s="146"/>
      <c r="M101" s="146"/>
      <c r="N101" s="146"/>
      <c r="O101" s="146"/>
      <c r="P101" s="146"/>
      <c r="Q101" s="146"/>
      <c r="R101" s="146"/>
      <c r="S101" s="146"/>
      <c r="T101" s="146"/>
      <c r="U101" s="146"/>
      <c r="V101" s="146"/>
    </row>
    <row r="102" spans="1:22" hidden="1" x14ac:dyDescent="0.25">
      <c r="A102" s="144" t="s">
        <v>305</v>
      </c>
      <c r="B102" s="145"/>
      <c r="C102" s="145"/>
      <c r="D102" s="145"/>
      <c r="E102" s="145"/>
      <c r="F102" s="145"/>
      <c r="G102" s="145"/>
      <c r="H102" s="146">
        <v>166</v>
      </c>
      <c r="I102" s="146"/>
      <c r="J102" s="146"/>
      <c r="K102" s="146">
        <v>1521</v>
      </c>
      <c r="L102" s="146"/>
      <c r="M102" s="146"/>
      <c r="N102" s="146"/>
      <c r="O102" s="146"/>
      <c r="P102" s="146"/>
      <c r="Q102" s="146"/>
      <c r="R102" s="146"/>
      <c r="S102" s="146"/>
      <c r="T102" s="146"/>
      <c r="U102" s="146"/>
      <c r="V102" s="146"/>
    </row>
    <row r="103" spans="1:22" ht="30" hidden="1" customHeight="1" x14ac:dyDescent="0.25">
      <c r="A103" s="144" t="s">
        <v>306</v>
      </c>
      <c r="B103" s="145"/>
      <c r="C103" s="145"/>
      <c r="D103" s="145"/>
      <c r="E103" s="145"/>
      <c r="F103" s="145"/>
      <c r="G103" s="145"/>
      <c r="H103" s="146">
        <v>227</v>
      </c>
      <c r="I103" s="146"/>
      <c r="J103" s="146"/>
      <c r="K103" s="146">
        <v>1628</v>
      </c>
      <c r="L103" s="146"/>
      <c r="M103" s="146"/>
      <c r="N103" s="146"/>
      <c r="O103" s="146"/>
      <c r="P103" s="146"/>
      <c r="Q103" s="146"/>
      <c r="R103" s="146"/>
      <c r="S103" s="146"/>
      <c r="T103" s="146"/>
      <c r="U103" s="146"/>
      <c r="V103" s="146"/>
    </row>
    <row r="104" spans="1:22" hidden="1" x14ac:dyDescent="0.25">
      <c r="A104" s="144" t="s">
        <v>307</v>
      </c>
      <c r="B104" s="145"/>
      <c r="C104" s="145"/>
      <c r="D104" s="145"/>
      <c r="E104" s="145"/>
      <c r="F104" s="145"/>
      <c r="G104" s="145"/>
      <c r="H104" s="146">
        <v>3645</v>
      </c>
      <c r="I104" s="146"/>
      <c r="J104" s="146"/>
      <c r="K104" s="146">
        <v>10859</v>
      </c>
      <c r="L104" s="146"/>
      <c r="M104" s="146"/>
      <c r="N104" s="146"/>
      <c r="O104" s="146"/>
      <c r="P104" s="146"/>
      <c r="Q104" s="146"/>
      <c r="R104" s="146"/>
      <c r="S104" s="146"/>
      <c r="T104" s="146"/>
      <c r="U104" s="146"/>
      <c r="V104" s="146"/>
    </row>
    <row r="105" spans="1:22" hidden="1" x14ac:dyDescent="0.25">
      <c r="A105" s="144" t="s">
        <v>308</v>
      </c>
      <c r="B105" s="145"/>
      <c r="C105" s="145"/>
      <c r="D105" s="145"/>
      <c r="E105" s="145"/>
      <c r="F105" s="145"/>
      <c r="G105" s="145"/>
      <c r="H105" s="146">
        <v>8069</v>
      </c>
      <c r="I105" s="146"/>
      <c r="J105" s="146"/>
      <c r="K105" s="146">
        <v>65762</v>
      </c>
      <c r="L105" s="146"/>
      <c r="M105" s="146"/>
      <c r="N105" s="146"/>
      <c r="O105" s="146"/>
      <c r="P105" s="146"/>
      <c r="Q105" s="146"/>
      <c r="R105" s="146"/>
      <c r="S105" s="146"/>
      <c r="T105" s="146"/>
      <c r="U105" s="146"/>
      <c r="V105" s="146"/>
    </row>
    <row r="106" spans="1:22" hidden="1" x14ac:dyDescent="0.25">
      <c r="A106" s="144" t="s">
        <v>309</v>
      </c>
      <c r="B106" s="145"/>
      <c r="C106" s="145"/>
      <c r="D106" s="145"/>
      <c r="E106" s="145"/>
      <c r="F106" s="145"/>
      <c r="G106" s="145"/>
      <c r="H106" s="146">
        <v>11449</v>
      </c>
      <c r="I106" s="146"/>
      <c r="J106" s="146"/>
      <c r="K106" s="146">
        <v>96821</v>
      </c>
      <c r="L106" s="146"/>
      <c r="M106" s="146"/>
      <c r="N106" s="146"/>
      <c r="O106" s="146"/>
      <c r="P106" s="146"/>
      <c r="Q106" s="146"/>
      <c r="R106" s="146"/>
      <c r="S106" s="146"/>
      <c r="T106" s="146"/>
      <c r="U106" s="146"/>
      <c r="V106" s="146"/>
    </row>
    <row r="107" spans="1:22" ht="30" hidden="1" customHeight="1" x14ac:dyDescent="0.25">
      <c r="A107" s="144" t="s">
        <v>310</v>
      </c>
      <c r="B107" s="145"/>
      <c r="C107" s="145"/>
      <c r="D107" s="145"/>
      <c r="E107" s="145"/>
      <c r="F107" s="145"/>
      <c r="G107" s="145"/>
      <c r="H107" s="146">
        <v>1394</v>
      </c>
      <c r="I107" s="146"/>
      <c r="J107" s="146"/>
      <c r="K107" s="146">
        <v>6015</v>
      </c>
      <c r="L107" s="146"/>
      <c r="M107" s="146"/>
      <c r="N107" s="146"/>
      <c r="O107" s="146"/>
      <c r="P107" s="146"/>
      <c r="Q107" s="146"/>
      <c r="R107" s="146"/>
      <c r="S107" s="146"/>
      <c r="T107" s="146"/>
      <c r="U107" s="146"/>
      <c r="V107" s="146"/>
    </row>
    <row r="108" spans="1:22" ht="30" hidden="1" customHeight="1" x14ac:dyDescent="0.25">
      <c r="A108" s="144" t="s">
        <v>311</v>
      </c>
      <c r="B108" s="145"/>
      <c r="C108" s="145"/>
      <c r="D108" s="145"/>
      <c r="E108" s="145"/>
      <c r="F108" s="145"/>
      <c r="G108" s="145"/>
      <c r="H108" s="146">
        <v>134</v>
      </c>
      <c r="I108" s="146"/>
      <c r="J108" s="146"/>
      <c r="K108" s="146">
        <v>1460</v>
      </c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</row>
    <row r="109" spans="1:22" ht="30" hidden="1" customHeight="1" x14ac:dyDescent="0.25">
      <c r="A109" s="144" t="s">
        <v>312</v>
      </c>
      <c r="B109" s="145"/>
      <c r="C109" s="145"/>
      <c r="D109" s="145"/>
      <c r="E109" s="145"/>
      <c r="F109" s="145"/>
      <c r="G109" s="145"/>
      <c r="H109" s="146">
        <v>654</v>
      </c>
      <c r="I109" s="146"/>
      <c r="J109" s="146"/>
      <c r="K109" s="146">
        <v>5300</v>
      </c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</row>
    <row r="110" spans="1:22" x14ac:dyDescent="0.25">
      <c r="A110" s="144" t="s">
        <v>313</v>
      </c>
      <c r="B110" s="145"/>
      <c r="C110" s="145"/>
      <c r="D110" s="145"/>
      <c r="E110" s="145"/>
      <c r="F110" s="145"/>
      <c r="G110" s="145"/>
      <c r="H110" s="146">
        <v>26871</v>
      </c>
      <c r="I110" s="146"/>
      <c r="J110" s="146"/>
      <c r="K110" s="146">
        <v>193768</v>
      </c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</row>
    <row r="111" spans="1:22" ht="30" customHeight="1" x14ac:dyDescent="0.25">
      <c r="A111" s="144" t="s">
        <v>314</v>
      </c>
      <c r="B111" s="145"/>
      <c r="C111" s="145"/>
      <c r="D111" s="145"/>
      <c r="E111" s="145"/>
      <c r="F111" s="145"/>
      <c r="G111" s="145"/>
      <c r="H111" s="146">
        <v>1860.41</v>
      </c>
      <c r="I111" s="146"/>
      <c r="J111" s="146"/>
      <c r="K111" s="146">
        <v>5155.87</v>
      </c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</row>
    <row r="112" spans="1:22" x14ac:dyDescent="0.25">
      <c r="A112" s="147" t="s">
        <v>315</v>
      </c>
      <c r="B112" s="148"/>
      <c r="C112" s="148"/>
      <c r="D112" s="148"/>
      <c r="E112" s="148"/>
      <c r="F112" s="148"/>
      <c r="G112" s="148"/>
      <c r="H112" s="149">
        <v>28731.41</v>
      </c>
      <c r="I112" s="149"/>
      <c r="J112" s="149"/>
      <c r="K112" s="149">
        <v>198923.87</v>
      </c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  <c r="V112" s="149"/>
    </row>
    <row r="113" spans="1:22" x14ac:dyDescent="0.25">
      <c r="A113" s="50"/>
      <c r="B113" s="39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</row>
    <row r="114" spans="1:22" x14ac:dyDescent="0.25">
      <c r="A114" s="50"/>
      <c r="B114" s="39"/>
      <c r="C114" s="73" t="s">
        <v>62</v>
      </c>
      <c r="D114" s="48"/>
      <c r="E114" s="48"/>
      <c r="F114" s="48"/>
      <c r="G114" s="48"/>
      <c r="H114" s="74">
        <f>IF(ISBLANK(Y30),"",ROUND(Z30/Y30,2)*100)</f>
        <v>80</v>
      </c>
      <c r="I114" s="48"/>
      <c r="J114" s="48"/>
      <c r="K114" s="74">
        <f>IF(ISBLANK(Y31),"",ROUND(Z31/Y31,2)*100)</f>
        <v>68</v>
      </c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</row>
    <row r="115" spans="1:22" x14ac:dyDescent="0.25">
      <c r="A115" s="50"/>
      <c r="B115" s="39"/>
      <c r="C115" s="73" t="s">
        <v>63</v>
      </c>
      <c r="D115" s="48"/>
      <c r="E115" s="48"/>
      <c r="F115" s="48"/>
      <c r="G115" s="48"/>
      <c r="H115" s="45">
        <f>IF(ISBLANK(Y30),"",ROUND(AA30/Y30,2)*100)</f>
        <v>51</v>
      </c>
      <c r="I115" s="48"/>
      <c r="J115" s="48"/>
      <c r="K115" s="45">
        <f>IF(ISBLANK(Y31),"",ROUND(AA31/Y31,2)*100)</f>
        <v>41</v>
      </c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</row>
    <row r="116" spans="1:22" x14ac:dyDescent="0.25">
      <c r="A116" s="28"/>
      <c r="B116" s="28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</row>
    <row r="117" spans="1:22" x14ac:dyDescent="0.25">
      <c r="B117" s="75" t="s">
        <v>70</v>
      </c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</row>
    <row r="118" spans="1:22" x14ac:dyDescent="0.25">
      <c r="B118" s="3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</row>
    <row r="119" spans="1:22" x14ac:dyDescent="0.25">
      <c r="B119" s="75" t="s">
        <v>71</v>
      </c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</row>
    <row r="120" spans="1:22" x14ac:dyDescent="0.25">
      <c r="B120" s="46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</row>
    <row r="122" spans="1:22" x14ac:dyDescent="0.25">
      <c r="C122" s="49"/>
      <c r="D122" s="49"/>
      <c r="E122" s="49"/>
      <c r="F122" s="49"/>
      <c r="G122" s="49"/>
    </row>
    <row r="123" spans="1:22" x14ac:dyDescent="0.25">
      <c r="C123" s="49"/>
      <c r="D123" s="49"/>
      <c r="E123" s="49"/>
      <c r="F123" s="49"/>
      <c r="G123" s="49"/>
    </row>
    <row r="124" spans="1:22" x14ac:dyDescent="0.25">
      <c r="C124" s="49"/>
      <c r="D124" s="49"/>
      <c r="E124" s="49"/>
      <c r="F124" s="49"/>
      <c r="G124" s="49"/>
    </row>
    <row r="125" spans="1:22" x14ac:dyDescent="0.25">
      <c r="C125" s="49"/>
      <c r="D125" s="49"/>
      <c r="E125" s="49"/>
      <c r="F125" s="49"/>
      <c r="G125" s="49"/>
    </row>
    <row r="126" spans="1:22" x14ac:dyDescent="0.25">
      <c r="C126" s="49"/>
      <c r="D126" s="49"/>
      <c r="E126" s="49"/>
      <c r="F126" s="49"/>
      <c r="G126" s="49"/>
    </row>
    <row r="127" spans="1:22" x14ac:dyDescent="0.25">
      <c r="C127" s="49"/>
      <c r="D127" s="49"/>
      <c r="E127" s="49"/>
      <c r="F127" s="49"/>
      <c r="G127" s="49"/>
    </row>
    <row r="128" spans="1:22" x14ac:dyDescent="0.25">
      <c r="C128" s="49"/>
      <c r="D128" s="49"/>
      <c r="E128" s="49"/>
      <c r="F128" s="49"/>
      <c r="G128" s="49"/>
    </row>
    <row r="129" spans="3:7" x14ac:dyDescent="0.25">
      <c r="C129" s="49"/>
      <c r="D129" s="49"/>
      <c r="E129" s="49"/>
      <c r="F129" s="49"/>
      <c r="G129" s="49"/>
    </row>
    <row r="130" spans="3:7" x14ac:dyDescent="0.25">
      <c r="C130" s="49"/>
      <c r="D130" s="49"/>
      <c r="E130" s="49"/>
      <c r="F130" s="49"/>
      <c r="G130" s="49"/>
    </row>
    <row r="131" spans="3:7" x14ac:dyDescent="0.25">
      <c r="C131" s="49"/>
      <c r="D131" s="49"/>
      <c r="E131" s="49"/>
      <c r="F131" s="49"/>
      <c r="G131" s="49"/>
    </row>
    <row r="132" spans="3:7" x14ac:dyDescent="0.25">
      <c r="C132" s="49"/>
      <c r="D132" s="49"/>
      <c r="E132" s="49"/>
      <c r="F132" s="49"/>
      <c r="G132" s="49"/>
    </row>
    <row r="133" spans="3:7" x14ac:dyDescent="0.25">
      <c r="C133" s="49"/>
      <c r="D133" s="49"/>
      <c r="E133" s="49"/>
      <c r="F133" s="49"/>
      <c r="G133" s="49"/>
    </row>
  </sheetData>
  <mergeCells count="70">
    <mergeCell ref="A111:G111"/>
    <mergeCell ref="A112:G112"/>
    <mergeCell ref="A105:G105"/>
    <mergeCell ref="A106:G106"/>
    <mergeCell ref="A107:G107"/>
    <mergeCell ref="A108:G108"/>
    <mergeCell ref="A109:G109"/>
    <mergeCell ref="A110:G110"/>
    <mergeCell ref="A99:G99"/>
    <mergeCell ref="A100:G100"/>
    <mergeCell ref="A101:G101"/>
    <mergeCell ref="A102:G102"/>
    <mergeCell ref="A103:G103"/>
    <mergeCell ref="A104:G104"/>
    <mergeCell ref="A93:G93"/>
    <mergeCell ref="A94:G94"/>
    <mergeCell ref="A95:G95"/>
    <mergeCell ref="A96:G96"/>
    <mergeCell ref="A97:G97"/>
    <mergeCell ref="A98:G98"/>
    <mergeCell ref="A83:V83"/>
    <mergeCell ref="A84:V84"/>
    <mergeCell ref="A87:V87"/>
    <mergeCell ref="A88:V88"/>
    <mergeCell ref="A91:G91"/>
    <mergeCell ref="A92:G92"/>
    <mergeCell ref="A60:V60"/>
    <mergeCell ref="A65:V65"/>
    <mergeCell ref="A67:V67"/>
    <mergeCell ref="A68:V68"/>
    <mergeCell ref="A70:V70"/>
    <mergeCell ref="A78:V78"/>
    <mergeCell ref="A40:V40"/>
    <mergeCell ref="A41:V41"/>
    <mergeCell ref="A46:V46"/>
    <mergeCell ref="A51:V51"/>
    <mergeCell ref="A54:V54"/>
    <mergeCell ref="A59:V59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316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28731.41/1000</f>
        <v>28.73141</v>
      </c>
      <c r="H11" s="85"/>
      <c r="I11" s="55" t="s">
        <v>5</v>
      </c>
      <c r="J11" s="86">
        <f>198923.87/1000</f>
        <v>198.92386999999999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0.69182999999999995</v>
      </c>
      <c r="H14" s="85"/>
      <c r="I14" s="55" t="s">
        <v>7</v>
      </c>
      <c r="J14" s="86">
        <f>(P14+P15)/1000</f>
        <v>0.69182999999999995</v>
      </c>
      <c r="K14" s="87"/>
      <c r="L14" s="58">
        <v>11698</v>
      </c>
      <c r="M14" s="35" t="s">
        <v>7</v>
      </c>
      <c r="N14" s="57"/>
      <c r="O14" s="26">
        <v>683.17</v>
      </c>
      <c r="P14" s="27">
        <v>683.17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7867/1000</f>
        <v>7.867</v>
      </c>
      <c r="H15" s="117"/>
      <c r="I15" s="55" t="s">
        <v>5</v>
      </c>
      <c r="J15" s="86">
        <f>86166/1000</f>
        <v>86.165999999999997</v>
      </c>
      <c r="K15" s="87"/>
      <c r="L15" s="59">
        <v>140440</v>
      </c>
      <c r="M15" s="35" t="s">
        <v>5</v>
      </c>
      <c r="N15" s="57"/>
      <c r="O15" s="26">
        <v>8.66</v>
      </c>
      <c r="P15" s="27">
        <v>8.66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186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2273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317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318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319</v>
      </c>
      <c r="C26" s="134" t="s">
        <v>320</v>
      </c>
      <c r="D26" s="154" t="s">
        <v>321</v>
      </c>
      <c r="E26" s="155">
        <v>0.04</v>
      </c>
      <c r="F26" s="136" t="s">
        <v>322</v>
      </c>
      <c r="G26" s="136">
        <v>0.39</v>
      </c>
      <c r="H26" s="156"/>
      <c r="I26" s="156"/>
      <c r="J26" s="136" t="s">
        <v>323</v>
      </c>
      <c r="K26" s="136">
        <v>4.63</v>
      </c>
      <c r="L26" s="157"/>
      <c r="M26" s="156">
        <f>IF(ISNUMBER(K26/G26),IF(NOT(K26/G26=0),K26/G26, " "), " ")</f>
        <v>11.87179487179487</v>
      </c>
      <c r="N26" s="154"/>
    </row>
    <row r="27" spans="1:23" s="29" customFormat="1" ht="22.8" x14ac:dyDescent="0.25">
      <c r="A27" s="152">
        <v>2</v>
      </c>
      <c r="B27" s="153" t="s">
        <v>324</v>
      </c>
      <c r="C27" s="134" t="s">
        <v>325</v>
      </c>
      <c r="D27" s="154" t="s">
        <v>321</v>
      </c>
      <c r="E27" s="155">
        <v>223.8</v>
      </c>
      <c r="F27" s="136" t="s">
        <v>326</v>
      </c>
      <c r="G27" s="136">
        <v>2311.86</v>
      </c>
      <c r="H27" s="156"/>
      <c r="I27" s="156"/>
      <c r="J27" s="136" t="s">
        <v>327</v>
      </c>
      <c r="K27" s="136">
        <v>27762.400000000001</v>
      </c>
      <c r="L27" s="157"/>
      <c r="M27" s="156">
        <f>IF(ISNUMBER(K27/G27),IF(NOT(K27/G27=0),K27/G27, " "), " ")</f>
        <v>12.008685647054753</v>
      </c>
      <c r="N27" s="154"/>
    </row>
    <row r="28" spans="1:23" s="29" customFormat="1" ht="22.8" x14ac:dyDescent="0.25">
      <c r="A28" s="152">
        <v>3</v>
      </c>
      <c r="B28" s="153" t="s">
        <v>328</v>
      </c>
      <c r="C28" s="134" t="s">
        <v>329</v>
      </c>
      <c r="D28" s="154" t="s">
        <v>321</v>
      </c>
      <c r="E28" s="155">
        <v>5.54</v>
      </c>
      <c r="F28" s="136" t="s">
        <v>330</v>
      </c>
      <c r="G28" s="136">
        <v>59.22</v>
      </c>
      <c r="H28" s="156"/>
      <c r="I28" s="156"/>
      <c r="J28" s="136" t="s">
        <v>331</v>
      </c>
      <c r="K28" s="136">
        <v>710.67</v>
      </c>
      <c r="L28" s="157"/>
      <c r="M28" s="156">
        <f>IF(ISNUMBER(K28/G28),IF(NOT(K28/G28=0),K28/G28, " "), " ")</f>
        <v>12.000506585612968</v>
      </c>
      <c r="N28" s="154"/>
    </row>
    <row r="29" spans="1:23" s="29" customFormat="1" ht="22.8" x14ac:dyDescent="0.25">
      <c r="A29" s="152">
        <v>4</v>
      </c>
      <c r="B29" s="153" t="s">
        <v>332</v>
      </c>
      <c r="C29" s="134" t="s">
        <v>333</v>
      </c>
      <c r="D29" s="154" t="s">
        <v>321</v>
      </c>
      <c r="E29" s="155">
        <v>8.32</v>
      </c>
      <c r="F29" s="136" t="s">
        <v>334</v>
      </c>
      <c r="G29" s="136">
        <v>89.69</v>
      </c>
      <c r="H29" s="156"/>
      <c r="I29" s="156"/>
      <c r="J29" s="136" t="s">
        <v>335</v>
      </c>
      <c r="K29" s="136">
        <v>1077.02</v>
      </c>
      <c r="L29" s="157"/>
      <c r="M29" s="156">
        <f>IF(ISNUMBER(K29/G29),IF(NOT(K29/G29=0),K29/G29, " "), " ")</f>
        <v>12.008250641097112</v>
      </c>
      <c r="N29" s="154"/>
    </row>
    <row r="30" spans="1:23" ht="22.8" x14ac:dyDescent="0.25">
      <c r="A30" s="152">
        <v>5</v>
      </c>
      <c r="B30" s="153" t="s">
        <v>336</v>
      </c>
      <c r="C30" s="134" t="s">
        <v>337</v>
      </c>
      <c r="D30" s="154" t="s">
        <v>321</v>
      </c>
      <c r="E30" s="155">
        <v>136.04</v>
      </c>
      <c r="F30" s="136" t="s">
        <v>338</v>
      </c>
      <c r="G30" s="136">
        <v>1485.56</v>
      </c>
      <c r="H30" s="156"/>
      <c r="I30" s="156"/>
      <c r="J30" s="136" t="s">
        <v>339</v>
      </c>
      <c r="K30" s="136">
        <v>17828.04</v>
      </c>
      <c r="L30" s="157"/>
      <c r="M30" s="156">
        <f>IF(ISNUMBER(K30/G30),IF(NOT(K30/G30=0),K30/G30, " "), " ")</f>
        <v>12.000888553811359</v>
      </c>
      <c r="N30" s="154"/>
    </row>
    <row r="31" spans="1:23" ht="22.8" x14ac:dyDescent="0.25">
      <c r="A31" s="152">
        <v>6</v>
      </c>
      <c r="B31" s="153" t="s">
        <v>340</v>
      </c>
      <c r="C31" s="134" t="s">
        <v>341</v>
      </c>
      <c r="D31" s="154" t="s">
        <v>321</v>
      </c>
      <c r="E31" s="155">
        <v>4.55</v>
      </c>
      <c r="F31" s="136" t="s">
        <v>342</v>
      </c>
      <c r="G31" s="136">
        <v>50.96</v>
      </c>
      <c r="H31" s="156"/>
      <c r="I31" s="156"/>
      <c r="J31" s="136" t="s">
        <v>343</v>
      </c>
      <c r="K31" s="136">
        <v>611.57000000000005</v>
      </c>
      <c r="L31" s="157"/>
      <c r="M31" s="156">
        <f>IF(ISNUMBER(K31/G31),IF(NOT(K31/G31=0),K31/G31, " "), " ")</f>
        <v>12.000981161695448</v>
      </c>
      <c r="N31" s="154"/>
    </row>
    <row r="32" spans="1:23" ht="22.8" x14ac:dyDescent="0.25">
      <c r="A32" s="152">
        <v>7</v>
      </c>
      <c r="B32" s="153" t="s">
        <v>344</v>
      </c>
      <c r="C32" s="134" t="s">
        <v>345</v>
      </c>
      <c r="D32" s="154" t="s">
        <v>321</v>
      </c>
      <c r="E32" s="155">
        <v>3.27</v>
      </c>
      <c r="F32" s="136" t="s">
        <v>346</v>
      </c>
      <c r="G32" s="136">
        <v>37.08</v>
      </c>
      <c r="H32" s="156"/>
      <c r="I32" s="156"/>
      <c r="J32" s="136" t="s">
        <v>347</v>
      </c>
      <c r="K32" s="136">
        <v>445.24</v>
      </c>
      <c r="L32" s="157"/>
      <c r="M32" s="156">
        <f>IF(ISNUMBER(K32/G32),IF(NOT(K32/G32=0),K32/G32, " "), " ")</f>
        <v>12.00755124056095</v>
      </c>
      <c r="N32" s="154"/>
    </row>
    <row r="33" spans="1:14" ht="22.8" x14ac:dyDescent="0.25">
      <c r="A33" s="152">
        <v>8</v>
      </c>
      <c r="B33" s="153" t="s">
        <v>348</v>
      </c>
      <c r="C33" s="134" t="s">
        <v>349</v>
      </c>
      <c r="D33" s="154" t="s">
        <v>321</v>
      </c>
      <c r="E33" s="155">
        <v>31.98</v>
      </c>
      <c r="F33" s="136" t="s">
        <v>350</v>
      </c>
      <c r="G33" s="136">
        <v>366.81</v>
      </c>
      <c r="H33" s="156"/>
      <c r="I33" s="156"/>
      <c r="J33" s="136" t="s">
        <v>351</v>
      </c>
      <c r="K33" s="136">
        <v>4401.08</v>
      </c>
      <c r="L33" s="157"/>
      <c r="M33" s="156">
        <f>IF(ISNUMBER(K33/G33),IF(NOT(K33/G33=0),K33/G33, " "), " ")</f>
        <v>11.998255227501977</v>
      </c>
      <c r="N33" s="154"/>
    </row>
    <row r="34" spans="1:14" ht="22.8" x14ac:dyDescent="0.25">
      <c r="A34" s="152">
        <v>9</v>
      </c>
      <c r="B34" s="153" t="s">
        <v>352</v>
      </c>
      <c r="C34" s="134" t="s">
        <v>353</v>
      </c>
      <c r="D34" s="154" t="s">
        <v>321</v>
      </c>
      <c r="E34" s="155">
        <v>1.31</v>
      </c>
      <c r="F34" s="136" t="s">
        <v>354</v>
      </c>
      <c r="G34" s="136">
        <v>15.38</v>
      </c>
      <c r="H34" s="156"/>
      <c r="I34" s="156"/>
      <c r="J34" s="136" t="s">
        <v>355</v>
      </c>
      <c r="K34" s="136">
        <v>184.49</v>
      </c>
      <c r="L34" s="157"/>
      <c r="M34" s="156">
        <f>IF(ISNUMBER(K34/G34),IF(NOT(K34/G34=0),K34/G34, " "), " ")</f>
        <v>11.995448634590376</v>
      </c>
      <c r="N34" s="154"/>
    </row>
    <row r="35" spans="1:14" ht="22.8" x14ac:dyDescent="0.25">
      <c r="A35" s="152">
        <v>10</v>
      </c>
      <c r="B35" s="153" t="s">
        <v>356</v>
      </c>
      <c r="C35" s="134" t="s">
        <v>357</v>
      </c>
      <c r="D35" s="154" t="s">
        <v>321</v>
      </c>
      <c r="E35" s="155">
        <v>0.28999999999999998</v>
      </c>
      <c r="F35" s="136" t="s">
        <v>358</v>
      </c>
      <c r="G35" s="136">
        <v>3.49</v>
      </c>
      <c r="H35" s="156"/>
      <c r="I35" s="156"/>
      <c r="J35" s="136" t="s">
        <v>359</v>
      </c>
      <c r="K35" s="136">
        <v>41.86</v>
      </c>
      <c r="L35" s="157"/>
      <c r="M35" s="156">
        <f>IF(ISNUMBER(K35/G35),IF(NOT(K35/G35=0),K35/G35, " "), " ")</f>
        <v>11.994269340974212</v>
      </c>
      <c r="N35" s="154"/>
    </row>
    <row r="36" spans="1:14" ht="22.8" x14ac:dyDescent="0.25">
      <c r="A36" s="152">
        <v>11</v>
      </c>
      <c r="B36" s="153" t="s">
        <v>360</v>
      </c>
      <c r="C36" s="134" t="s">
        <v>361</v>
      </c>
      <c r="D36" s="154" t="s">
        <v>321</v>
      </c>
      <c r="E36" s="155">
        <v>213.44</v>
      </c>
      <c r="F36" s="136" t="s">
        <v>362</v>
      </c>
      <c r="G36" s="136">
        <v>2633.85</v>
      </c>
      <c r="H36" s="156"/>
      <c r="I36" s="156"/>
      <c r="J36" s="136" t="s">
        <v>363</v>
      </c>
      <c r="K36" s="136">
        <v>31616.880000000001</v>
      </c>
      <c r="L36" s="157"/>
      <c r="M36" s="156">
        <f>IF(ISNUMBER(K36/G36),IF(NOT(K36/G36=0),K36/G36, " "), " ")</f>
        <v>12.004054900620766</v>
      </c>
      <c r="N36" s="154"/>
    </row>
    <row r="37" spans="1:14" ht="22.8" x14ac:dyDescent="0.25">
      <c r="A37" s="152">
        <v>12</v>
      </c>
      <c r="B37" s="153" t="s">
        <v>364</v>
      </c>
      <c r="C37" s="134" t="s">
        <v>365</v>
      </c>
      <c r="D37" s="154" t="s">
        <v>321</v>
      </c>
      <c r="E37" s="155">
        <v>4.25</v>
      </c>
      <c r="F37" s="136" t="s">
        <v>366</v>
      </c>
      <c r="G37" s="136">
        <v>53.3</v>
      </c>
      <c r="H37" s="156"/>
      <c r="I37" s="156"/>
      <c r="J37" s="136" t="s">
        <v>367</v>
      </c>
      <c r="K37" s="136">
        <v>639.46</v>
      </c>
      <c r="L37" s="157"/>
      <c r="M37" s="156">
        <f>IF(ISNUMBER(K37/G37),IF(NOT(K37/G37=0),K37/G37, " "), " ")</f>
        <v>11.99737335834897</v>
      </c>
      <c r="N37" s="154"/>
    </row>
    <row r="38" spans="1:14" ht="22.8" x14ac:dyDescent="0.25">
      <c r="A38" s="152">
        <v>13</v>
      </c>
      <c r="B38" s="153" t="s">
        <v>368</v>
      </c>
      <c r="C38" s="134" t="s">
        <v>369</v>
      </c>
      <c r="D38" s="154" t="s">
        <v>321</v>
      </c>
      <c r="E38" s="155">
        <v>48.82</v>
      </c>
      <c r="F38" s="136" t="s">
        <v>370</v>
      </c>
      <c r="G38" s="136">
        <v>630.26</v>
      </c>
      <c r="H38" s="156"/>
      <c r="I38" s="156"/>
      <c r="J38" s="136" t="s">
        <v>371</v>
      </c>
      <c r="K38" s="136"/>
      <c r="L38" s="157"/>
      <c r="M38" s="156" t="str">
        <f>IF(ISNUMBER(K38/G38),IF(NOT(K38/G38=0),K38/G38, " "), " ")</f>
        <v xml:space="preserve"> </v>
      </c>
      <c r="N38" s="154"/>
    </row>
    <row r="39" spans="1:14" ht="22.8" x14ac:dyDescent="0.25">
      <c r="A39" s="152">
        <v>14</v>
      </c>
      <c r="B39" s="153" t="s">
        <v>372</v>
      </c>
      <c r="C39" s="134" t="s">
        <v>373</v>
      </c>
      <c r="D39" s="154" t="s">
        <v>321</v>
      </c>
      <c r="E39" s="155">
        <v>1.52</v>
      </c>
      <c r="F39" s="136" t="s">
        <v>374</v>
      </c>
      <c r="G39" s="136">
        <v>19.899999999999999</v>
      </c>
      <c r="H39" s="156"/>
      <c r="I39" s="156"/>
      <c r="J39" s="136" t="s">
        <v>375</v>
      </c>
      <c r="K39" s="136">
        <v>238.69</v>
      </c>
      <c r="L39" s="157"/>
      <c r="M39" s="156">
        <f>IF(ISNUMBER(K39/G39),IF(NOT(K39/G39=0),K39/G39, " "), " ")</f>
        <v>11.994472361809047</v>
      </c>
      <c r="N39" s="154"/>
    </row>
    <row r="40" spans="1:14" ht="22.8" x14ac:dyDescent="0.25">
      <c r="A40" s="152">
        <v>15</v>
      </c>
      <c r="B40" s="153">
        <v>2</v>
      </c>
      <c r="C40" s="134" t="s">
        <v>376</v>
      </c>
      <c r="D40" s="154" t="s">
        <v>321</v>
      </c>
      <c r="E40" s="155">
        <v>8.66</v>
      </c>
      <c r="F40" s="136" t="s">
        <v>371</v>
      </c>
      <c r="G40" s="136"/>
      <c r="H40" s="156"/>
      <c r="I40" s="156"/>
      <c r="J40" s="136" t="s">
        <v>371</v>
      </c>
      <c r="K40" s="136"/>
      <c r="L40" s="157"/>
      <c r="M40" s="156" t="str">
        <f>IF(ISNUMBER(K40/G40),IF(NOT(K40/G40=0),K40/G40, " "), " ")</f>
        <v xml:space="preserve"> </v>
      </c>
      <c r="N40" s="154"/>
    </row>
    <row r="41" spans="1:14" ht="19.350000000000001" customHeight="1" x14ac:dyDescent="0.25">
      <c r="A41" s="128" t="s">
        <v>377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</row>
    <row r="42" spans="1:14" ht="22.8" x14ac:dyDescent="0.25">
      <c r="A42" s="152">
        <v>16</v>
      </c>
      <c r="B42" s="153">
        <v>30954</v>
      </c>
      <c r="C42" s="134" t="s">
        <v>378</v>
      </c>
      <c r="D42" s="154" t="s">
        <v>379</v>
      </c>
      <c r="E42" s="155">
        <v>3.6</v>
      </c>
      <c r="F42" s="136" t="s">
        <v>380</v>
      </c>
      <c r="G42" s="136">
        <v>121.41</v>
      </c>
      <c r="H42" s="156"/>
      <c r="I42" s="156"/>
      <c r="J42" s="136" t="s">
        <v>381</v>
      </c>
      <c r="K42" s="136">
        <v>586.79999999999995</v>
      </c>
      <c r="L42" s="157"/>
      <c r="M42" s="156">
        <f>IF(ISNUMBER(K42/G42),IF(NOT(K42/G42=0),K42/G42, " "), " ")</f>
        <v>4.8332097850259448</v>
      </c>
      <c r="N42" s="154" t="s">
        <v>382</v>
      </c>
    </row>
    <row r="43" spans="1:14" ht="34.200000000000003" x14ac:dyDescent="0.25">
      <c r="A43" s="152">
        <v>17</v>
      </c>
      <c r="B43" s="153">
        <v>30954</v>
      </c>
      <c r="C43" s="134" t="s">
        <v>383</v>
      </c>
      <c r="D43" s="154" t="s">
        <v>379</v>
      </c>
      <c r="E43" s="155">
        <v>3.57</v>
      </c>
      <c r="F43" s="136" t="s">
        <v>380</v>
      </c>
      <c r="G43" s="136">
        <v>120.4</v>
      </c>
      <c r="H43" s="156"/>
      <c r="I43" s="156"/>
      <c r="J43" s="136" t="s">
        <v>381</v>
      </c>
      <c r="K43" s="136">
        <v>581.91</v>
      </c>
      <c r="L43" s="157"/>
      <c r="M43" s="156">
        <f>IF(ISNUMBER(K43/G43),IF(NOT(K43/G43=0),K43/G43, " "), " ")</f>
        <v>4.8331395348837205</v>
      </c>
      <c r="N43" s="154"/>
    </row>
    <row r="44" spans="1:14" ht="34.200000000000003" x14ac:dyDescent="0.25">
      <c r="A44" s="152">
        <v>18</v>
      </c>
      <c r="B44" s="153">
        <v>30954</v>
      </c>
      <c r="C44" s="134" t="s">
        <v>383</v>
      </c>
      <c r="D44" s="154" t="s">
        <v>379</v>
      </c>
      <c r="E44" s="155">
        <v>0.03</v>
      </c>
      <c r="F44" s="136" t="s">
        <v>380</v>
      </c>
      <c r="G44" s="136">
        <v>1.01</v>
      </c>
      <c r="H44" s="156"/>
      <c r="I44" s="156"/>
      <c r="J44" s="136" t="s">
        <v>381</v>
      </c>
      <c r="K44" s="136">
        <v>4.8899999999999997</v>
      </c>
      <c r="L44" s="157"/>
      <c r="M44" s="156">
        <f>IF(ISNUMBER(K44/G44),IF(NOT(K44/G44=0),K44/G44, " "), " ")</f>
        <v>4.8415841584158414</v>
      </c>
      <c r="N44" s="154" t="s">
        <v>384</v>
      </c>
    </row>
    <row r="45" spans="1:14" ht="22.8" x14ac:dyDescent="0.25">
      <c r="A45" s="152">
        <v>19</v>
      </c>
      <c r="B45" s="153">
        <v>31910</v>
      </c>
      <c r="C45" s="134" t="s">
        <v>385</v>
      </c>
      <c r="D45" s="154" t="s">
        <v>379</v>
      </c>
      <c r="E45" s="155">
        <v>2.79</v>
      </c>
      <c r="F45" s="136" t="s">
        <v>386</v>
      </c>
      <c r="G45" s="136">
        <v>102.26</v>
      </c>
      <c r="H45" s="156"/>
      <c r="I45" s="156"/>
      <c r="J45" s="136" t="s">
        <v>387</v>
      </c>
      <c r="K45" s="136">
        <v>345.96</v>
      </c>
      <c r="L45" s="157"/>
      <c r="M45" s="156">
        <f>IF(ISNUMBER(K45/G45),IF(NOT(K45/G45=0),K45/G45, " "), " ")</f>
        <v>3.3831410131038524</v>
      </c>
      <c r="N45" s="154" t="s">
        <v>384</v>
      </c>
    </row>
    <row r="46" spans="1:14" ht="22.8" x14ac:dyDescent="0.25">
      <c r="A46" s="152">
        <v>20</v>
      </c>
      <c r="B46" s="153">
        <v>40502</v>
      </c>
      <c r="C46" s="134" t="s">
        <v>388</v>
      </c>
      <c r="D46" s="154" t="s">
        <v>379</v>
      </c>
      <c r="E46" s="155">
        <v>0.91</v>
      </c>
      <c r="F46" s="136" t="s">
        <v>389</v>
      </c>
      <c r="G46" s="136">
        <v>7.13</v>
      </c>
      <c r="H46" s="156"/>
      <c r="I46" s="156"/>
      <c r="J46" s="136" t="s">
        <v>390</v>
      </c>
      <c r="K46" s="136">
        <v>40.950000000000003</v>
      </c>
      <c r="L46" s="157"/>
      <c r="M46" s="156">
        <f>IF(ISNUMBER(K46/G46),IF(NOT(K46/G46=0),K46/G46, " "), " ")</f>
        <v>5.7433380084151482</v>
      </c>
      <c r="N46" s="154"/>
    </row>
    <row r="47" spans="1:14" ht="22.8" x14ac:dyDescent="0.25">
      <c r="A47" s="152">
        <v>21</v>
      </c>
      <c r="B47" s="153">
        <v>40504</v>
      </c>
      <c r="C47" s="134" t="s">
        <v>391</v>
      </c>
      <c r="D47" s="154" t="s">
        <v>379</v>
      </c>
      <c r="E47" s="155">
        <v>0.41</v>
      </c>
      <c r="F47" s="136" t="s">
        <v>392</v>
      </c>
      <c r="G47" s="136">
        <v>0.53</v>
      </c>
      <c r="H47" s="156"/>
      <c r="I47" s="156"/>
      <c r="J47" s="136" t="s">
        <v>393</v>
      </c>
      <c r="K47" s="136">
        <v>1.23</v>
      </c>
      <c r="L47" s="157"/>
      <c r="M47" s="156">
        <f>IF(ISNUMBER(K47/G47),IF(NOT(K47/G47=0),K47/G47, " "), " ")</f>
        <v>2.3207547169811318</v>
      </c>
      <c r="N47" s="154"/>
    </row>
    <row r="48" spans="1:14" ht="22.8" x14ac:dyDescent="0.25">
      <c r="A48" s="152">
        <v>22</v>
      </c>
      <c r="B48" s="153">
        <v>110901</v>
      </c>
      <c r="C48" s="134" t="s">
        <v>394</v>
      </c>
      <c r="D48" s="154" t="s">
        <v>379</v>
      </c>
      <c r="E48" s="155">
        <v>5.0599999999999996</v>
      </c>
      <c r="F48" s="136" t="s">
        <v>395</v>
      </c>
      <c r="G48" s="136">
        <v>73.319999999999993</v>
      </c>
      <c r="H48" s="156"/>
      <c r="I48" s="156"/>
      <c r="J48" s="136" t="s">
        <v>371</v>
      </c>
      <c r="K48" s="136"/>
      <c r="L48" s="157"/>
      <c r="M48" s="156" t="str">
        <f>IF(ISNUMBER(K48/G48),IF(NOT(K48/G48=0),K48/G48, " "), " ")</f>
        <v xml:space="preserve"> </v>
      </c>
      <c r="N48" s="154"/>
    </row>
    <row r="49" spans="1:14" ht="22.8" x14ac:dyDescent="0.25">
      <c r="A49" s="152">
        <v>23</v>
      </c>
      <c r="B49" s="153">
        <v>150401</v>
      </c>
      <c r="C49" s="134" t="s">
        <v>396</v>
      </c>
      <c r="D49" s="154" t="s">
        <v>379</v>
      </c>
      <c r="E49" s="155">
        <v>2.46</v>
      </c>
      <c r="F49" s="136" t="s">
        <v>397</v>
      </c>
      <c r="G49" s="136">
        <v>8.24</v>
      </c>
      <c r="H49" s="156"/>
      <c r="I49" s="156"/>
      <c r="J49" s="136" t="s">
        <v>371</v>
      </c>
      <c r="K49" s="136"/>
      <c r="L49" s="157"/>
      <c r="M49" s="156" t="str">
        <f>IF(ISNUMBER(K49/G49),IF(NOT(K49/G49=0),K49/G49, " "), " ")</f>
        <v xml:space="preserve"> </v>
      </c>
      <c r="N49" s="154"/>
    </row>
    <row r="50" spans="1:14" ht="22.8" x14ac:dyDescent="0.25">
      <c r="A50" s="152">
        <v>24</v>
      </c>
      <c r="B50" s="153">
        <v>330206</v>
      </c>
      <c r="C50" s="134" t="s">
        <v>398</v>
      </c>
      <c r="D50" s="154" t="s">
        <v>379</v>
      </c>
      <c r="E50" s="155">
        <v>0.22</v>
      </c>
      <c r="F50" s="136" t="s">
        <v>399</v>
      </c>
      <c r="G50" s="136">
        <v>0.51</v>
      </c>
      <c r="H50" s="156"/>
      <c r="I50" s="156"/>
      <c r="J50" s="136" t="s">
        <v>400</v>
      </c>
      <c r="K50" s="136">
        <v>2.64</v>
      </c>
      <c r="L50" s="157"/>
      <c r="M50" s="156">
        <f>IF(ISNUMBER(K50/G50),IF(NOT(K50/G50=0),K50/G50, " "), " ")</f>
        <v>5.1764705882352944</v>
      </c>
      <c r="N50" s="154"/>
    </row>
    <row r="51" spans="1:14" ht="22.8" x14ac:dyDescent="0.25">
      <c r="A51" s="152">
        <v>25</v>
      </c>
      <c r="B51" s="153">
        <v>400001</v>
      </c>
      <c r="C51" s="134" t="s">
        <v>401</v>
      </c>
      <c r="D51" s="154" t="s">
        <v>379</v>
      </c>
      <c r="E51" s="155">
        <v>0.78</v>
      </c>
      <c r="F51" s="136" t="s">
        <v>402</v>
      </c>
      <c r="G51" s="136">
        <v>80.489999999999995</v>
      </c>
      <c r="H51" s="156"/>
      <c r="I51" s="156"/>
      <c r="J51" s="136" t="s">
        <v>403</v>
      </c>
      <c r="K51" s="136">
        <v>457.86</v>
      </c>
      <c r="L51" s="157"/>
      <c r="M51" s="156">
        <f>IF(ISNUMBER(K51/G51),IF(NOT(K51/G51=0),K51/G51, " "), " ")</f>
        <v>5.6884084979500562</v>
      </c>
      <c r="N51" s="154" t="s">
        <v>382</v>
      </c>
    </row>
    <row r="52" spans="1:14" ht="22.8" x14ac:dyDescent="0.25">
      <c r="A52" s="152">
        <v>26</v>
      </c>
      <c r="B52" s="153">
        <v>400001</v>
      </c>
      <c r="C52" s="134" t="s">
        <v>404</v>
      </c>
      <c r="D52" s="154" t="s">
        <v>379</v>
      </c>
      <c r="E52" s="155">
        <v>0.05</v>
      </c>
      <c r="F52" s="136" t="s">
        <v>402</v>
      </c>
      <c r="G52" s="136">
        <v>5.15</v>
      </c>
      <c r="H52" s="156"/>
      <c r="I52" s="156"/>
      <c r="J52" s="136" t="s">
        <v>403</v>
      </c>
      <c r="K52" s="136">
        <v>29.35</v>
      </c>
      <c r="L52" s="157"/>
      <c r="M52" s="156">
        <f>IF(ISNUMBER(K52/G52),IF(NOT(K52/G52=0),K52/G52, " "), " ")</f>
        <v>5.6990291262135919</v>
      </c>
      <c r="N52" s="154" t="s">
        <v>384</v>
      </c>
    </row>
    <row r="53" spans="1:14" ht="22.8" x14ac:dyDescent="0.25">
      <c r="A53" s="152">
        <v>27</v>
      </c>
      <c r="B53" s="153">
        <v>400001</v>
      </c>
      <c r="C53" s="134" t="s">
        <v>404</v>
      </c>
      <c r="D53" s="154" t="s">
        <v>379</v>
      </c>
      <c r="E53" s="155">
        <v>0.73</v>
      </c>
      <c r="F53" s="136" t="s">
        <v>402</v>
      </c>
      <c r="G53" s="136">
        <v>75.34</v>
      </c>
      <c r="H53" s="156"/>
      <c r="I53" s="156"/>
      <c r="J53" s="136" t="s">
        <v>403</v>
      </c>
      <c r="K53" s="136">
        <v>428.51</v>
      </c>
      <c r="L53" s="157"/>
      <c r="M53" s="156">
        <f>IF(ISNUMBER(K53/G53),IF(NOT(K53/G53=0),K53/G53, " "), " ")</f>
        <v>5.6876825059729228</v>
      </c>
      <c r="N53" s="154"/>
    </row>
    <row r="54" spans="1:14" ht="19.350000000000001" customHeight="1" x14ac:dyDescent="0.25">
      <c r="A54" s="128" t="s">
        <v>405</v>
      </c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</row>
    <row r="55" spans="1:14" ht="22.8" x14ac:dyDescent="0.25">
      <c r="A55" s="152">
        <v>28</v>
      </c>
      <c r="B55" s="153" t="s">
        <v>406</v>
      </c>
      <c r="C55" s="134" t="s">
        <v>407</v>
      </c>
      <c r="D55" s="154" t="s">
        <v>408</v>
      </c>
      <c r="E55" s="155">
        <v>1.9E-3</v>
      </c>
      <c r="F55" s="136" t="s">
        <v>409</v>
      </c>
      <c r="G55" s="136">
        <v>16.61</v>
      </c>
      <c r="H55" s="156"/>
      <c r="I55" s="156">
        <v>61</v>
      </c>
      <c r="J55" s="136" t="s">
        <v>371</v>
      </c>
      <c r="K55" s="136">
        <v>62.73</v>
      </c>
      <c r="L55" s="157"/>
      <c r="M55" s="156">
        <f>IF(ISNUMBER(K55/G55),IF(NOT(K55/G55=0),K55/G55, " "), " ")</f>
        <v>3.7766405779650811</v>
      </c>
      <c r="N55" s="154" t="s">
        <v>382</v>
      </c>
    </row>
    <row r="56" spans="1:14" ht="22.8" x14ac:dyDescent="0.25">
      <c r="A56" s="152">
        <v>29</v>
      </c>
      <c r="B56" s="153" t="s">
        <v>406</v>
      </c>
      <c r="C56" s="134" t="s">
        <v>410</v>
      </c>
      <c r="D56" s="154" t="s">
        <v>408</v>
      </c>
      <c r="E56" s="155">
        <v>4.0000000000000002E-4</v>
      </c>
      <c r="F56" s="136" t="s">
        <v>409</v>
      </c>
      <c r="G56" s="136">
        <v>3.5</v>
      </c>
      <c r="H56" s="156"/>
      <c r="I56" s="156"/>
      <c r="J56" s="136" t="s">
        <v>371</v>
      </c>
      <c r="K56" s="136"/>
      <c r="L56" s="157"/>
      <c r="M56" s="156" t="str">
        <f>IF(ISNUMBER(K56/G56),IF(NOT(K56/G56=0),K56/G56, " "), " ")</f>
        <v xml:space="preserve"> </v>
      </c>
      <c r="N56" s="154"/>
    </row>
    <row r="57" spans="1:14" ht="34.200000000000003" x14ac:dyDescent="0.25">
      <c r="A57" s="152">
        <v>30</v>
      </c>
      <c r="B57" s="153" t="s">
        <v>406</v>
      </c>
      <c r="C57" s="134" t="s">
        <v>410</v>
      </c>
      <c r="D57" s="154" t="s">
        <v>408</v>
      </c>
      <c r="E57" s="155">
        <v>1.5E-3</v>
      </c>
      <c r="F57" s="136" t="s">
        <v>409</v>
      </c>
      <c r="G57" s="136">
        <v>13.11</v>
      </c>
      <c r="H57" s="156">
        <v>40665.26</v>
      </c>
      <c r="I57" s="156">
        <v>61</v>
      </c>
      <c r="J57" s="136" t="s">
        <v>411</v>
      </c>
      <c r="K57" s="136">
        <v>62.73</v>
      </c>
      <c r="L57" s="157"/>
      <c r="M57" s="156">
        <f>IF(ISNUMBER(K57/G57),IF(NOT(K57/G57=0),K57/G57, " "), " ")</f>
        <v>4.7848970251716247</v>
      </c>
      <c r="N57" s="154" t="s">
        <v>412</v>
      </c>
    </row>
    <row r="58" spans="1:14" ht="22.8" x14ac:dyDescent="0.25">
      <c r="A58" s="152">
        <v>31</v>
      </c>
      <c r="B58" s="153" t="s">
        <v>413</v>
      </c>
      <c r="C58" s="134" t="s">
        <v>414</v>
      </c>
      <c r="D58" s="154" t="s">
        <v>415</v>
      </c>
      <c r="E58" s="155">
        <v>0.1148</v>
      </c>
      <c r="F58" s="136" t="s">
        <v>416</v>
      </c>
      <c r="G58" s="136">
        <v>0.71</v>
      </c>
      <c r="H58" s="156"/>
      <c r="I58" s="156"/>
      <c r="J58" s="136" t="s">
        <v>371</v>
      </c>
      <c r="K58" s="136"/>
      <c r="L58" s="157"/>
      <c r="M58" s="156" t="str">
        <f>IF(ISNUMBER(K58/G58),IF(NOT(K58/G58=0),K58/G58, " "), " ")</f>
        <v xml:space="preserve"> </v>
      </c>
      <c r="N58" s="154"/>
    </row>
    <row r="59" spans="1:14" ht="34.200000000000003" x14ac:dyDescent="0.25">
      <c r="A59" s="152">
        <v>32</v>
      </c>
      <c r="B59" s="153" t="s">
        <v>417</v>
      </c>
      <c r="C59" s="134" t="s">
        <v>418</v>
      </c>
      <c r="D59" s="154" t="s">
        <v>408</v>
      </c>
      <c r="E59" s="155">
        <v>4.7199999999999999E-2</v>
      </c>
      <c r="F59" s="136" t="s">
        <v>419</v>
      </c>
      <c r="G59" s="136">
        <v>805.24</v>
      </c>
      <c r="H59" s="156"/>
      <c r="I59" s="156"/>
      <c r="J59" s="136" t="s">
        <v>371</v>
      </c>
      <c r="K59" s="136"/>
      <c r="L59" s="157"/>
      <c r="M59" s="156" t="str">
        <f>IF(ISNUMBER(K59/G59),IF(NOT(K59/G59=0),K59/G59, " "), " ")</f>
        <v xml:space="preserve"> </v>
      </c>
      <c r="N59" s="154"/>
    </row>
    <row r="60" spans="1:14" ht="22.8" x14ac:dyDescent="0.25">
      <c r="A60" s="152">
        <v>33</v>
      </c>
      <c r="B60" s="153" t="s">
        <v>420</v>
      </c>
      <c r="C60" s="134" t="s">
        <v>421</v>
      </c>
      <c r="D60" s="154" t="s">
        <v>408</v>
      </c>
      <c r="E60" s="155">
        <v>7.7999999999999996E-3</v>
      </c>
      <c r="F60" s="136" t="s">
        <v>422</v>
      </c>
      <c r="G60" s="136">
        <v>83.46</v>
      </c>
      <c r="H60" s="156"/>
      <c r="I60" s="156"/>
      <c r="J60" s="136" t="s">
        <v>371</v>
      </c>
      <c r="K60" s="136"/>
      <c r="L60" s="157"/>
      <c r="M60" s="156" t="str">
        <f>IF(ISNUMBER(K60/G60),IF(NOT(K60/G60=0),K60/G60, " "), " ")</f>
        <v xml:space="preserve"> </v>
      </c>
      <c r="N60" s="154"/>
    </row>
    <row r="61" spans="1:14" ht="22.8" x14ac:dyDescent="0.25">
      <c r="A61" s="152">
        <v>34</v>
      </c>
      <c r="B61" s="153" t="s">
        <v>423</v>
      </c>
      <c r="C61" s="134" t="s">
        <v>424</v>
      </c>
      <c r="D61" s="154" t="s">
        <v>408</v>
      </c>
      <c r="E61" s="155">
        <v>1.1999999999999999E-3</v>
      </c>
      <c r="F61" s="136" t="s">
        <v>425</v>
      </c>
      <c r="G61" s="136">
        <v>4.57</v>
      </c>
      <c r="H61" s="156"/>
      <c r="I61" s="156"/>
      <c r="J61" s="136" t="s">
        <v>371</v>
      </c>
      <c r="K61" s="136"/>
      <c r="L61" s="157"/>
      <c r="M61" s="156" t="str">
        <f>IF(ISNUMBER(K61/G61),IF(NOT(K61/G61=0),K61/G61, " "), " ")</f>
        <v xml:space="preserve"> </v>
      </c>
      <c r="N61" s="154"/>
    </row>
    <row r="62" spans="1:14" ht="34.200000000000003" x14ac:dyDescent="0.25">
      <c r="A62" s="152">
        <v>35</v>
      </c>
      <c r="B62" s="153" t="s">
        <v>426</v>
      </c>
      <c r="C62" s="134" t="s">
        <v>427</v>
      </c>
      <c r="D62" s="154" t="s">
        <v>428</v>
      </c>
      <c r="E62" s="155">
        <v>9.6</v>
      </c>
      <c r="F62" s="136" t="s">
        <v>429</v>
      </c>
      <c r="G62" s="136">
        <v>81.7</v>
      </c>
      <c r="H62" s="156">
        <v>53</v>
      </c>
      <c r="I62" s="156">
        <v>508.8</v>
      </c>
      <c r="J62" s="136" t="s">
        <v>430</v>
      </c>
      <c r="K62" s="136">
        <v>522.34</v>
      </c>
      <c r="L62" s="157"/>
      <c r="M62" s="156">
        <f>IF(ISNUMBER(K62/G62),IF(NOT(K62/G62=0),K62/G62, " "), " ")</f>
        <v>6.3933904528763774</v>
      </c>
      <c r="N62" s="154" t="s">
        <v>431</v>
      </c>
    </row>
    <row r="63" spans="1:14" ht="22.8" x14ac:dyDescent="0.25">
      <c r="A63" s="152">
        <v>36</v>
      </c>
      <c r="B63" s="153" t="s">
        <v>432</v>
      </c>
      <c r="C63" s="134" t="s">
        <v>433</v>
      </c>
      <c r="D63" s="154" t="s">
        <v>408</v>
      </c>
      <c r="E63" s="155">
        <v>1.7000000000000001E-2</v>
      </c>
      <c r="F63" s="136" t="s">
        <v>434</v>
      </c>
      <c r="G63" s="136">
        <v>510.68</v>
      </c>
      <c r="H63" s="156">
        <v>85289</v>
      </c>
      <c r="I63" s="156">
        <v>1449.92</v>
      </c>
      <c r="J63" s="136" t="s">
        <v>435</v>
      </c>
      <c r="K63" s="136">
        <v>1487.64</v>
      </c>
      <c r="L63" s="157"/>
      <c r="M63" s="156">
        <f>IF(ISNUMBER(K63/G63),IF(NOT(K63/G63=0),K63/G63, " "), " ")</f>
        <v>2.9130571003368062</v>
      </c>
      <c r="N63" s="154"/>
    </row>
    <row r="64" spans="1:14" ht="22.8" x14ac:dyDescent="0.25">
      <c r="A64" s="152">
        <v>37</v>
      </c>
      <c r="B64" s="153" t="s">
        <v>436</v>
      </c>
      <c r="C64" s="134" t="s">
        <v>437</v>
      </c>
      <c r="D64" s="154" t="s">
        <v>408</v>
      </c>
      <c r="E64" s="155">
        <v>2.41E-2</v>
      </c>
      <c r="F64" s="136" t="s">
        <v>438</v>
      </c>
      <c r="G64" s="136">
        <v>245.58</v>
      </c>
      <c r="H64" s="156"/>
      <c r="I64" s="156"/>
      <c r="J64" s="136" t="s">
        <v>371</v>
      </c>
      <c r="K64" s="136"/>
      <c r="L64" s="157"/>
      <c r="M64" s="156" t="str">
        <f>IF(ISNUMBER(K64/G64),IF(NOT(K64/G64=0),K64/G64, " "), " ")</f>
        <v xml:space="preserve"> </v>
      </c>
      <c r="N64" s="154"/>
    </row>
    <row r="65" spans="1:14" ht="34.200000000000003" x14ac:dyDescent="0.25">
      <c r="A65" s="152">
        <v>38</v>
      </c>
      <c r="B65" s="153" t="s">
        <v>439</v>
      </c>
      <c r="C65" s="134" t="s">
        <v>440</v>
      </c>
      <c r="D65" s="154" t="s">
        <v>441</v>
      </c>
      <c r="E65" s="155">
        <v>1</v>
      </c>
      <c r="F65" s="136" t="s">
        <v>442</v>
      </c>
      <c r="G65" s="136">
        <v>72.7</v>
      </c>
      <c r="H65" s="156"/>
      <c r="I65" s="156"/>
      <c r="J65" s="136" t="s">
        <v>371</v>
      </c>
      <c r="K65" s="136"/>
      <c r="L65" s="157"/>
      <c r="M65" s="156" t="str">
        <f>IF(ISNUMBER(K65/G65),IF(NOT(K65/G65=0),K65/G65, " "), " ")</f>
        <v xml:space="preserve"> </v>
      </c>
      <c r="N65" s="154"/>
    </row>
    <row r="66" spans="1:14" ht="22.8" x14ac:dyDescent="0.25">
      <c r="A66" s="152">
        <v>39</v>
      </c>
      <c r="B66" s="153" t="s">
        <v>443</v>
      </c>
      <c r="C66" s="134" t="s">
        <v>444</v>
      </c>
      <c r="D66" s="154" t="s">
        <v>445</v>
      </c>
      <c r="E66" s="155">
        <v>2.875</v>
      </c>
      <c r="F66" s="136" t="s">
        <v>446</v>
      </c>
      <c r="G66" s="136">
        <v>58.08</v>
      </c>
      <c r="H66" s="156"/>
      <c r="I66" s="156">
        <v>195.5</v>
      </c>
      <c r="J66" s="136" t="s">
        <v>371</v>
      </c>
      <c r="K66" s="136">
        <v>205.23</v>
      </c>
      <c r="L66" s="157"/>
      <c r="M66" s="156">
        <f>IF(ISNUMBER(K66/G66),IF(NOT(K66/G66=0),K66/G66, " "), " ")</f>
        <v>3.5335743801652892</v>
      </c>
      <c r="N66" s="154" t="s">
        <v>382</v>
      </c>
    </row>
    <row r="67" spans="1:14" ht="22.8" x14ac:dyDescent="0.25">
      <c r="A67" s="152">
        <v>40</v>
      </c>
      <c r="B67" s="153" t="s">
        <v>443</v>
      </c>
      <c r="C67" s="134" t="s">
        <v>447</v>
      </c>
      <c r="D67" s="154" t="s">
        <v>445</v>
      </c>
      <c r="E67" s="155">
        <v>0.57499999999999996</v>
      </c>
      <c r="F67" s="136" t="s">
        <v>446</v>
      </c>
      <c r="G67" s="136">
        <v>11.62</v>
      </c>
      <c r="H67" s="156"/>
      <c r="I67" s="156"/>
      <c r="J67" s="136" t="s">
        <v>371</v>
      </c>
      <c r="K67" s="136"/>
      <c r="L67" s="157"/>
      <c r="M67" s="156" t="str">
        <f>IF(ISNUMBER(K67/G67),IF(NOT(K67/G67=0),K67/G67, " "), " ")</f>
        <v xml:space="preserve"> </v>
      </c>
      <c r="N67" s="154"/>
    </row>
    <row r="68" spans="1:14" ht="34.200000000000003" x14ac:dyDescent="0.25">
      <c r="A68" s="152">
        <v>41</v>
      </c>
      <c r="B68" s="153" t="s">
        <v>443</v>
      </c>
      <c r="C68" s="134" t="s">
        <v>447</v>
      </c>
      <c r="D68" s="154" t="s">
        <v>445</v>
      </c>
      <c r="E68" s="155">
        <v>2.2999999999999998</v>
      </c>
      <c r="F68" s="136" t="s">
        <v>446</v>
      </c>
      <c r="G68" s="136">
        <v>46.46</v>
      </c>
      <c r="H68" s="156">
        <v>85</v>
      </c>
      <c r="I68" s="156">
        <v>195.5</v>
      </c>
      <c r="J68" s="136" t="s">
        <v>448</v>
      </c>
      <c r="K68" s="136">
        <v>205.23</v>
      </c>
      <c r="L68" s="157"/>
      <c r="M68" s="156">
        <f>IF(ISNUMBER(K68/G68),IF(NOT(K68/G68=0),K68/G68, " "), " ")</f>
        <v>4.4173482565647868</v>
      </c>
      <c r="N68" s="154" t="s">
        <v>449</v>
      </c>
    </row>
    <row r="69" spans="1:14" ht="22.8" x14ac:dyDescent="0.25">
      <c r="A69" s="152">
        <v>42</v>
      </c>
      <c r="B69" s="153" t="s">
        <v>450</v>
      </c>
      <c r="C69" s="134" t="s">
        <v>451</v>
      </c>
      <c r="D69" s="154" t="s">
        <v>408</v>
      </c>
      <c r="E69" s="155">
        <v>2E-3</v>
      </c>
      <c r="F69" s="136" t="s">
        <v>452</v>
      </c>
      <c r="G69" s="136">
        <v>1.1000000000000001</v>
      </c>
      <c r="H69" s="156"/>
      <c r="I69" s="156"/>
      <c r="J69" s="136" t="s">
        <v>371</v>
      </c>
      <c r="K69" s="136"/>
      <c r="L69" s="157"/>
      <c r="M69" s="156" t="str">
        <f>IF(ISNUMBER(K69/G69),IF(NOT(K69/G69=0),K69/G69, " "), " ")</f>
        <v xml:space="preserve"> </v>
      </c>
      <c r="N69" s="154"/>
    </row>
    <row r="70" spans="1:14" ht="22.8" x14ac:dyDescent="0.25">
      <c r="A70" s="152">
        <v>43</v>
      </c>
      <c r="B70" s="153" t="s">
        <v>453</v>
      </c>
      <c r="C70" s="134" t="s">
        <v>454</v>
      </c>
      <c r="D70" s="154" t="s">
        <v>408</v>
      </c>
      <c r="E70" s="155">
        <v>2.0000000000000001E-4</v>
      </c>
      <c r="F70" s="136" t="s">
        <v>455</v>
      </c>
      <c r="G70" s="136">
        <v>2.31</v>
      </c>
      <c r="H70" s="156"/>
      <c r="I70" s="156"/>
      <c r="J70" s="136" t="s">
        <v>371</v>
      </c>
      <c r="K70" s="136"/>
      <c r="L70" s="157"/>
      <c r="M70" s="156" t="str">
        <f>IF(ISNUMBER(K70/G70),IF(NOT(K70/G70=0),K70/G70, " "), " ")</f>
        <v xml:space="preserve"> </v>
      </c>
      <c r="N70" s="154"/>
    </row>
    <row r="71" spans="1:14" ht="22.8" x14ac:dyDescent="0.25">
      <c r="A71" s="152">
        <v>44</v>
      </c>
      <c r="B71" s="153" t="s">
        <v>456</v>
      </c>
      <c r="C71" s="134" t="s">
        <v>457</v>
      </c>
      <c r="D71" s="154" t="s">
        <v>408</v>
      </c>
      <c r="E71" s="155">
        <v>2.0000000000000001E-4</v>
      </c>
      <c r="F71" s="136" t="s">
        <v>458</v>
      </c>
      <c r="G71" s="136">
        <v>2.13</v>
      </c>
      <c r="H71" s="156">
        <v>56684.17</v>
      </c>
      <c r="I71" s="156">
        <v>11.34</v>
      </c>
      <c r="J71" s="136" t="s">
        <v>459</v>
      </c>
      <c r="K71" s="136">
        <v>11.63</v>
      </c>
      <c r="L71" s="157"/>
      <c r="M71" s="156">
        <f>IF(ISNUMBER(K71/G71),IF(NOT(K71/G71=0),K71/G71, " "), " ")</f>
        <v>5.4600938967136159</v>
      </c>
      <c r="N71" s="154"/>
    </row>
    <row r="72" spans="1:14" ht="22.8" x14ac:dyDescent="0.25">
      <c r="A72" s="152">
        <v>45</v>
      </c>
      <c r="B72" s="153" t="s">
        <v>460</v>
      </c>
      <c r="C72" s="134" t="s">
        <v>461</v>
      </c>
      <c r="D72" s="154" t="s">
        <v>445</v>
      </c>
      <c r="E72" s="155">
        <v>4.6420000000000003</v>
      </c>
      <c r="F72" s="136" t="s">
        <v>462</v>
      </c>
      <c r="G72" s="136">
        <v>179.66</v>
      </c>
      <c r="H72" s="156"/>
      <c r="I72" s="156"/>
      <c r="J72" s="136" t="s">
        <v>371</v>
      </c>
      <c r="K72" s="136"/>
      <c r="L72" s="157"/>
      <c r="M72" s="156" t="str">
        <f>IF(ISNUMBER(K72/G72),IF(NOT(K72/G72=0),K72/G72, " "), " ")</f>
        <v xml:space="preserve"> </v>
      </c>
      <c r="N72" s="154"/>
    </row>
    <row r="73" spans="1:14" ht="22.8" x14ac:dyDescent="0.25">
      <c r="A73" s="152">
        <v>46</v>
      </c>
      <c r="B73" s="153" t="s">
        <v>463</v>
      </c>
      <c r="C73" s="134" t="s">
        <v>464</v>
      </c>
      <c r="D73" s="154" t="s">
        <v>415</v>
      </c>
      <c r="E73" s="155">
        <v>9.4899999999999998E-2</v>
      </c>
      <c r="F73" s="136" t="s">
        <v>465</v>
      </c>
      <c r="G73" s="136">
        <v>9.58</v>
      </c>
      <c r="H73" s="156">
        <v>418</v>
      </c>
      <c r="I73" s="156">
        <v>39.67</v>
      </c>
      <c r="J73" s="136" t="s">
        <v>466</v>
      </c>
      <c r="K73" s="136">
        <v>41.44</v>
      </c>
      <c r="L73" s="157"/>
      <c r="M73" s="156">
        <f>IF(ISNUMBER(K73/G73),IF(NOT(K73/G73=0),K73/G73, " "), " ")</f>
        <v>4.3256784968684761</v>
      </c>
      <c r="N73" s="154"/>
    </row>
    <row r="74" spans="1:14" ht="22.8" x14ac:dyDescent="0.25">
      <c r="A74" s="152">
        <v>47</v>
      </c>
      <c r="B74" s="153" t="s">
        <v>467</v>
      </c>
      <c r="C74" s="134" t="s">
        <v>468</v>
      </c>
      <c r="D74" s="154" t="s">
        <v>428</v>
      </c>
      <c r="E74" s="155">
        <v>4.3999999999999997E-2</v>
      </c>
      <c r="F74" s="136" t="s">
        <v>469</v>
      </c>
      <c r="G74" s="136">
        <v>1.86</v>
      </c>
      <c r="H74" s="156">
        <v>228.81</v>
      </c>
      <c r="I74" s="156">
        <v>10.07</v>
      </c>
      <c r="J74" s="136" t="s">
        <v>470</v>
      </c>
      <c r="K74" s="136">
        <v>10.29</v>
      </c>
      <c r="L74" s="157"/>
      <c r="M74" s="156">
        <f>IF(ISNUMBER(K74/G74),IF(NOT(K74/G74=0),K74/G74, " "), " ")</f>
        <v>5.5322580645161281</v>
      </c>
      <c r="N74" s="154" t="s">
        <v>382</v>
      </c>
    </row>
    <row r="75" spans="1:14" ht="22.8" x14ac:dyDescent="0.25">
      <c r="A75" s="152">
        <v>48</v>
      </c>
      <c r="B75" s="153" t="s">
        <v>467</v>
      </c>
      <c r="C75" s="134" t="s">
        <v>471</v>
      </c>
      <c r="D75" s="154" t="s">
        <v>428</v>
      </c>
      <c r="E75" s="155">
        <v>3.6999999999999998E-2</v>
      </c>
      <c r="F75" s="136" t="s">
        <v>469</v>
      </c>
      <c r="G75" s="136">
        <v>1.56</v>
      </c>
      <c r="H75" s="156">
        <v>228.81</v>
      </c>
      <c r="I75" s="156">
        <v>8.4700000000000006</v>
      </c>
      <c r="J75" s="136" t="s">
        <v>470</v>
      </c>
      <c r="K75" s="136">
        <v>8.65</v>
      </c>
      <c r="L75" s="157"/>
      <c r="M75" s="156">
        <f>IF(ISNUMBER(K75/G75),IF(NOT(K75/G75=0),K75/G75, " "), " ")</f>
        <v>5.5448717948717947</v>
      </c>
      <c r="N75" s="154" t="s">
        <v>472</v>
      </c>
    </row>
    <row r="76" spans="1:14" ht="22.8" x14ac:dyDescent="0.25">
      <c r="A76" s="152">
        <v>49</v>
      </c>
      <c r="B76" s="153" t="s">
        <v>467</v>
      </c>
      <c r="C76" s="134" t="s">
        <v>471</v>
      </c>
      <c r="D76" s="154" t="s">
        <v>428</v>
      </c>
      <c r="E76" s="155">
        <v>7.0000000000000001E-3</v>
      </c>
      <c r="F76" s="136" t="s">
        <v>469</v>
      </c>
      <c r="G76" s="136">
        <v>0.3</v>
      </c>
      <c r="H76" s="156">
        <v>228.81</v>
      </c>
      <c r="I76" s="156">
        <v>1.6</v>
      </c>
      <c r="J76" s="136" t="s">
        <v>470</v>
      </c>
      <c r="K76" s="136">
        <v>1.64</v>
      </c>
      <c r="L76" s="157"/>
      <c r="M76" s="156">
        <f>IF(ISNUMBER(K76/G76),IF(NOT(K76/G76=0),K76/G76, " "), " ")</f>
        <v>5.4666666666666668</v>
      </c>
      <c r="N76" s="154"/>
    </row>
    <row r="77" spans="1:14" ht="22.8" x14ac:dyDescent="0.25">
      <c r="A77" s="152">
        <v>50</v>
      </c>
      <c r="B77" s="153" t="s">
        <v>473</v>
      </c>
      <c r="C77" s="134" t="s">
        <v>474</v>
      </c>
      <c r="D77" s="154" t="s">
        <v>408</v>
      </c>
      <c r="E77" s="155">
        <v>0.1497</v>
      </c>
      <c r="F77" s="136" t="s">
        <v>475</v>
      </c>
      <c r="G77" s="136">
        <v>741.02</v>
      </c>
      <c r="H77" s="156"/>
      <c r="I77" s="156"/>
      <c r="J77" s="136" t="s">
        <v>371</v>
      </c>
      <c r="K77" s="136"/>
      <c r="L77" s="157"/>
      <c r="M77" s="156" t="str">
        <f>IF(ISNUMBER(K77/G77),IF(NOT(K77/G77=0),K77/G77, " "), " ")</f>
        <v xml:space="preserve"> </v>
      </c>
      <c r="N77" s="154"/>
    </row>
    <row r="78" spans="1:14" ht="22.8" x14ac:dyDescent="0.25">
      <c r="A78" s="152">
        <v>51</v>
      </c>
      <c r="B78" s="153" t="s">
        <v>476</v>
      </c>
      <c r="C78" s="134" t="s">
        <v>477</v>
      </c>
      <c r="D78" s="154" t="s">
        <v>428</v>
      </c>
      <c r="E78" s="155">
        <v>0.69879999999999998</v>
      </c>
      <c r="F78" s="136" t="s">
        <v>478</v>
      </c>
      <c r="G78" s="136">
        <v>4.92</v>
      </c>
      <c r="H78" s="156"/>
      <c r="I78" s="156">
        <v>0.15</v>
      </c>
      <c r="J78" s="136" t="s">
        <v>371</v>
      </c>
      <c r="K78" s="136">
        <v>0.16</v>
      </c>
      <c r="L78" s="157"/>
      <c r="M78" s="156">
        <f>IF(ISNUMBER(K78/G78),IF(NOT(K78/G78=0),K78/G78, " "), " ")</f>
        <v>3.2520325203252036E-2</v>
      </c>
      <c r="N78" s="154" t="s">
        <v>382</v>
      </c>
    </row>
    <row r="79" spans="1:14" ht="22.8" x14ac:dyDescent="0.25">
      <c r="A79" s="152">
        <v>52</v>
      </c>
      <c r="B79" s="153" t="s">
        <v>476</v>
      </c>
      <c r="C79" s="134" t="s">
        <v>479</v>
      </c>
      <c r="D79" s="154" t="s">
        <v>428</v>
      </c>
      <c r="E79" s="155">
        <v>0.69479999999999997</v>
      </c>
      <c r="F79" s="136" t="s">
        <v>478</v>
      </c>
      <c r="G79" s="136">
        <v>4.8899999999999997</v>
      </c>
      <c r="H79" s="156"/>
      <c r="I79" s="156"/>
      <c r="J79" s="136" t="s">
        <v>371</v>
      </c>
      <c r="K79" s="136"/>
      <c r="L79" s="157"/>
      <c r="M79" s="156" t="str">
        <f>IF(ISNUMBER(K79/G79),IF(NOT(K79/G79=0),K79/G79, " "), " ")</f>
        <v xml:space="preserve"> </v>
      </c>
      <c r="N79" s="154"/>
    </row>
    <row r="80" spans="1:14" ht="22.8" x14ac:dyDescent="0.25">
      <c r="A80" s="152">
        <v>53</v>
      </c>
      <c r="B80" s="153" t="s">
        <v>476</v>
      </c>
      <c r="C80" s="134" t="s">
        <v>479</v>
      </c>
      <c r="D80" s="154" t="s">
        <v>428</v>
      </c>
      <c r="E80" s="155">
        <v>4.0000000000000001E-3</v>
      </c>
      <c r="F80" s="136" t="s">
        <v>478</v>
      </c>
      <c r="G80" s="136">
        <v>0.03</v>
      </c>
      <c r="H80" s="156">
        <v>37.97</v>
      </c>
      <c r="I80" s="156">
        <v>0.15</v>
      </c>
      <c r="J80" s="136" t="s">
        <v>480</v>
      </c>
      <c r="K80" s="136">
        <v>0.16</v>
      </c>
      <c r="L80" s="157"/>
      <c r="M80" s="156">
        <f>IF(ISNUMBER(K80/G80),IF(NOT(K80/G80=0),K80/G80, " "), " ")</f>
        <v>5.3333333333333339</v>
      </c>
      <c r="N80" s="154" t="s">
        <v>481</v>
      </c>
    </row>
    <row r="81" spans="1:14" ht="22.8" x14ac:dyDescent="0.25">
      <c r="A81" s="152">
        <v>54</v>
      </c>
      <c r="B81" s="153" t="s">
        <v>482</v>
      </c>
      <c r="C81" s="134" t="s">
        <v>483</v>
      </c>
      <c r="D81" s="154" t="s">
        <v>408</v>
      </c>
      <c r="E81" s="155">
        <v>8.0000000000000004E-4</v>
      </c>
      <c r="F81" s="136" t="s">
        <v>484</v>
      </c>
      <c r="G81" s="136">
        <v>7.35</v>
      </c>
      <c r="H81" s="156"/>
      <c r="I81" s="156"/>
      <c r="J81" s="136" t="s">
        <v>371</v>
      </c>
      <c r="K81" s="136"/>
      <c r="L81" s="157"/>
      <c r="M81" s="156" t="str">
        <f>IF(ISNUMBER(K81/G81),IF(NOT(K81/G81=0),K81/G81, " "), " ")</f>
        <v xml:space="preserve"> </v>
      </c>
      <c r="N81" s="154"/>
    </row>
    <row r="82" spans="1:14" ht="22.8" x14ac:dyDescent="0.25">
      <c r="A82" s="152">
        <v>55</v>
      </c>
      <c r="B82" s="153" t="s">
        <v>485</v>
      </c>
      <c r="C82" s="134" t="s">
        <v>486</v>
      </c>
      <c r="D82" s="154" t="s">
        <v>408</v>
      </c>
      <c r="E82" s="155">
        <v>7.7999999999999996E-3</v>
      </c>
      <c r="F82" s="136" t="s">
        <v>487</v>
      </c>
      <c r="G82" s="136">
        <v>62.16</v>
      </c>
      <c r="H82" s="156"/>
      <c r="I82" s="156"/>
      <c r="J82" s="136" t="s">
        <v>371</v>
      </c>
      <c r="K82" s="136"/>
      <c r="L82" s="157"/>
      <c r="M82" s="156" t="str">
        <f>IF(ISNUMBER(K82/G82),IF(NOT(K82/G82=0),K82/G82, " "), " ")</f>
        <v xml:space="preserve"> </v>
      </c>
      <c r="N82" s="154"/>
    </row>
    <row r="83" spans="1:14" ht="22.8" x14ac:dyDescent="0.25">
      <c r="A83" s="152">
        <v>56</v>
      </c>
      <c r="B83" s="153" t="s">
        <v>488</v>
      </c>
      <c r="C83" s="134" t="s">
        <v>489</v>
      </c>
      <c r="D83" s="154" t="s">
        <v>408</v>
      </c>
      <c r="E83" s="155">
        <v>5.6000000000000001E-2</v>
      </c>
      <c r="F83" s="136" t="s">
        <v>490</v>
      </c>
      <c r="G83" s="136">
        <v>659.68</v>
      </c>
      <c r="H83" s="156"/>
      <c r="I83" s="156"/>
      <c r="J83" s="136" t="s">
        <v>371</v>
      </c>
      <c r="K83" s="136"/>
      <c r="L83" s="157"/>
      <c r="M83" s="156" t="str">
        <f>IF(ISNUMBER(K83/G83),IF(NOT(K83/G83=0),K83/G83, " "), " ")</f>
        <v xml:space="preserve"> </v>
      </c>
      <c r="N83" s="154"/>
    </row>
    <row r="84" spans="1:14" ht="22.8" x14ac:dyDescent="0.25">
      <c r="A84" s="152">
        <v>57</v>
      </c>
      <c r="B84" s="153" t="s">
        <v>491</v>
      </c>
      <c r="C84" s="134" t="s">
        <v>492</v>
      </c>
      <c r="D84" s="154" t="s">
        <v>408</v>
      </c>
      <c r="E84" s="155">
        <v>3.4799999999999998E-2</v>
      </c>
      <c r="F84" s="136" t="s">
        <v>493</v>
      </c>
      <c r="G84" s="136">
        <v>381.06</v>
      </c>
      <c r="H84" s="156"/>
      <c r="I84" s="156"/>
      <c r="J84" s="136" t="s">
        <v>371</v>
      </c>
      <c r="K84" s="136"/>
      <c r="L84" s="157"/>
      <c r="M84" s="156" t="str">
        <f>IF(ISNUMBER(K84/G84),IF(NOT(K84/G84=0),K84/G84, " "), " ")</f>
        <v xml:space="preserve"> </v>
      </c>
      <c r="N84" s="154"/>
    </row>
    <row r="85" spans="1:14" ht="34.200000000000003" x14ac:dyDescent="0.25">
      <c r="A85" s="152">
        <v>58</v>
      </c>
      <c r="B85" s="153" t="s">
        <v>494</v>
      </c>
      <c r="C85" s="134" t="s">
        <v>495</v>
      </c>
      <c r="D85" s="154" t="s">
        <v>496</v>
      </c>
      <c r="E85" s="155">
        <v>0.126</v>
      </c>
      <c r="F85" s="136" t="s">
        <v>497</v>
      </c>
      <c r="G85" s="136">
        <v>127.18</v>
      </c>
      <c r="H85" s="156">
        <v>3041.5</v>
      </c>
      <c r="I85" s="156">
        <v>383.23</v>
      </c>
      <c r="J85" s="136" t="s">
        <v>498</v>
      </c>
      <c r="K85" s="136">
        <v>392.29</v>
      </c>
      <c r="L85" s="157"/>
      <c r="M85" s="156">
        <f>IF(ISNUMBER(K85/G85),IF(NOT(K85/G85=0),K85/G85, " "), " ")</f>
        <v>3.0845258688473032</v>
      </c>
      <c r="N85" s="154" t="s">
        <v>499</v>
      </c>
    </row>
    <row r="86" spans="1:14" ht="22.8" x14ac:dyDescent="0.25">
      <c r="A86" s="152">
        <v>59</v>
      </c>
      <c r="B86" s="153" t="s">
        <v>500</v>
      </c>
      <c r="C86" s="134" t="s">
        <v>501</v>
      </c>
      <c r="D86" s="154" t="s">
        <v>428</v>
      </c>
      <c r="E86" s="155">
        <v>1.9319999999999999</v>
      </c>
      <c r="F86" s="136" t="s">
        <v>502</v>
      </c>
      <c r="G86" s="136">
        <v>18.93</v>
      </c>
      <c r="H86" s="156">
        <v>30.51</v>
      </c>
      <c r="I86" s="156">
        <v>58.95</v>
      </c>
      <c r="J86" s="136" t="s">
        <v>503</v>
      </c>
      <c r="K86" s="136">
        <v>67.58</v>
      </c>
      <c r="L86" s="157"/>
      <c r="M86" s="156">
        <f>IF(ISNUMBER(K86/G86),IF(NOT(K86/G86=0),K86/G86, " "), " ")</f>
        <v>3.5699947173798203</v>
      </c>
      <c r="N86" s="154"/>
    </row>
    <row r="87" spans="1:14" ht="68.400000000000006" x14ac:dyDescent="0.25">
      <c r="A87" s="152">
        <v>60</v>
      </c>
      <c r="B87" s="153" t="s">
        <v>504</v>
      </c>
      <c r="C87" s="134" t="s">
        <v>505</v>
      </c>
      <c r="D87" s="154" t="s">
        <v>428</v>
      </c>
      <c r="E87" s="155">
        <v>0.24</v>
      </c>
      <c r="F87" s="136" t="s">
        <v>506</v>
      </c>
      <c r="G87" s="136">
        <v>27.84</v>
      </c>
      <c r="H87" s="156">
        <v>417.58</v>
      </c>
      <c r="I87" s="156">
        <v>100.22</v>
      </c>
      <c r="J87" s="136" t="s">
        <v>507</v>
      </c>
      <c r="K87" s="136">
        <v>102.3</v>
      </c>
      <c r="L87" s="157"/>
      <c r="M87" s="156">
        <f>IF(ISNUMBER(K87/G87),IF(NOT(K87/G87=0),K87/G87, " "), " ")</f>
        <v>3.6745689655172411</v>
      </c>
      <c r="N87" s="154" t="s">
        <v>508</v>
      </c>
    </row>
    <row r="88" spans="1:14" ht="34.200000000000003" x14ac:dyDescent="0.25">
      <c r="A88" s="152">
        <v>61</v>
      </c>
      <c r="B88" s="153" t="s">
        <v>509</v>
      </c>
      <c r="C88" s="134" t="s">
        <v>510</v>
      </c>
      <c r="D88" s="154" t="s">
        <v>408</v>
      </c>
      <c r="E88" s="155">
        <v>2.0000000000000001E-4</v>
      </c>
      <c r="F88" s="136" t="s">
        <v>511</v>
      </c>
      <c r="G88" s="136">
        <v>4.18</v>
      </c>
      <c r="H88" s="156">
        <v>55802.95</v>
      </c>
      <c r="I88" s="156">
        <v>11.16</v>
      </c>
      <c r="J88" s="136" t="s">
        <v>512</v>
      </c>
      <c r="K88" s="136">
        <v>11.45</v>
      </c>
      <c r="L88" s="157"/>
      <c r="M88" s="156">
        <f>IF(ISNUMBER(K88/G88),IF(NOT(K88/G88=0),K88/G88, " "), " ")</f>
        <v>2.7392344497607657</v>
      </c>
      <c r="N88" s="154" t="s">
        <v>513</v>
      </c>
    </row>
    <row r="89" spans="1:14" ht="34.200000000000003" x14ac:dyDescent="0.25">
      <c r="A89" s="152">
        <v>62</v>
      </c>
      <c r="B89" s="153" t="s">
        <v>514</v>
      </c>
      <c r="C89" s="134" t="s">
        <v>515</v>
      </c>
      <c r="D89" s="154" t="s">
        <v>415</v>
      </c>
      <c r="E89" s="155">
        <v>8.9999999999999993E-3</v>
      </c>
      <c r="F89" s="136" t="s">
        <v>516</v>
      </c>
      <c r="G89" s="136">
        <v>7.52</v>
      </c>
      <c r="H89" s="156"/>
      <c r="I89" s="156"/>
      <c r="J89" s="136" t="s">
        <v>371</v>
      </c>
      <c r="K89" s="136"/>
      <c r="L89" s="157"/>
      <c r="M89" s="156" t="str">
        <f>IF(ISNUMBER(K89/G89),IF(NOT(K89/G89=0),K89/G89, " "), " ")</f>
        <v xml:space="preserve"> </v>
      </c>
      <c r="N89" s="154"/>
    </row>
    <row r="90" spans="1:14" ht="34.200000000000003" x14ac:dyDescent="0.25">
      <c r="A90" s="152">
        <v>63</v>
      </c>
      <c r="B90" s="153" t="s">
        <v>517</v>
      </c>
      <c r="C90" s="134" t="s">
        <v>518</v>
      </c>
      <c r="D90" s="154" t="s">
        <v>415</v>
      </c>
      <c r="E90" s="155">
        <v>1.06E-2</v>
      </c>
      <c r="F90" s="136" t="s">
        <v>519</v>
      </c>
      <c r="G90" s="136">
        <v>3.96</v>
      </c>
      <c r="H90" s="156"/>
      <c r="I90" s="156"/>
      <c r="J90" s="136" t="s">
        <v>371</v>
      </c>
      <c r="K90" s="136"/>
      <c r="L90" s="157"/>
      <c r="M90" s="156" t="str">
        <f>IF(ISNUMBER(K90/G90),IF(NOT(K90/G90=0),K90/G90, " "), " ")</f>
        <v xml:space="preserve"> </v>
      </c>
      <c r="N90" s="154"/>
    </row>
    <row r="91" spans="1:14" ht="57" x14ac:dyDescent="0.25">
      <c r="A91" s="152">
        <v>64</v>
      </c>
      <c r="B91" s="153" t="s">
        <v>520</v>
      </c>
      <c r="C91" s="134" t="s">
        <v>521</v>
      </c>
      <c r="D91" s="154" t="s">
        <v>522</v>
      </c>
      <c r="E91" s="155">
        <v>3.7450000000000001</v>
      </c>
      <c r="F91" s="136" t="s">
        <v>523</v>
      </c>
      <c r="G91" s="136">
        <v>230.32</v>
      </c>
      <c r="H91" s="156">
        <v>264.76</v>
      </c>
      <c r="I91" s="156">
        <v>991.53</v>
      </c>
      <c r="J91" s="136" t="s">
        <v>524</v>
      </c>
      <c r="K91" s="136">
        <v>1019.8</v>
      </c>
      <c r="L91" s="157"/>
      <c r="M91" s="156">
        <f>IF(ISNUMBER(K91/G91),IF(NOT(K91/G91=0),K91/G91, " "), " ")</f>
        <v>4.4277526919069121</v>
      </c>
      <c r="N91" s="154"/>
    </row>
    <row r="92" spans="1:14" ht="22.8" x14ac:dyDescent="0.25">
      <c r="A92" s="152">
        <v>65</v>
      </c>
      <c r="B92" s="153" t="s">
        <v>525</v>
      </c>
      <c r="C92" s="134" t="s">
        <v>526</v>
      </c>
      <c r="D92" s="154" t="s">
        <v>522</v>
      </c>
      <c r="E92" s="155">
        <v>15.3</v>
      </c>
      <c r="F92" s="136" t="s">
        <v>527</v>
      </c>
      <c r="G92" s="136">
        <v>30.6</v>
      </c>
      <c r="H92" s="156"/>
      <c r="I92" s="156">
        <v>51.9</v>
      </c>
      <c r="J92" s="136" t="s">
        <v>371</v>
      </c>
      <c r="K92" s="136">
        <v>54.1</v>
      </c>
      <c r="L92" s="157"/>
      <c r="M92" s="156">
        <f>IF(ISNUMBER(K92/G92),IF(NOT(K92/G92=0),K92/G92, " "), " ")</f>
        <v>1.7679738562091503</v>
      </c>
      <c r="N92" s="154" t="s">
        <v>382</v>
      </c>
    </row>
    <row r="93" spans="1:14" ht="22.8" x14ac:dyDescent="0.25">
      <c r="A93" s="152">
        <v>66</v>
      </c>
      <c r="B93" s="153" t="s">
        <v>525</v>
      </c>
      <c r="C93" s="134" t="s">
        <v>528</v>
      </c>
      <c r="D93" s="154" t="s">
        <v>522</v>
      </c>
      <c r="E93" s="155">
        <v>3.06</v>
      </c>
      <c r="F93" s="136" t="s">
        <v>527</v>
      </c>
      <c r="G93" s="136">
        <v>6.12</v>
      </c>
      <c r="H93" s="156"/>
      <c r="I93" s="156"/>
      <c r="J93" s="136" t="s">
        <v>371</v>
      </c>
      <c r="K93" s="136"/>
      <c r="L93" s="157"/>
      <c r="M93" s="156" t="str">
        <f>IF(ISNUMBER(K93/G93),IF(NOT(K93/G93=0),K93/G93, " "), " ")</f>
        <v xml:space="preserve"> </v>
      </c>
      <c r="N93" s="154"/>
    </row>
    <row r="94" spans="1:14" ht="22.8" x14ac:dyDescent="0.25">
      <c r="A94" s="152">
        <v>67</v>
      </c>
      <c r="B94" s="153" t="s">
        <v>525</v>
      </c>
      <c r="C94" s="134" t="s">
        <v>528</v>
      </c>
      <c r="D94" s="154" t="s">
        <v>522</v>
      </c>
      <c r="E94" s="155">
        <v>12.24</v>
      </c>
      <c r="F94" s="136" t="s">
        <v>527</v>
      </c>
      <c r="G94" s="136">
        <v>24.48</v>
      </c>
      <c r="H94" s="156">
        <v>4.24</v>
      </c>
      <c r="I94" s="156">
        <v>51.9</v>
      </c>
      <c r="J94" s="136" t="s">
        <v>529</v>
      </c>
      <c r="K94" s="136">
        <v>54.1</v>
      </c>
      <c r="L94" s="157"/>
      <c r="M94" s="156">
        <f>IF(ISNUMBER(K94/G94),IF(NOT(K94/G94=0),K94/G94, " "), " ")</f>
        <v>2.2099673202614381</v>
      </c>
      <c r="N94" s="154" t="s">
        <v>530</v>
      </c>
    </row>
    <row r="95" spans="1:14" ht="22.8" x14ac:dyDescent="0.25">
      <c r="A95" s="152">
        <v>68</v>
      </c>
      <c r="B95" s="153" t="s">
        <v>531</v>
      </c>
      <c r="C95" s="134" t="s">
        <v>532</v>
      </c>
      <c r="D95" s="154" t="s">
        <v>533</v>
      </c>
      <c r="E95" s="155">
        <v>1</v>
      </c>
      <c r="F95" s="136" t="s">
        <v>534</v>
      </c>
      <c r="G95" s="136">
        <v>18.600000000000001</v>
      </c>
      <c r="H95" s="156">
        <v>40.729999999999997</v>
      </c>
      <c r="I95" s="156">
        <v>40.729999999999997</v>
      </c>
      <c r="J95" s="136" t="s">
        <v>535</v>
      </c>
      <c r="K95" s="136">
        <v>41.71</v>
      </c>
      <c r="L95" s="157"/>
      <c r="M95" s="156">
        <f>IF(ISNUMBER(K95/G95),IF(NOT(K95/G95=0),K95/G95, " "), " ")</f>
        <v>2.2424731182795696</v>
      </c>
      <c r="N95" s="154" t="s">
        <v>536</v>
      </c>
    </row>
    <row r="96" spans="1:14" ht="34.200000000000003" x14ac:dyDescent="0.25">
      <c r="A96" s="152">
        <v>69</v>
      </c>
      <c r="B96" s="153" t="s">
        <v>537</v>
      </c>
      <c r="C96" s="134" t="s">
        <v>538</v>
      </c>
      <c r="D96" s="154" t="s">
        <v>522</v>
      </c>
      <c r="E96" s="155">
        <v>5.9880000000000004</v>
      </c>
      <c r="F96" s="136" t="s">
        <v>539</v>
      </c>
      <c r="G96" s="136">
        <v>311.97000000000003</v>
      </c>
      <c r="H96" s="156">
        <v>237.74</v>
      </c>
      <c r="I96" s="156">
        <v>1423.59</v>
      </c>
      <c r="J96" s="136" t="s">
        <v>540</v>
      </c>
      <c r="K96" s="136">
        <v>1454.07</v>
      </c>
      <c r="L96" s="157"/>
      <c r="M96" s="156">
        <f>IF(ISNUMBER(K96/G96),IF(NOT(K96/G96=0),K96/G96, " "), " ")</f>
        <v>4.6609289354745647</v>
      </c>
      <c r="N96" s="154" t="s">
        <v>513</v>
      </c>
    </row>
    <row r="97" spans="1:14" ht="22.8" x14ac:dyDescent="0.25">
      <c r="A97" s="152">
        <v>70</v>
      </c>
      <c r="B97" s="153" t="s">
        <v>541</v>
      </c>
      <c r="C97" s="134" t="s">
        <v>542</v>
      </c>
      <c r="D97" s="154" t="s">
        <v>415</v>
      </c>
      <c r="E97" s="155">
        <v>5.5999999999999999E-3</v>
      </c>
      <c r="F97" s="136" t="s">
        <v>543</v>
      </c>
      <c r="G97" s="136">
        <v>3.24</v>
      </c>
      <c r="H97" s="156"/>
      <c r="I97" s="156"/>
      <c r="J97" s="136" t="s">
        <v>371</v>
      </c>
      <c r="K97" s="136"/>
      <c r="L97" s="157"/>
      <c r="M97" s="156" t="str">
        <f>IF(ISNUMBER(K97/G97),IF(NOT(K97/G97=0),K97/G97, " "), " ")</f>
        <v xml:space="preserve"> </v>
      </c>
      <c r="N97" s="154"/>
    </row>
    <row r="98" spans="1:14" ht="34.200000000000003" x14ac:dyDescent="0.25">
      <c r="A98" s="152">
        <v>71</v>
      </c>
      <c r="B98" s="153" t="s">
        <v>544</v>
      </c>
      <c r="C98" s="134" t="s">
        <v>545</v>
      </c>
      <c r="D98" s="154" t="s">
        <v>415</v>
      </c>
      <c r="E98" s="155">
        <v>0.1008</v>
      </c>
      <c r="F98" s="136" t="s">
        <v>546</v>
      </c>
      <c r="G98" s="136">
        <v>63.2</v>
      </c>
      <c r="H98" s="156">
        <v>2349</v>
      </c>
      <c r="I98" s="156">
        <v>236.78</v>
      </c>
      <c r="J98" s="136" t="s">
        <v>547</v>
      </c>
      <c r="K98" s="136">
        <v>282.25</v>
      </c>
      <c r="L98" s="157"/>
      <c r="M98" s="156">
        <f>IF(ISNUMBER(K98/G98),IF(NOT(K98/G98=0),K98/G98, " "), " ")</f>
        <v>4.4659810126582276</v>
      </c>
      <c r="N98" s="154" t="s">
        <v>548</v>
      </c>
    </row>
    <row r="99" spans="1:14" ht="22.8" x14ac:dyDescent="0.25">
      <c r="A99" s="152">
        <v>72</v>
      </c>
      <c r="B99" s="153" t="s">
        <v>549</v>
      </c>
      <c r="C99" s="134" t="s">
        <v>550</v>
      </c>
      <c r="D99" s="154" t="s">
        <v>415</v>
      </c>
      <c r="E99" s="155">
        <v>0.84</v>
      </c>
      <c r="F99" s="136" t="s">
        <v>551</v>
      </c>
      <c r="G99" s="136">
        <v>587.16</v>
      </c>
      <c r="H99" s="156">
        <v>2805</v>
      </c>
      <c r="I99" s="156">
        <v>2356.1999999999998</v>
      </c>
      <c r="J99" s="136" t="s">
        <v>552</v>
      </c>
      <c r="K99" s="136">
        <v>2742.76</v>
      </c>
      <c r="L99" s="157"/>
      <c r="M99" s="156">
        <f>IF(ISNUMBER(K99/G99),IF(NOT(K99/G99=0),K99/G99, " "), " ")</f>
        <v>4.6712310102868049</v>
      </c>
      <c r="N99" s="154"/>
    </row>
    <row r="100" spans="1:14" ht="22.8" x14ac:dyDescent="0.25">
      <c r="A100" s="152">
        <v>73</v>
      </c>
      <c r="B100" s="153" t="s">
        <v>553</v>
      </c>
      <c r="C100" s="134" t="s">
        <v>554</v>
      </c>
      <c r="D100" s="154" t="s">
        <v>408</v>
      </c>
      <c r="E100" s="155">
        <v>0.2974</v>
      </c>
      <c r="F100" s="136" t="s">
        <v>555</v>
      </c>
      <c r="G100" s="136">
        <v>215.02</v>
      </c>
      <c r="H100" s="156"/>
      <c r="I100" s="156"/>
      <c r="J100" s="136" t="s">
        <v>371</v>
      </c>
      <c r="K100" s="136"/>
      <c r="L100" s="157"/>
      <c r="M100" s="156" t="str">
        <f>IF(ISNUMBER(K100/G100),IF(NOT(K100/G100=0),K100/G100, " "), " ")</f>
        <v xml:space="preserve"> </v>
      </c>
      <c r="N100" s="154"/>
    </row>
    <row r="101" spans="1:14" ht="34.200000000000003" x14ac:dyDescent="0.25">
      <c r="A101" s="152">
        <v>74</v>
      </c>
      <c r="B101" s="153" t="s">
        <v>556</v>
      </c>
      <c r="C101" s="134" t="s">
        <v>557</v>
      </c>
      <c r="D101" s="154" t="s">
        <v>415</v>
      </c>
      <c r="E101" s="155">
        <v>1.34E-2</v>
      </c>
      <c r="F101" s="136" t="s">
        <v>465</v>
      </c>
      <c r="G101" s="136">
        <v>1.34</v>
      </c>
      <c r="H101" s="156"/>
      <c r="I101" s="156"/>
      <c r="J101" s="136" t="s">
        <v>371</v>
      </c>
      <c r="K101" s="136"/>
      <c r="L101" s="157"/>
      <c r="M101" s="156" t="str">
        <f>IF(ISNUMBER(K101/G101),IF(NOT(K101/G101=0),K101/G101, " "), " ")</f>
        <v xml:space="preserve"> </v>
      </c>
      <c r="N101" s="154"/>
    </row>
    <row r="102" spans="1:14" ht="22.8" x14ac:dyDescent="0.25">
      <c r="A102" s="152">
        <v>75</v>
      </c>
      <c r="B102" s="153" t="s">
        <v>558</v>
      </c>
      <c r="C102" s="134" t="s">
        <v>559</v>
      </c>
      <c r="D102" s="154" t="s">
        <v>415</v>
      </c>
      <c r="E102" s="155">
        <v>4.2518000000000002</v>
      </c>
      <c r="F102" s="136" t="s">
        <v>560</v>
      </c>
      <c r="G102" s="136">
        <v>13.23</v>
      </c>
      <c r="H102" s="156">
        <v>22.32</v>
      </c>
      <c r="I102" s="156">
        <v>94.9</v>
      </c>
      <c r="J102" s="136" t="s">
        <v>561</v>
      </c>
      <c r="K102" s="136">
        <v>96.8</v>
      </c>
      <c r="L102" s="157"/>
      <c r="M102" s="156">
        <f>IF(ISNUMBER(K102/G102),IF(NOT(K102/G102=0),K102/G102, " "), " ")</f>
        <v>7.3167044595616018</v>
      </c>
      <c r="N102" s="154" t="s">
        <v>382</v>
      </c>
    </row>
    <row r="103" spans="1:14" ht="22.8" x14ac:dyDescent="0.25">
      <c r="A103" s="152">
        <v>76</v>
      </c>
      <c r="B103" s="153" t="s">
        <v>558</v>
      </c>
      <c r="C103" s="134" t="s">
        <v>562</v>
      </c>
      <c r="D103" s="154" t="s">
        <v>415</v>
      </c>
      <c r="E103" s="155">
        <v>4.1576000000000004</v>
      </c>
      <c r="F103" s="136" t="s">
        <v>560</v>
      </c>
      <c r="G103" s="136">
        <v>12.94</v>
      </c>
      <c r="H103" s="156">
        <v>22.32</v>
      </c>
      <c r="I103" s="156">
        <v>92.8</v>
      </c>
      <c r="J103" s="136" t="s">
        <v>561</v>
      </c>
      <c r="K103" s="136">
        <v>94.66</v>
      </c>
      <c r="L103" s="157"/>
      <c r="M103" s="156">
        <f>IF(ISNUMBER(K103/G103),IF(NOT(K103/G103=0),K103/G103, " "), " ")</f>
        <v>7.3153013910355487</v>
      </c>
      <c r="N103" s="154"/>
    </row>
    <row r="104" spans="1:14" ht="34.200000000000003" x14ac:dyDescent="0.25">
      <c r="A104" s="152">
        <v>77</v>
      </c>
      <c r="B104" s="153" t="s">
        <v>558</v>
      </c>
      <c r="C104" s="134" t="s">
        <v>562</v>
      </c>
      <c r="D104" s="154" t="s">
        <v>415</v>
      </c>
      <c r="E104" s="155">
        <v>9.4200000000000006E-2</v>
      </c>
      <c r="F104" s="136" t="s">
        <v>560</v>
      </c>
      <c r="G104" s="136">
        <v>0.28999999999999998</v>
      </c>
      <c r="H104" s="156">
        <v>22.32</v>
      </c>
      <c r="I104" s="156">
        <v>2.1</v>
      </c>
      <c r="J104" s="136" t="s">
        <v>561</v>
      </c>
      <c r="K104" s="136">
        <v>2.14</v>
      </c>
      <c r="L104" s="157"/>
      <c r="M104" s="156">
        <f>IF(ISNUMBER(K104/G104),IF(NOT(K104/G104=0),K104/G104, " "), " ")</f>
        <v>7.3793103448275872</v>
      </c>
      <c r="N104" s="154" t="s">
        <v>563</v>
      </c>
    </row>
    <row r="105" spans="1:14" ht="22.8" x14ac:dyDescent="0.25">
      <c r="A105" s="152">
        <v>78</v>
      </c>
      <c r="B105" s="153" t="s">
        <v>564</v>
      </c>
      <c r="C105" s="134" t="s">
        <v>565</v>
      </c>
      <c r="D105" s="154" t="s">
        <v>408</v>
      </c>
      <c r="E105" s="155">
        <v>8.7099999999999997E-2</v>
      </c>
      <c r="F105" s="136" t="s">
        <v>371</v>
      </c>
      <c r="G105" s="136"/>
      <c r="H105" s="156"/>
      <c r="I105" s="156"/>
      <c r="J105" s="136" t="s">
        <v>371</v>
      </c>
      <c r="K105" s="136"/>
      <c r="L105" s="157"/>
      <c r="M105" s="156" t="str">
        <f>IF(ISNUMBER(K105/G105),IF(NOT(K105/G105=0),K105/G105, " "), " ")</f>
        <v xml:space="preserve"> </v>
      </c>
      <c r="N105" s="154"/>
    </row>
    <row r="106" spans="1:14" ht="22.8" x14ac:dyDescent="0.25">
      <c r="A106" s="152">
        <v>79</v>
      </c>
      <c r="B106" s="153" t="s">
        <v>566</v>
      </c>
      <c r="C106" s="134" t="s">
        <v>567</v>
      </c>
      <c r="D106" s="154" t="s">
        <v>533</v>
      </c>
      <c r="E106" s="155">
        <v>2</v>
      </c>
      <c r="F106" s="136" t="s">
        <v>568</v>
      </c>
      <c r="G106" s="136">
        <v>30.2</v>
      </c>
      <c r="H106" s="156"/>
      <c r="I106" s="156"/>
      <c r="J106" s="136" t="s">
        <v>569</v>
      </c>
      <c r="K106" s="136">
        <v>79.5</v>
      </c>
      <c r="L106" s="157"/>
      <c r="M106" s="156">
        <f>IF(ISNUMBER(K106/G106),IF(NOT(K106/G106=0),K106/G106, " "), " ")</f>
        <v>2.632450331125828</v>
      </c>
      <c r="N106" s="154"/>
    </row>
    <row r="107" spans="1:14" ht="22.8" x14ac:dyDescent="0.25">
      <c r="A107" s="152">
        <v>80</v>
      </c>
      <c r="B107" s="153" t="s">
        <v>570</v>
      </c>
      <c r="C107" s="134" t="s">
        <v>571</v>
      </c>
      <c r="D107" s="154" t="s">
        <v>445</v>
      </c>
      <c r="E107" s="155">
        <v>75</v>
      </c>
      <c r="F107" s="136" t="s">
        <v>572</v>
      </c>
      <c r="G107" s="136">
        <v>1365</v>
      </c>
      <c r="H107" s="156"/>
      <c r="I107" s="156"/>
      <c r="J107" s="136" t="s">
        <v>371</v>
      </c>
      <c r="K107" s="136"/>
      <c r="L107" s="157"/>
      <c r="M107" s="156" t="str">
        <f>IF(ISNUMBER(K107/G107),IF(NOT(K107/G107=0),K107/G107, " "), " ")</f>
        <v xml:space="preserve"> </v>
      </c>
      <c r="N107" s="154"/>
    </row>
    <row r="108" spans="1:14" ht="34.200000000000003" x14ac:dyDescent="0.25">
      <c r="A108" s="152">
        <v>81</v>
      </c>
      <c r="B108" s="153" t="s">
        <v>573</v>
      </c>
      <c r="C108" s="134" t="s">
        <v>574</v>
      </c>
      <c r="D108" s="154" t="s">
        <v>533</v>
      </c>
      <c r="E108" s="155">
        <v>2</v>
      </c>
      <c r="F108" s="136" t="s">
        <v>575</v>
      </c>
      <c r="G108" s="136">
        <v>27.76</v>
      </c>
      <c r="H108" s="156"/>
      <c r="I108" s="156"/>
      <c r="J108" s="136" t="s">
        <v>576</v>
      </c>
      <c r="K108" s="136">
        <v>151.08000000000001</v>
      </c>
      <c r="L108" s="157"/>
      <c r="M108" s="156">
        <f>IF(ISNUMBER(K108/G108),IF(NOT(K108/G108=0),K108/G108, " "), " ")</f>
        <v>5.4423631123919307</v>
      </c>
      <c r="N108" s="154"/>
    </row>
    <row r="109" spans="1:14" ht="22.8" x14ac:dyDescent="0.25">
      <c r="A109" s="152">
        <v>82</v>
      </c>
      <c r="B109" s="153" t="s">
        <v>577</v>
      </c>
      <c r="C109" s="134" t="s">
        <v>578</v>
      </c>
      <c r="D109" s="154" t="s">
        <v>445</v>
      </c>
      <c r="E109" s="155">
        <v>1.8</v>
      </c>
      <c r="F109" s="136" t="s">
        <v>579</v>
      </c>
      <c r="G109" s="136">
        <v>417.6</v>
      </c>
      <c r="H109" s="156"/>
      <c r="I109" s="156"/>
      <c r="J109" s="136" t="s">
        <v>371</v>
      </c>
      <c r="K109" s="136"/>
      <c r="L109" s="157"/>
      <c r="M109" s="156" t="str">
        <f>IF(ISNUMBER(K109/G109),IF(NOT(K109/G109=0),K109/G109, " "), " ")</f>
        <v xml:space="preserve"> </v>
      </c>
      <c r="N109" s="154"/>
    </row>
    <row r="110" spans="1:14" ht="22.8" x14ac:dyDescent="0.25">
      <c r="A110" s="152">
        <v>83</v>
      </c>
      <c r="B110" s="153" t="s">
        <v>580</v>
      </c>
      <c r="C110" s="134" t="s">
        <v>382</v>
      </c>
      <c r="D110" s="154" t="s">
        <v>533</v>
      </c>
      <c r="E110" s="155">
        <v>5</v>
      </c>
      <c r="F110" s="136" t="s">
        <v>581</v>
      </c>
      <c r="G110" s="136">
        <v>124.5</v>
      </c>
      <c r="H110" s="156"/>
      <c r="I110" s="156"/>
      <c r="J110" s="136" t="s">
        <v>582</v>
      </c>
      <c r="K110" s="136">
        <v>642.70000000000005</v>
      </c>
      <c r="L110" s="157"/>
      <c r="M110" s="156">
        <f>IF(ISNUMBER(K110/G110),IF(NOT(K110/G110=0),K110/G110, " "), " ")</f>
        <v>5.1622489959839362</v>
      </c>
      <c r="N110" s="154"/>
    </row>
    <row r="111" spans="1:14" ht="34.200000000000003" x14ac:dyDescent="0.25">
      <c r="A111" s="152">
        <v>84</v>
      </c>
      <c r="B111" s="153" t="s">
        <v>580</v>
      </c>
      <c r="C111" s="134" t="s">
        <v>583</v>
      </c>
      <c r="D111" s="154" t="s">
        <v>533</v>
      </c>
      <c r="E111" s="155">
        <v>3</v>
      </c>
      <c r="F111" s="136" t="s">
        <v>581</v>
      </c>
      <c r="G111" s="136">
        <v>74.7</v>
      </c>
      <c r="H111" s="156"/>
      <c r="I111" s="156"/>
      <c r="J111" s="136" t="s">
        <v>582</v>
      </c>
      <c r="K111" s="136">
        <v>385.62</v>
      </c>
      <c r="L111" s="157"/>
      <c r="M111" s="156">
        <f>IF(ISNUMBER(K111/G111),IF(NOT(K111/G111=0),K111/G111, " "), " ")</f>
        <v>5.1622489959839353</v>
      </c>
      <c r="N111" s="154"/>
    </row>
    <row r="112" spans="1:14" ht="45.6" x14ac:dyDescent="0.25">
      <c r="A112" s="152">
        <v>85</v>
      </c>
      <c r="B112" s="153" t="s">
        <v>580</v>
      </c>
      <c r="C112" s="134" t="s">
        <v>584</v>
      </c>
      <c r="D112" s="154" t="s">
        <v>533</v>
      </c>
      <c r="E112" s="155">
        <v>2</v>
      </c>
      <c r="F112" s="136" t="s">
        <v>581</v>
      </c>
      <c r="G112" s="136">
        <v>49.8</v>
      </c>
      <c r="H112" s="156"/>
      <c r="I112" s="156"/>
      <c r="J112" s="136" t="s">
        <v>582</v>
      </c>
      <c r="K112" s="136">
        <v>257.08</v>
      </c>
      <c r="L112" s="157"/>
      <c r="M112" s="156">
        <f>IF(ISNUMBER(K112/G112),IF(NOT(K112/G112=0),K112/G112, " "), " ")</f>
        <v>5.1622489959839362</v>
      </c>
      <c r="N112" s="154"/>
    </row>
    <row r="113" spans="1:14" ht="22.8" x14ac:dyDescent="0.25">
      <c r="A113" s="152">
        <v>86</v>
      </c>
      <c r="B113" s="153" t="s">
        <v>585</v>
      </c>
      <c r="C113" s="134" t="s">
        <v>586</v>
      </c>
      <c r="D113" s="154" t="s">
        <v>533</v>
      </c>
      <c r="E113" s="155">
        <v>1</v>
      </c>
      <c r="F113" s="136" t="s">
        <v>587</v>
      </c>
      <c r="G113" s="136">
        <v>700</v>
      </c>
      <c r="H113" s="156"/>
      <c r="I113" s="156"/>
      <c r="J113" s="136" t="s">
        <v>588</v>
      </c>
      <c r="K113" s="136">
        <v>1033.06</v>
      </c>
      <c r="L113" s="157"/>
      <c r="M113" s="156">
        <f>IF(ISNUMBER(K113/G113),IF(NOT(K113/G113=0),K113/G113, " "), " ")</f>
        <v>1.4758</v>
      </c>
      <c r="N113" s="154"/>
    </row>
    <row r="114" spans="1:14" ht="34.200000000000003" x14ac:dyDescent="0.25">
      <c r="A114" s="152">
        <v>87</v>
      </c>
      <c r="B114" s="153" t="s">
        <v>589</v>
      </c>
      <c r="C114" s="134" t="s">
        <v>590</v>
      </c>
      <c r="D114" s="154" t="s">
        <v>591</v>
      </c>
      <c r="E114" s="155">
        <v>0.1</v>
      </c>
      <c r="F114" s="136" t="s">
        <v>592</v>
      </c>
      <c r="G114" s="136">
        <v>126</v>
      </c>
      <c r="H114" s="156"/>
      <c r="I114" s="156"/>
      <c r="J114" s="136" t="s">
        <v>593</v>
      </c>
      <c r="K114" s="136">
        <v>2014.3</v>
      </c>
      <c r="L114" s="157"/>
      <c r="M114" s="156">
        <f>IF(ISNUMBER(K114/G114),IF(NOT(K114/G114=0),K114/G114, " "), " ")</f>
        <v>15.986507936507936</v>
      </c>
      <c r="N114" s="154"/>
    </row>
    <row r="115" spans="1:14" ht="19.350000000000001" customHeight="1" x14ac:dyDescent="0.25">
      <c r="A115" s="150" t="s">
        <v>594</v>
      </c>
      <c r="B115" s="151"/>
      <c r="C115" s="151"/>
      <c r="D115" s="151"/>
      <c r="E115" s="151"/>
      <c r="F115" s="151"/>
      <c r="G115" s="151"/>
      <c r="H115" s="151"/>
      <c r="I115" s="151"/>
      <c r="J115" s="151"/>
      <c r="K115" s="151"/>
      <c r="L115" s="151"/>
      <c r="M115" s="151"/>
      <c r="N115" s="151"/>
    </row>
    <row r="116" spans="1:14" ht="19.350000000000001" customHeight="1" x14ac:dyDescent="0.25">
      <c r="A116" s="128" t="s">
        <v>405</v>
      </c>
      <c r="B116" s="129"/>
      <c r="C116" s="129"/>
      <c r="D116" s="129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</row>
    <row r="117" spans="1:14" ht="22.8" x14ac:dyDescent="0.25">
      <c r="A117" s="152">
        <v>88</v>
      </c>
      <c r="B117" s="153" t="s">
        <v>595</v>
      </c>
      <c r="C117" s="134" t="s">
        <v>596</v>
      </c>
      <c r="D117" s="154" t="s">
        <v>445</v>
      </c>
      <c r="E117" s="155">
        <v>75.040000000000006</v>
      </c>
      <c r="F117" s="136" t="s">
        <v>371</v>
      </c>
      <c r="G117" s="136"/>
      <c r="H117" s="156"/>
      <c r="I117" s="156"/>
      <c r="J117" s="136" t="s">
        <v>371</v>
      </c>
      <c r="K117" s="136"/>
      <c r="L117" s="157"/>
      <c r="M117" s="156" t="str">
        <f>IF(ISNUMBER(K117/G117),IF(NOT(K117/G117=0),K117/G117, " "), " ")</f>
        <v xml:space="preserve"> </v>
      </c>
      <c r="N117" s="154"/>
    </row>
    <row r="118" spans="1:14" ht="22.8" x14ac:dyDescent="0.25">
      <c r="A118" s="152">
        <v>89</v>
      </c>
      <c r="B118" s="153" t="s">
        <v>597</v>
      </c>
      <c r="C118" s="134" t="s">
        <v>598</v>
      </c>
      <c r="D118" s="154" t="s">
        <v>533</v>
      </c>
      <c r="E118" s="155">
        <v>6</v>
      </c>
      <c r="F118" s="136" t="s">
        <v>371</v>
      </c>
      <c r="G118" s="136"/>
      <c r="H118" s="156"/>
      <c r="I118" s="156"/>
      <c r="J118" s="136" t="s">
        <v>371</v>
      </c>
      <c r="K118" s="136"/>
      <c r="L118" s="157"/>
      <c r="M118" s="156" t="str">
        <f>IF(ISNUMBER(K118/G118),IF(NOT(K118/G118=0),K118/G118, " "), " ")</f>
        <v xml:space="preserve"> </v>
      </c>
      <c r="N118" s="154"/>
    </row>
    <row r="119" spans="1:14" ht="22.8" x14ac:dyDescent="0.25">
      <c r="A119" s="152">
        <v>90</v>
      </c>
      <c r="B119" s="153" t="s">
        <v>599</v>
      </c>
      <c r="C119" s="134" t="s">
        <v>600</v>
      </c>
      <c r="D119" s="154" t="s">
        <v>408</v>
      </c>
      <c r="E119" s="155">
        <v>3.3732000000000002</v>
      </c>
      <c r="F119" s="136" t="s">
        <v>371</v>
      </c>
      <c r="G119" s="136"/>
      <c r="H119" s="156"/>
      <c r="I119" s="156"/>
      <c r="J119" s="136" t="s">
        <v>371</v>
      </c>
      <c r="K119" s="136"/>
      <c r="L119" s="157"/>
      <c r="M119" s="156" t="str">
        <f>IF(ISNUMBER(K119/G119),IF(NOT(K119/G119=0),K119/G119, " "), " ")</f>
        <v xml:space="preserve"> </v>
      </c>
      <c r="N119" s="154"/>
    </row>
    <row r="120" spans="1:14" ht="22.8" x14ac:dyDescent="0.25">
      <c r="A120" s="152">
        <v>91</v>
      </c>
      <c r="B120" s="153" t="s">
        <v>564</v>
      </c>
      <c r="C120" s="134" t="s">
        <v>565</v>
      </c>
      <c r="D120" s="154" t="s">
        <v>408</v>
      </c>
      <c r="E120" s="155">
        <v>8.9499999999999996E-2</v>
      </c>
      <c r="F120" s="136" t="s">
        <v>371</v>
      </c>
      <c r="G120" s="136"/>
      <c r="H120" s="156"/>
      <c r="I120" s="156"/>
      <c r="J120" s="136" t="s">
        <v>371</v>
      </c>
      <c r="K120" s="136"/>
      <c r="L120" s="157"/>
      <c r="M120" s="156" t="str">
        <f>IF(ISNUMBER(K120/G120),IF(NOT(K120/G120=0),K120/G120, " "), " ")</f>
        <v xml:space="preserve"> </v>
      </c>
      <c r="N120" s="154"/>
    </row>
    <row r="121" spans="1:14" ht="22.8" x14ac:dyDescent="0.25">
      <c r="A121" s="158">
        <v>92</v>
      </c>
      <c r="B121" s="159" t="s">
        <v>601</v>
      </c>
      <c r="C121" s="140" t="s">
        <v>602</v>
      </c>
      <c r="D121" s="160" t="s">
        <v>408</v>
      </c>
      <c r="E121" s="161">
        <v>0.44929999999999998</v>
      </c>
      <c r="F121" s="142" t="s">
        <v>371</v>
      </c>
      <c r="G121" s="142"/>
      <c r="H121" s="162"/>
      <c r="I121" s="162"/>
      <c r="J121" s="142" t="s">
        <v>371</v>
      </c>
      <c r="K121" s="142"/>
      <c r="L121" s="163"/>
      <c r="M121" s="162" t="str">
        <f>IF(ISNUMBER(K121/G121),IF(NOT(K121/G121=0),K121/G121, " "), " ")</f>
        <v xml:space="preserve"> </v>
      </c>
      <c r="N121" s="160"/>
    </row>
    <row r="122" spans="1:14" x14ac:dyDescent="0.25">
      <c r="A122" s="144" t="s">
        <v>290</v>
      </c>
      <c r="B122" s="145"/>
      <c r="C122" s="145"/>
      <c r="D122" s="145"/>
      <c r="E122" s="145"/>
      <c r="F122" s="145"/>
      <c r="G122" s="164">
        <v>16515</v>
      </c>
      <c r="H122" s="165"/>
      <c r="I122" s="165"/>
      <c r="J122" s="165"/>
      <c r="K122" s="164">
        <v>99404</v>
      </c>
      <c r="L122" s="166"/>
      <c r="M122" s="164">
        <f ca="1">IF(ISNUMBER(INDIRECT("K" &amp; ROW())/INDIRECT("G" &amp; ROW())),INDIRECT("K" &amp; ROW())/INDIRECT("G" &amp; ROW()), " ")</f>
        <v>6.0190130184680593</v>
      </c>
      <c r="N122" s="146" t="s">
        <v>603</v>
      </c>
    </row>
    <row r="123" spans="1:14" x14ac:dyDescent="0.25">
      <c r="A123" s="144" t="s">
        <v>295</v>
      </c>
      <c r="B123" s="145"/>
      <c r="C123" s="145"/>
      <c r="D123" s="145"/>
      <c r="E123" s="145"/>
      <c r="F123" s="145"/>
      <c r="G123" s="164"/>
      <c r="H123" s="165"/>
      <c r="I123" s="165"/>
      <c r="J123" s="165"/>
      <c r="K123" s="164"/>
      <c r="L123" s="166"/>
      <c r="M123" s="164" t="str">
        <f ca="1">IF(ISNUMBER(INDIRECT("K" &amp; ROW())/INDIRECT("G" &amp; ROW())),INDIRECT("K" &amp; ROW())/INDIRECT("G" &amp; ROW()), " ")</f>
        <v xml:space="preserve"> </v>
      </c>
      <c r="N123" s="146" t="s">
        <v>603</v>
      </c>
    </row>
    <row r="124" spans="1:14" x14ac:dyDescent="0.25">
      <c r="A124" s="144" t="s">
        <v>296</v>
      </c>
      <c r="B124" s="145"/>
      <c r="C124" s="145"/>
      <c r="D124" s="145"/>
      <c r="E124" s="145"/>
      <c r="F124" s="145"/>
      <c r="G124" s="164">
        <v>7867</v>
      </c>
      <c r="H124" s="165"/>
      <c r="I124" s="165"/>
      <c r="J124" s="165"/>
      <c r="K124" s="164">
        <v>86166</v>
      </c>
      <c r="L124" s="166"/>
      <c r="M124" s="164">
        <f ca="1">IF(ISNUMBER(INDIRECT("K" &amp; ROW())/INDIRECT("G" &amp; ROW())),INDIRECT("K" &amp; ROW())/INDIRECT("G" &amp; ROW()), " ")</f>
        <v>10.952840981314351</v>
      </c>
      <c r="N124" s="146" t="s">
        <v>603</v>
      </c>
    </row>
    <row r="125" spans="1:14" x14ac:dyDescent="0.25">
      <c r="A125" s="144" t="s">
        <v>297</v>
      </c>
      <c r="B125" s="145"/>
      <c r="C125" s="145"/>
      <c r="D125" s="145"/>
      <c r="E125" s="145"/>
      <c r="F125" s="145"/>
      <c r="G125" s="164">
        <v>8363</v>
      </c>
      <c r="H125" s="165"/>
      <c r="I125" s="165"/>
      <c r="J125" s="165"/>
      <c r="K125" s="164">
        <v>12409</v>
      </c>
      <c r="L125" s="166"/>
      <c r="M125" s="164">
        <f ca="1">IF(ISNUMBER(INDIRECT("K" &amp; ROW())/INDIRECT("G" &amp; ROW())),INDIRECT("K" &amp; ROW())/INDIRECT("G" &amp; ROW()), " ")</f>
        <v>1.4837976802582806</v>
      </c>
      <c r="N125" s="146" t="s">
        <v>603</v>
      </c>
    </row>
    <row r="126" spans="1:14" x14ac:dyDescent="0.25">
      <c r="A126" s="144" t="s">
        <v>298</v>
      </c>
      <c r="B126" s="145"/>
      <c r="C126" s="145"/>
      <c r="D126" s="145"/>
      <c r="E126" s="145"/>
      <c r="F126" s="145"/>
      <c r="G126" s="164">
        <v>396</v>
      </c>
      <c r="H126" s="165"/>
      <c r="I126" s="165"/>
      <c r="J126" s="165"/>
      <c r="K126" s="164">
        <v>1433</v>
      </c>
      <c r="L126" s="166"/>
      <c r="M126" s="164">
        <f ca="1">IF(ISNUMBER(INDIRECT("K" &amp; ROW())/INDIRECT("G" &amp; ROW())),INDIRECT("K" &amp; ROW())/INDIRECT("G" &amp; ROW()), " ")</f>
        <v>3.6186868686868685</v>
      </c>
      <c r="N126" s="146" t="s">
        <v>603</v>
      </c>
    </row>
    <row r="127" spans="1:14" x14ac:dyDescent="0.25">
      <c r="A127" s="147" t="s">
        <v>299</v>
      </c>
      <c r="B127" s="148"/>
      <c r="C127" s="148"/>
      <c r="D127" s="148"/>
      <c r="E127" s="148"/>
      <c r="F127" s="148"/>
      <c r="G127" s="167">
        <v>6330</v>
      </c>
      <c r="H127" s="168"/>
      <c r="I127" s="168"/>
      <c r="J127" s="168"/>
      <c r="K127" s="167">
        <v>59015</v>
      </c>
      <c r="L127" s="169"/>
      <c r="M127" s="167">
        <f ca="1">IF(ISNUMBER(INDIRECT("K" &amp; ROW())/INDIRECT("G" &amp; ROW())),INDIRECT("K" &amp; ROW())/INDIRECT("G" &amp; ROW()), " ")</f>
        <v>9.3230647709320689</v>
      </c>
      <c r="N127" s="149" t="s">
        <v>603</v>
      </c>
    </row>
    <row r="128" spans="1:14" x14ac:dyDescent="0.25">
      <c r="A128" s="147" t="s">
        <v>300</v>
      </c>
      <c r="B128" s="148"/>
      <c r="C128" s="148"/>
      <c r="D128" s="148"/>
      <c r="E128" s="148"/>
      <c r="F128" s="148"/>
      <c r="G128" s="167">
        <v>4026</v>
      </c>
      <c r="H128" s="168"/>
      <c r="I128" s="168"/>
      <c r="J128" s="168"/>
      <c r="K128" s="167">
        <v>35349</v>
      </c>
      <c r="L128" s="169"/>
      <c r="M128" s="167">
        <f ca="1">IF(ISNUMBER(INDIRECT("K" &amp; ROW())/INDIRECT("G" &amp; ROW())),INDIRECT("K" &amp; ROW())/INDIRECT("G" &amp; ROW()), " ")</f>
        <v>8.7801788375558871</v>
      </c>
      <c r="N128" s="149" t="s">
        <v>603</v>
      </c>
    </row>
    <row r="129" spans="1:14" x14ac:dyDescent="0.25">
      <c r="A129" s="147" t="s">
        <v>301</v>
      </c>
      <c r="B129" s="148"/>
      <c r="C129" s="148"/>
      <c r="D129" s="148"/>
      <c r="E129" s="148"/>
      <c r="F129" s="148"/>
      <c r="G129" s="167"/>
      <c r="H129" s="168"/>
      <c r="I129" s="168"/>
      <c r="J129" s="168"/>
      <c r="K129" s="167"/>
      <c r="L129" s="169"/>
      <c r="M129" s="167" t="str">
        <f ca="1">IF(ISNUMBER(INDIRECT("K" &amp; ROW())/INDIRECT("G" &amp; ROW())),INDIRECT("K" &amp; ROW())/INDIRECT("G" &amp; ROW()), " ")</f>
        <v xml:space="preserve"> </v>
      </c>
      <c r="N129" s="149" t="s">
        <v>603</v>
      </c>
    </row>
    <row r="130" spans="1:14" x14ac:dyDescent="0.25">
      <c r="A130" s="144" t="s">
        <v>302</v>
      </c>
      <c r="B130" s="145"/>
      <c r="C130" s="145"/>
      <c r="D130" s="145"/>
      <c r="E130" s="145"/>
      <c r="F130" s="145"/>
      <c r="G130" s="164">
        <v>157</v>
      </c>
      <c r="H130" s="165"/>
      <c r="I130" s="165"/>
      <c r="J130" s="165"/>
      <c r="K130" s="164">
        <v>706</v>
      </c>
      <c r="L130" s="166"/>
      <c r="M130" s="164">
        <f ca="1">IF(ISNUMBER(INDIRECT("K" &amp; ROW())/INDIRECT("G" &amp; ROW())),INDIRECT("K" &amp; ROW())/INDIRECT("G" &amp; ROW()), " ")</f>
        <v>4.4968152866242042</v>
      </c>
      <c r="N130" s="146" t="s">
        <v>603</v>
      </c>
    </row>
    <row r="131" spans="1:14" ht="30" customHeight="1" x14ac:dyDescent="0.25">
      <c r="A131" s="144" t="s">
        <v>303</v>
      </c>
      <c r="B131" s="145"/>
      <c r="C131" s="145"/>
      <c r="D131" s="145"/>
      <c r="E131" s="145"/>
      <c r="F131" s="145"/>
      <c r="G131" s="164">
        <v>435</v>
      </c>
      <c r="H131" s="165"/>
      <c r="I131" s="165"/>
      <c r="J131" s="165"/>
      <c r="K131" s="164">
        <v>3157</v>
      </c>
      <c r="L131" s="166"/>
      <c r="M131" s="164">
        <f ca="1">IF(ISNUMBER(INDIRECT("K" &amp; ROW())/INDIRECT("G" &amp; ROW())),INDIRECT("K" &amp; ROW())/INDIRECT("G" &amp; ROW()), " ")</f>
        <v>7.2574712643678163</v>
      </c>
      <c r="N131" s="146" t="s">
        <v>603</v>
      </c>
    </row>
    <row r="132" spans="1:14" x14ac:dyDescent="0.25">
      <c r="A132" s="144" t="s">
        <v>304</v>
      </c>
      <c r="B132" s="145"/>
      <c r="C132" s="145"/>
      <c r="D132" s="145"/>
      <c r="E132" s="145"/>
      <c r="F132" s="145"/>
      <c r="G132" s="164">
        <v>541</v>
      </c>
      <c r="H132" s="165"/>
      <c r="I132" s="165"/>
      <c r="J132" s="165"/>
      <c r="K132" s="164">
        <v>539</v>
      </c>
      <c r="L132" s="166"/>
      <c r="M132" s="164">
        <f ca="1">IF(ISNUMBER(INDIRECT("K" &amp; ROW())/INDIRECT("G" &amp; ROW())),INDIRECT("K" &amp; ROW())/INDIRECT("G" &amp; ROW()), " ")</f>
        <v>0.99630314232902029</v>
      </c>
      <c r="N132" s="146" t="s">
        <v>603</v>
      </c>
    </row>
    <row r="133" spans="1:14" x14ac:dyDescent="0.25">
      <c r="A133" s="144" t="s">
        <v>305</v>
      </c>
      <c r="B133" s="145"/>
      <c r="C133" s="145"/>
      <c r="D133" s="145"/>
      <c r="E133" s="145"/>
      <c r="F133" s="145"/>
      <c r="G133" s="164">
        <v>166</v>
      </c>
      <c r="H133" s="165"/>
      <c r="I133" s="165"/>
      <c r="J133" s="165"/>
      <c r="K133" s="164">
        <v>1521</v>
      </c>
      <c r="L133" s="166"/>
      <c r="M133" s="164">
        <f ca="1">IF(ISNUMBER(INDIRECT("K" &amp; ROW())/INDIRECT("G" &amp; ROW())),INDIRECT("K" &amp; ROW())/INDIRECT("G" &amp; ROW()), " ")</f>
        <v>9.1626506024096379</v>
      </c>
      <c r="N133" s="146" t="s">
        <v>603</v>
      </c>
    </row>
    <row r="134" spans="1:14" ht="30" customHeight="1" x14ac:dyDescent="0.25">
      <c r="A134" s="144" t="s">
        <v>306</v>
      </c>
      <c r="B134" s="145"/>
      <c r="C134" s="145"/>
      <c r="D134" s="145"/>
      <c r="E134" s="145"/>
      <c r="F134" s="145"/>
      <c r="G134" s="164">
        <v>227</v>
      </c>
      <c r="H134" s="165"/>
      <c r="I134" s="165"/>
      <c r="J134" s="165"/>
      <c r="K134" s="164">
        <v>1628</v>
      </c>
      <c r="L134" s="166"/>
      <c r="M134" s="164">
        <f ca="1">IF(ISNUMBER(INDIRECT("K" &amp; ROW())/INDIRECT("G" &amp; ROW())),INDIRECT("K" &amp; ROW())/INDIRECT("G" &amp; ROW()), " ")</f>
        <v>7.1718061674008808</v>
      </c>
      <c r="N134" s="146" t="s">
        <v>603</v>
      </c>
    </row>
    <row r="135" spans="1:14" x14ac:dyDescent="0.25">
      <c r="A135" s="144" t="s">
        <v>307</v>
      </c>
      <c r="B135" s="145"/>
      <c r="C135" s="145"/>
      <c r="D135" s="145"/>
      <c r="E135" s="145"/>
      <c r="F135" s="145"/>
      <c r="G135" s="164">
        <v>3645</v>
      </c>
      <c r="H135" s="165"/>
      <c r="I135" s="165"/>
      <c r="J135" s="165"/>
      <c r="K135" s="164">
        <v>10859</v>
      </c>
      <c r="L135" s="166"/>
      <c r="M135" s="164">
        <f ca="1">IF(ISNUMBER(INDIRECT("K" &amp; ROW())/INDIRECT("G" &amp; ROW())),INDIRECT("K" &amp; ROW())/INDIRECT("G" &amp; ROW()), " ")</f>
        <v>2.9791495198902607</v>
      </c>
      <c r="N135" s="146" t="s">
        <v>603</v>
      </c>
    </row>
    <row r="136" spans="1:14" x14ac:dyDescent="0.25">
      <c r="A136" s="144" t="s">
        <v>308</v>
      </c>
      <c r="B136" s="145"/>
      <c r="C136" s="145"/>
      <c r="D136" s="145"/>
      <c r="E136" s="145"/>
      <c r="F136" s="145"/>
      <c r="G136" s="164">
        <v>8069</v>
      </c>
      <c r="H136" s="165"/>
      <c r="I136" s="165"/>
      <c r="J136" s="165"/>
      <c r="K136" s="164">
        <v>65762</v>
      </c>
      <c r="L136" s="166"/>
      <c r="M136" s="164">
        <f ca="1">IF(ISNUMBER(INDIRECT("K" &amp; ROW())/INDIRECT("G" &amp; ROW())),INDIRECT("K" &amp; ROW())/INDIRECT("G" &amp; ROW()), " ")</f>
        <v>8.1499566241169905</v>
      </c>
      <c r="N136" s="146" t="s">
        <v>603</v>
      </c>
    </row>
    <row r="137" spans="1:14" x14ac:dyDescent="0.25">
      <c r="A137" s="144" t="s">
        <v>309</v>
      </c>
      <c r="B137" s="145"/>
      <c r="C137" s="145"/>
      <c r="D137" s="145"/>
      <c r="E137" s="145"/>
      <c r="F137" s="145"/>
      <c r="G137" s="164">
        <v>11449</v>
      </c>
      <c r="H137" s="165"/>
      <c r="I137" s="165"/>
      <c r="J137" s="165"/>
      <c r="K137" s="164">
        <v>96821</v>
      </c>
      <c r="L137" s="166"/>
      <c r="M137" s="164">
        <f ca="1">IF(ISNUMBER(INDIRECT("K" &amp; ROW())/INDIRECT("G" &amp; ROW())),INDIRECT("K" &amp; ROW())/INDIRECT("G" &amp; ROW()), " ")</f>
        <v>8.4567211110140619</v>
      </c>
      <c r="N137" s="146" t="s">
        <v>603</v>
      </c>
    </row>
    <row r="138" spans="1:14" ht="30" customHeight="1" x14ac:dyDescent="0.25">
      <c r="A138" s="144" t="s">
        <v>310</v>
      </c>
      <c r="B138" s="145"/>
      <c r="C138" s="145"/>
      <c r="D138" s="145"/>
      <c r="E138" s="145"/>
      <c r="F138" s="145"/>
      <c r="G138" s="164">
        <v>1394</v>
      </c>
      <c r="H138" s="165"/>
      <c r="I138" s="165"/>
      <c r="J138" s="165"/>
      <c r="K138" s="164">
        <v>6015</v>
      </c>
      <c r="L138" s="166"/>
      <c r="M138" s="164">
        <f ca="1">IF(ISNUMBER(INDIRECT("K" &amp; ROW())/INDIRECT("G" &amp; ROW())),INDIRECT("K" &amp; ROW())/INDIRECT("G" &amp; ROW()), " ")</f>
        <v>4.314921090387374</v>
      </c>
      <c r="N138" s="146" t="s">
        <v>603</v>
      </c>
    </row>
    <row r="139" spans="1:14" ht="30" customHeight="1" x14ac:dyDescent="0.25">
      <c r="A139" s="144" t="s">
        <v>311</v>
      </c>
      <c r="B139" s="145"/>
      <c r="C139" s="145"/>
      <c r="D139" s="145"/>
      <c r="E139" s="145"/>
      <c r="F139" s="145"/>
      <c r="G139" s="164">
        <v>134</v>
      </c>
      <c r="H139" s="165"/>
      <c r="I139" s="165"/>
      <c r="J139" s="165"/>
      <c r="K139" s="164">
        <v>1460</v>
      </c>
      <c r="L139" s="166"/>
      <c r="M139" s="164">
        <f ca="1">IF(ISNUMBER(INDIRECT("K" &amp; ROW())/INDIRECT("G" &amp; ROW())),INDIRECT("K" &amp; ROW())/INDIRECT("G" &amp; ROW()), " ")</f>
        <v>10.895522388059701</v>
      </c>
      <c r="N139" s="146" t="s">
        <v>603</v>
      </c>
    </row>
    <row r="140" spans="1:14" ht="30" customHeight="1" x14ac:dyDescent="0.25">
      <c r="A140" s="144" t="s">
        <v>312</v>
      </c>
      <c r="B140" s="145"/>
      <c r="C140" s="145"/>
      <c r="D140" s="145"/>
      <c r="E140" s="145"/>
      <c r="F140" s="145"/>
      <c r="G140" s="164">
        <v>654</v>
      </c>
      <c r="H140" s="165"/>
      <c r="I140" s="165"/>
      <c r="J140" s="165"/>
      <c r="K140" s="164">
        <v>5300</v>
      </c>
      <c r="L140" s="166"/>
      <c r="M140" s="164">
        <f ca="1">IF(ISNUMBER(INDIRECT("K" &amp; ROW())/INDIRECT("G" &amp; ROW())),INDIRECT("K" &amp; ROW())/INDIRECT("G" &amp; ROW()), " ")</f>
        <v>8.1039755351681961</v>
      </c>
      <c r="N140" s="146" t="s">
        <v>603</v>
      </c>
    </row>
    <row r="141" spans="1:14" x14ac:dyDescent="0.25">
      <c r="A141" s="144" t="s">
        <v>313</v>
      </c>
      <c r="B141" s="145"/>
      <c r="C141" s="145"/>
      <c r="D141" s="145"/>
      <c r="E141" s="145"/>
      <c r="F141" s="145"/>
      <c r="G141" s="164">
        <v>26871</v>
      </c>
      <c r="H141" s="165"/>
      <c r="I141" s="165"/>
      <c r="J141" s="165"/>
      <c r="K141" s="164">
        <v>193768</v>
      </c>
      <c r="L141" s="166"/>
      <c r="M141" s="164">
        <f ca="1">IF(ISNUMBER(INDIRECT("K" &amp; ROW())/INDIRECT("G" &amp; ROW())),INDIRECT("K" &amp; ROW())/INDIRECT("G" &amp; ROW()), " ")</f>
        <v>7.2110453648915191</v>
      </c>
      <c r="N141" s="146" t="s">
        <v>603</v>
      </c>
    </row>
    <row r="142" spans="1:14" ht="30" customHeight="1" x14ac:dyDescent="0.25">
      <c r="A142" s="144" t="s">
        <v>314</v>
      </c>
      <c r="B142" s="145"/>
      <c r="C142" s="145"/>
      <c r="D142" s="145"/>
      <c r="E142" s="145"/>
      <c r="F142" s="145"/>
      <c r="G142" s="164">
        <v>1860.41</v>
      </c>
      <c r="H142" s="165"/>
      <c r="I142" s="165"/>
      <c r="J142" s="165"/>
      <c r="K142" s="164">
        <v>5155.87</v>
      </c>
      <c r="L142" s="166"/>
      <c r="M142" s="164">
        <f ca="1">IF(ISNUMBER(INDIRECT("K" &amp; ROW())/INDIRECT("G" &amp; ROW())),INDIRECT("K" &amp; ROW())/INDIRECT("G" &amp; ROW()), " ")</f>
        <v>2.7713622266059632</v>
      </c>
      <c r="N142" s="146" t="s">
        <v>603</v>
      </c>
    </row>
    <row r="143" spans="1:14" x14ac:dyDescent="0.25">
      <c r="A143" s="147" t="s">
        <v>315</v>
      </c>
      <c r="B143" s="148"/>
      <c r="C143" s="148"/>
      <c r="D143" s="148"/>
      <c r="E143" s="148"/>
      <c r="F143" s="148"/>
      <c r="G143" s="167">
        <v>28731.41</v>
      </c>
      <c r="H143" s="168"/>
      <c r="I143" s="168"/>
      <c r="J143" s="168"/>
      <c r="K143" s="167">
        <v>198923.87</v>
      </c>
      <c r="L143" s="169"/>
      <c r="M143" s="167">
        <f ca="1">IF(ISNUMBER(INDIRECT("K" &amp; ROW())/INDIRECT("G" &amp; ROW())),INDIRECT("K" &amp; ROW())/INDIRECT("G" &amp; ROW()), " ")</f>
        <v>6.9235679696889223</v>
      </c>
      <c r="N143" s="149" t="s">
        <v>603</v>
      </c>
    </row>
    <row r="144" spans="1:14" x14ac:dyDescent="0.25">
      <c r="A144" s="48"/>
      <c r="G144" s="67"/>
      <c r="H144" s="68"/>
      <c r="I144" s="68"/>
      <c r="J144" s="68"/>
      <c r="K144" s="67"/>
      <c r="L144" s="69"/>
      <c r="M144" s="67"/>
      <c r="N144" s="48"/>
    </row>
    <row r="145" spans="1:14" x14ac:dyDescent="0.25">
      <c r="A145" s="28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70"/>
      <c r="M145" s="29"/>
      <c r="N145" s="29"/>
    </row>
    <row r="146" spans="1:14" x14ac:dyDescent="0.25">
      <c r="A146" s="75" t="s">
        <v>70</v>
      </c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70"/>
      <c r="M146" s="29"/>
      <c r="N146" s="29"/>
    </row>
    <row r="147" spans="1:14" x14ac:dyDescent="0.25">
      <c r="A147" s="3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70"/>
      <c r="M147" s="29"/>
      <c r="N147" s="29"/>
    </row>
    <row r="148" spans="1:14" x14ac:dyDescent="0.25">
      <c r="A148" s="75" t="s">
        <v>71</v>
      </c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70"/>
      <c r="M148" s="29"/>
      <c r="N148" s="29"/>
    </row>
  </sheetData>
  <mergeCells count="55">
    <mergeCell ref="A140:F140"/>
    <mergeCell ref="A141:F141"/>
    <mergeCell ref="A142:F142"/>
    <mergeCell ref="A143:F143"/>
    <mergeCell ref="A134:F134"/>
    <mergeCell ref="A135:F135"/>
    <mergeCell ref="A136:F136"/>
    <mergeCell ref="A137:F137"/>
    <mergeCell ref="A138:F138"/>
    <mergeCell ref="A139:F139"/>
    <mergeCell ref="A128:F128"/>
    <mergeCell ref="A129:F129"/>
    <mergeCell ref="A130:F130"/>
    <mergeCell ref="A131:F131"/>
    <mergeCell ref="A132:F132"/>
    <mergeCell ref="A133:F133"/>
    <mergeCell ref="A122:F122"/>
    <mergeCell ref="A123:F123"/>
    <mergeCell ref="A124:F124"/>
    <mergeCell ref="A125:F125"/>
    <mergeCell ref="A126:F126"/>
    <mergeCell ref="A127:F127"/>
    <mergeCell ref="A24:N24"/>
    <mergeCell ref="A25:N25"/>
    <mergeCell ref="A41:N41"/>
    <mergeCell ref="A54:N54"/>
    <mergeCell ref="A115:N115"/>
    <mergeCell ref="A116:N11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2016-03-14T04:06:05Z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