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5" i="16"/>
  <c r="M96" i="16"/>
  <c r="M97" i="16"/>
  <c r="M9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71" i="8"/>
  <c r="K170" i="8"/>
  <c r="H171" i="8"/>
  <c r="H170" i="8"/>
  <c r="J14" i="16"/>
  <c r="G14" i="16"/>
  <c r="K30" i="8"/>
  <c r="H30" i="8"/>
  <c r="A18" i="16"/>
  <c r="B34" i="8"/>
  <c r="M99" i="16"/>
  <c r="M103" i="16"/>
  <c r="M107" i="16"/>
  <c r="M111" i="16"/>
  <c r="M105" i="16"/>
  <c r="M113" i="16"/>
  <c r="M102" i="16"/>
  <c r="M114" i="16"/>
  <c r="M100" i="16"/>
  <c r="M104" i="16"/>
  <c r="M108" i="16"/>
  <c r="M112" i="16"/>
  <c r="M109" i="16"/>
  <c r="M106" i="16"/>
  <c r="M101" i="16"/>
  <c r="M11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5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<sst xmlns="http://schemas.openxmlformats.org/spreadsheetml/2006/main" count="1135" uniqueCount="723">
  <si>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</si>
  <si>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</si>
  <si>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</si>
  <si>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</si>
  <si>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</si>
  <si>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</si>
  <si>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</si>
  <si>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</si>
  <si>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</si>
  <si>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</si>
  <si>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</si>
  <si>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</si>
  <si>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</si>
  <si>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</si>
  <si>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</si>
  <si>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</si>
  <si>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</si>
  <si>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</si>
  <si>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</si>
  <si>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</si>
  <si>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</si>
  <si>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</si>
  <si>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</si>
  <si>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</si>
  <si>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</si>
  <si>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</si>
  <si>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</si>
  <si>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</si>
  <si>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</si>
  <si>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</si>
  <si>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</si>
  <si>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</si>
  <si>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</si>
  <si>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</si>
  <si>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</si>
  <si>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</si>
  <si>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</si>
  <si>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</si>
  <si>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</si>
  <si>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</si>
  <si>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</si>
  <si>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</si>
  <si>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</si>
  <si>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</si>
  <si>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</si>
  <si>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</si>
  <si>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</si>
  <si>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</si>
  <si>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</si>
  <si>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</si>
  <si>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</si>
  <si>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</si>
  <si>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</si>
  <si>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</si>
  <si>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</si>
  <si>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</si>
  <si>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</si>
  <si>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</si>
  <si>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</si>
  <si>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</si>
  <si>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</si>
  <si>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</si>
  <si>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</si>
  <si>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</si>
  <si>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</si>
  <si>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31.12.2015</t>
  </si>
  <si>
    <t>01.09.2015</t>
  </si>
  <si>
    <t>30.09.2015</t>
  </si>
  <si>
    <t>О ПРИЕМКЕ ВЫПОЛНЕННЫХ РАБОТ за Сентябрь 2015</t>
  </si>
  <si>
    <t>на Нечепуренко 46</t>
  </si>
  <si>
    <t>Сдал:  _________________ //</t>
  </si>
  <si>
    <t>Принял:  _________________ //</t>
  </si>
  <si>
    <t>Раздел 1. ЯНВАРЬ</t>
  </si>
  <si>
    <t>кв.40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</si>
  <si>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</si>
  <si>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</si>
  <si>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</si>
  <si>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</si>
  <si>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Р</t>
  </si>
  <si>
    <t>Подвал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</si>
  <si>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</si>
  <si>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</si>
  <si>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</si>
  <si>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</si>
  <si>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</si>
  <si>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942
703
384</t>
  </si>
  <si>
    <t>799
_____
142</t>
  </si>
  <si>
    <t>Раздел 2. ФЕВРАЛЬ</t>
  </si>
  <si>
    <t>подвал</t>
  </si>
  <si>
    <t>ТЕРр65-18-2
Ремонт задвижек диаметром: до 100 мм со снятием с места
100 шт. арматуры
7 163,52 = 9 053,16 + 0,076 x (26,30 - 24 890,00)
НР 88%=103%*0.85 от ФОТ
СП 48%=60%*0.8 от ФОТ</t>
  </si>
  <si>
    <t>0,01
88
48</t>
  </si>
  <si>
    <t>5687,14
_____
1472,25</t>
  </si>
  <si>
    <t>72
59
34</t>
  </si>
  <si>
    <t>57
_____
15</t>
  </si>
  <si>
    <t>728
601
328</t>
  </si>
  <si>
    <t>683
_____
45</t>
  </si>
  <si>
    <t>ТЕРр65-3-5
Снятие клапанов фланцевых: обратных диаметром до 100 мм
100 шт. арматуры
НР 63%=74%*0.85 от ФОТ
СП 40%=50%*0.8 от ФОТ</t>
  </si>
  <si>
    <t>0,02
63
40</t>
  </si>
  <si>
    <t>37,78
_____
15,7</t>
  </si>
  <si>
    <t>21
16
11</t>
  </si>
  <si>
    <t>252
159
101</t>
  </si>
  <si>
    <t>4
_____
4</t>
  </si>
  <si>
    <t>ТЕРр65-17-1
Установка заглушек диаметром трубопроводов: до 100 мм
100 заглушек
НР 88%=103%*0.85 от ФОТ
СП 48%=60%*0.8 от ФОТ</t>
  </si>
  <si>
    <t>0,02
88
48</t>
  </si>
  <si>
    <t>1254,4
_____
2494,72</t>
  </si>
  <si>
    <t>75
26
15</t>
  </si>
  <si>
    <t>25
_____
50</t>
  </si>
  <si>
    <t>507
265
144</t>
  </si>
  <si>
    <t>301
_____
205</t>
  </si>
  <si>
    <t>кв.24</t>
  </si>
  <si>
    <t>0,25
63
40</t>
  </si>
  <si>
    <t>3
2
2</t>
  </si>
  <si>
    <t>41
26
16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</si>
  <si>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</si>
  <si>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0,022
88
48</t>
  </si>
  <si>
    <t>1000,16
_____
1380,62</t>
  </si>
  <si>
    <t>54,89
_____
1,4</t>
  </si>
  <si>
    <t>54
23
13</t>
  </si>
  <si>
    <t>22
_____
31</t>
  </si>
  <si>
    <t>405
232
127</t>
  </si>
  <si>
    <t>264
_____
135</t>
  </si>
  <si>
    <t>ТСЦ-302-1237
Сгоны стальные с муфтой и контргайкой, диаметром: 20 мм
шт.</t>
  </si>
  <si>
    <t>3
88
48</t>
  </si>
  <si>
    <t xml:space="preserve">
_____
18,6</t>
  </si>
  <si>
    <t xml:space="preserve">
_____
56</t>
  </si>
  <si>
    <t xml:space="preserve">
_____
125</t>
  </si>
  <si>
    <t>М</t>
  </si>
  <si>
    <t>Раздел 3. АПРЕЛЬ</t>
  </si>
  <si>
    <t>рамка управления</t>
  </si>
  <si>
    <t>0,15
88
48</t>
  </si>
  <si>
    <t>76
52
30</t>
  </si>
  <si>
    <t>50
_____
26</t>
  </si>
  <si>
    <t>706
527
288</t>
  </si>
  <si>
    <t>599
_____
106</t>
  </si>
  <si>
    <t>подвал.</t>
  </si>
  <si>
    <t>0,125
63
40</t>
  </si>
  <si>
    <t>21
13
8</t>
  </si>
  <si>
    <t>ТЕРр65-5-9
Смена задвижек диаметром: 100 мм
100 шт.
НР 88%=103%*0.85 от ФОТ
СП 48%=60%*0.8 от ФОТ</t>
  </si>
  <si>
    <t>4840,34
_____
37524,8</t>
  </si>
  <si>
    <t>428
49
29</t>
  </si>
  <si>
    <t>48
_____
376</t>
  </si>
  <si>
    <t>2463
511
279</t>
  </si>
  <si>
    <t>581
_____
1857</t>
  </si>
  <si>
    <t>ТЕРр65-9-8
Смена внутренних трубопроводов из стальных труб диаметром: до 80 мм
100 м трубопровода
18 179,61 = 18 179,61 + 100 x (154,93 - 154,93)
НР 88%=103%*0.85 от ФОТ
СП 48%=60%*0.8 от ФОТ</t>
  </si>
  <si>
    <t>0,08
88
48</t>
  </si>
  <si>
    <t>2125,57
_____
15790,21</t>
  </si>
  <si>
    <t>263,83
_____
5,05</t>
  </si>
  <si>
    <t>1454
175
102</t>
  </si>
  <si>
    <t>170
_____
1263</t>
  </si>
  <si>
    <t>6676
1800
982</t>
  </si>
  <si>
    <t>2041
_____
4518</t>
  </si>
  <si>
    <t>117
_____
5</t>
  </si>
  <si>
    <t>ТЕР22-03-014-02
Приварка фланцев к стальным трубопроводам диаметром: 80 мм
1 фланец
НР 111%=130%*0.85 от ФОТ
СП 61%=89%*(0.85*0.8) от ФОТ</t>
  </si>
  <si>
    <t>2
111
61</t>
  </si>
  <si>
    <t>7,43
_____
63,43</t>
  </si>
  <si>
    <t>39,29
_____
5,72</t>
  </si>
  <si>
    <t>220
34
20</t>
  </si>
  <si>
    <t>15
_____
126</t>
  </si>
  <si>
    <t>79
_____
11</t>
  </si>
  <si>
    <t>1161
350
192</t>
  </si>
  <si>
    <t>178
_____
515</t>
  </si>
  <si>
    <t>468
_____
137</t>
  </si>
  <si>
    <t>ТЕР22-03-014-03
Приварка фланцев к стальным трубопроводам диаметром: 100 мм
1 фланец
НР 111%=130%*0.85 от ФОТ
СП 61%=89%*(0.85*0.8) от ФОТ</t>
  </si>
  <si>
    <t>4
111
61</t>
  </si>
  <si>
    <t>9,81
_____
86,54</t>
  </si>
  <si>
    <t>43,78
_____
6,37</t>
  </si>
  <si>
    <t>561
83
49</t>
  </si>
  <si>
    <t>39
_____
347</t>
  </si>
  <si>
    <t>175
_____
25</t>
  </si>
  <si>
    <t>2825
862
474</t>
  </si>
  <si>
    <t>471
_____
1310</t>
  </si>
  <si>
    <t>1044
_____
306</t>
  </si>
  <si>
    <t>ТСЦ-507-1976
Отводы 90 град. с радиусом кривизны R=1,5 Ду на Ру до 16 МПа (160 кгс/см2), диаметром условного прохода: 65 мм, наружным диаметром 76 мм, толщиной стенки 3,5 мм
шт.</t>
  </si>
  <si>
    <t>3
111
61</t>
  </si>
  <si>
    <t xml:space="preserve">
_____
30,6</t>
  </si>
  <si>
    <t xml:space="preserve">
_____
92</t>
  </si>
  <si>
    <t xml:space="preserve">
_____
232</t>
  </si>
  <si>
    <t>ТСЦ-507-1979
Отводы 90 град. с радиусом кривизны R=1,5 Ду на Ру до 16 МПа (160 кгс/см2), диаметром условного прохода: 80 мм, наружным диаметром 89 мм, толщиной стенки 3,5 мм
шт.</t>
  </si>
  <si>
    <t xml:space="preserve">
_____
42,3</t>
  </si>
  <si>
    <t xml:space="preserve">
_____
127</t>
  </si>
  <si>
    <t xml:space="preserve">
_____
315</t>
  </si>
  <si>
    <t>0,5
63
40</t>
  </si>
  <si>
    <t>7
5
4</t>
  </si>
  <si>
    <t>82
52
33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</si>
  <si>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</si>
  <si>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</si>
  <si>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</si>
  <si>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</si>
  <si>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230
196
107</t>
  </si>
  <si>
    <t>223
_____
6</t>
  </si>
  <si>
    <t>ТСЦ-302-1832
Кран шаровой муфтовый 11Б27П1, диаметром: 20 мм
шт.</t>
  </si>
  <si>
    <t>2
88
48</t>
  </si>
  <si>
    <t xml:space="preserve">
_____
43,5</t>
  </si>
  <si>
    <t xml:space="preserve">
_____
87</t>
  </si>
  <si>
    <t xml:space="preserve">
_____
253</t>
  </si>
  <si>
    <t>кв.32</t>
  </si>
  <si>
    <t>перезапуск отопления</t>
  </si>
  <si>
    <t>9
63
40</t>
  </si>
  <si>
    <t>123
91
62</t>
  </si>
  <si>
    <t>1480
932
592</t>
  </si>
  <si>
    <t>кв.20</t>
  </si>
  <si>
    <t>0,06
88
48</t>
  </si>
  <si>
    <t>146
62
36</t>
  </si>
  <si>
    <t>60
_____
83</t>
  </si>
  <si>
    <t>1104
634
346</t>
  </si>
  <si>
    <t>720
_____
366</t>
  </si>
  <si>
    <t>18
_____
1</t>
  </si>
  <si>
    <t>4
88
48</t>
  </si>
  <si>
    <t xml:space="preserve">
_____
74</t>
  </si>
  <si>
    <t xml:space="preserve">
_____
167</t>
  </si>
  <si>
    <t>ТСЦ-302-3234
Контргайка
шт.</t>
  </si>
  <si>
    <t xml:space="preserve">
_____
2,41</t>
  </si>
  <si>
    <t xml:space="preserve">
_____
5</t>
  </si>
  <si>
    <t xml:space="preserve">
_____
38</t>
  </si>
  <si>
    <t>ТСЦ-302-3246
Угольники прямые
10 шт.</t>
  </si>
  <si>
    <t xml:space="preserve">
_____
77,7</t>
  </si>
  <si>
    <t xml:space="preserve">
_____
16</t>
  </si>
  <si>
    <t xml:space="preserve">
_____
58</t>
  </si>
  <si>
    <t>кв.26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</si>
  <si>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</si>
  <si>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0,025
88
48</t>
  </si>
  <si>
    <t>776,23
_____
6358,76</t>
  </si>
  <si>
    <t>27,39
_____
2,8</t>
  </si>
  <si>
    <t>179
20
11</t>
  </si>
  <si>
    <t>19
_____
159</t>
  </si>
  <si>
    <t>831
206
112</t>
  </si>
  <si>
    <t>233
_____
594</t>
  </si>
  <si>
    <t>4
_____
1</t>
  </si>
  <si>
    <t>кв.30</t>
  </si>
  <si>
    <t>10
9
5</t>
  </si>
  <si>
    <t>9
_____
1</t>
  </si>
  <si>
    <t>115
98
53</t>
  </si>
  <si>
    <t>111
_____
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</si>
  <si>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</si>
  <si>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6
4
2</t>
  </si>
  <si>
    <t>кв.2</t>
  </si>
  <si>
    <t>Раздел 4. МАЙ</t>
  </si>
  <si>
    <t>0,015
88
48</t>
  </si>
  <si>
    <t>37
15
9</t>
  </si>
  <si>
    <t>15
_____
21</t>
  </si>
  <si>
    <t>276
158
86</t>
  </si>
  <si>
    <t>180
_____
92</t>
  </si>
  <si>
    <t>6
88
48</t>
  </si>
  <si>
    <t xml:space="preserve">
_____
14</t>
  </si>
  <si>
    <t xml:space="preserve">
_____
114</t>
  </si>
  <si>
    <t>0,016
88
48</t>
  </si>
  <si>
    <t>39
16
10</t>
  </si>
  <si>
    <t>16
_____
22</t>
  </si>
  <si>
    <t>295
169
92</t>
  </si>
  <si>
    <t>192
_____
98</t>
  </si>
  <si>
    <t xml:space="preserve">
_____
10</t>
  </si>
  <si>
    <t xml:space="preserve">
_____
76</t>
  </si>
  <si>
    <t>Раздел 5. ИЮНЬ</t>
  </si>
  <si>
    <t>ТЕРр65-5-2
Смена  прочистка вентилей и клапанов обратных муфтовых диаметром: до 25 мм
100 шт.
НР 88%=103%*0.85 от ФОТ
СП 48%=60%*0.8 от ФОТ</t>
  </si>
  <si>
    <t>1181,41
_____
133,58</t>
  </si>
  <si>
    <t>13
12
7</t>
  </si>
  <si>
    <t>12
_____
1</t>
  </si>
  <si>
    <t>148
125
68</t>
  </si>
  <si>
    <t>142
_____
5</t>
  </si>
  <si>
    <t>Раздел 6. ИЮЛЬ</t>
  </si>
  <si>
    <t>ТЕРр65-5-1
ПРИМ. Ревизия вентилей и клапанов обратных муфтовых диаметром: до 20 мм
100 шт.
НР 88%=103%*0.85 от ФОТ
СП 48%=60%*0.8 от ФОТ</t>
  </si>
  <si>
    <t>0,3
88
48</t>
  </si>
  <si>
    <t>303
287
167</t>
  </si>
  <si>
    <t>279
_____
22</t>
  </si>
  <si>
    <t>3448
2943
1605</t>
  </si>
  <si>
    <t>3344
_____
95</t>
  </si>
  <si>
    <t>ТСЦ-101-0120
Гайки шестигранные диаметр резьбы: 6 мм
т</t>
  </si>
  <si>
    <t>0,00045
88
48</t>
  </si>
  <si>
    <t xml:space="preserve">
_____
25630</t>
  </si>
  <si>
    <t xml:space="preserve">
_____
12</t>
  </si>
  <si>
    <t xml:space="preserve">
_____
26</t>
  </si>
  <si>
    <t>кв.43</t>
  </si>
  <si>
    <t>0,05
88
48</t>
  </si>
  <si>
    <t>25
18
10</t>
  </si>
  <si>
    <t>17
_____
8</t>
  </si>
  <si>
    <t>235
176
96</t>
  </si>
  <si>
    <t>200
_____
35</t>
  </si>
  <si>
    <t>Раздел 7. АВГУСТ</t>
  </si>
  <si>
    <t>ТСЦ-302-1266
Кран.буксВентили проходные муфтовые: 15Б1БК для воды и пара давлением 1,6 МПа (16 кгс/см2), диаметром 20 мм
(запчасти ПЗ=0,5 (ОЗП=0,5; ЭМ=0,5 к расх.; ЗПМ=0,5; МАТ=0,5 к расх.; ТЗ=0,5; ТЗМ=0,5))
шт.</t>
  </si>
  <si>
    <t>30
88
48</t>
  </si>
  <si>
    <t xml:space="preserve">
_____
12,45</t>
  </si>
  <si>
    <t xml:space="preserve">
_____
374</t>
  </si>
  <si>
    <t xml:space="preserve">
_____
1928</t>
  </si>
  <si>
    <t>0,25
88
48</t>
  </si>
  <si>
    <t>253
239
139</t>
  </si>
  <si>
    <t>232
_____
20</t>
  </si>
  <si>
    <t>2873
2453
1338</t>
  </si>
  <si>
    <t>2787
_____
79</t>
  </si>
  <si>
    <t>25
88
48</t>
  </si>
  <si>
    <t xml:space="preserve">
_____
311</t>
  </si>
  <si>
    <t xml:space="preserve">
_____
1607</t>
  </si>
  <si>
    <t>0,1
88
48</t>
  </si>
  <si>
    <t>101
96
56</t>
  </si>
  <si>
    <t>93
_____
7</t>
  </si>
  <si>
    <t>1149
981
535</t>
  </si>
  <si>
    <t>1115
_____
31</t>
  </si>
  <si>
    <t>ТСЦ-302-1265
Вентили проходные муфтовые: 15Б1БК для воды и пара давлением 1,6 МПа (16 кгс/см2), диаметром 15 мм
шт.</t>
  </si>
  <si>
    <t>10
88
48</t>
  </si>
  <si>
    <t xml:space="preserve">
_____
22,3</t>
  </si>
  <si>
    <t xml:space="preserve">
_____
223</t>
  </si>
  <si>
    <t xml:space="preserve">
_____
1085</t>
  </si>
  <si>
    <t>Раздел 8. СЕНТЯБРЬ</t>
  </si>
  <si>
    <t>кв.48</t>
  </si>
  <si>
    <t>51
34
20</t>
  </si>
  <si>
    <t>33
_____
18</t>
  </si>
  <si>
    <t>471
351
192</t>
  </si>
  <si>
    <t>399
_____
71</t>
  </si>
  <si>
    <t>кв.22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</si>
  <si>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</si>
  <si>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0,005
88
48</t>
  </si>
  <si>
    <t>946,05
_____
4815,52</t>
  </si>
  <si>
    <t>68,62
_____
2,94</t>
  </si>
  <si>
    <t>29
5
3</t>
  </si>
  <si>
    <t>5
_____
24</t>
  </si>
  <si>
    <t>143
50
27</t>
  </si>
  <si>
    <t>57
_____
84</t>
  </si>
  <si>
    <t xml:space="preserve">
_____
1</t>
  </si>
  <si>
    <t>кв.37</t>
  </si>
  <si>
    <t>ТЕР16-06-005-01
Установка счетчиков (водомеров) диаметром: до 40 мм
1 счетчик (водомер)
НР 98%=128%*(0.9*0.85) от ФОТ
СП 56%=83%*(0.85*0.8) от ФОТ</t>
  </si>
  <si>
    <t>2
98
56</t>
  </si>
  <si>
    <t>4,87
_____
1,09</t>
  </si>
  <si>
    <t>14
12
7</t>
  </si>
  <si>
    <t>10
_____
2</t>
  </si>
  <si>
    <t>138
115
66</t>
  </si>
  <si>
    <t>117
_____
9</t>
  </si>
  <si>
    <t>кв.44</t>
  </si>
  <si>
    <t>1
88
48</t>
  </si>
  <si>
    <t xml:space="preserve">
_____
22</t>
  </si>
  <si>
    <t xml:space="preserve">
_____
109</t>
  </si>
  <si>
    <t>кв.7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</si>
  <si>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</si>
  <si>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0,015
63
40</t>
  </si>
  <si>
    <t>10,79
_____
4,49</t>
  </si>
  <si>
    <t>14
10
7</t>
  </si>
  <si>
    <t>165
104
66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</si>
  <si>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</si>
  <si>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</si>
  <si>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0,015
98
56</t>
  </si>
  <si>
    <t>888,33
_____
5724,08</t>
  </si>
  <si>
    <t>36,38
_____
1,23</t>
  </si>
  <si>
    <t>100
15
9</t>
  </si>
  <si>
    <t>13
_____
86</t>
  </si>
  <si>
    <t>555
157
90</t>
  </si>
  <si>
    <t>160
_____
392</t>
  </si>
  <si>
    <t>ТСЦ-103-1017
Ревизии диаметром: 100 мм
шт.</t>
  </si>
  <si>
    <t>1
98
56</t>
  </si>
  <si>
    <t xml:space="preserve">
_____
73,8</t>
  </si>
  <si>
    <t xml:space="preserve">
_____
459</t>
  </si>
  <si>
    <t>ТСЦ-101-1793
Манжеты резиновые
шт.</t>
  </si>
  <si>
    <t xml:space="preserve">
_____
15,1</t>
  </si>
  <si>
    <t xml:space="preserve">
_____
15</t>
  </si>
  <si>
    <t xml:space="preserve">
_____
40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</si>
  <si>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</si>
  <si>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</si>
  <si>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</si>
  <si>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</si>
  <si>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</si>
  <si>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кв.23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</si>
  <si>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</si>
  <si>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</si>
  <si>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</si>
  <si>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</si>
  <si>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</si>
  <si>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85
36
20</t>
  </si>
  <si>
    <t>41
_____
44</t>
  </si>
  <si>
    <t xml:space="preserve">
_____
8</t>
  </si>
  <si>
    <t xml:space="preserve">
_____
29</t>
  </si>
  <si>
    <t>ТЕРр65-5-1
Прим.Ремонт вентилей и клапанов обратных муфтовых диаметром: до 20 мм
100 шт.
НР 88%=103%*0.85 от ФОТ
СП 48%=60%*0.8 от ФОТ</t>
  </si>
  <si>
    <t>ТСЦ-302-1266
Кран букса   к Вентили проходные муфтовые: 15Б1БК для воды и пара давлением 1,6 МПа (16 кгс/см2), диаметром 20 мм
(кранбукса ПЗ=0,5 (ОЗП=0,5; ЭМ=0,5 к расх.; ЗПМ=0,5; МАТ=0,5 к расх.; ТЗ=0,5; ТЗМ=0,5))
шт.</t>
  </si>
  <si>
    <t xml:space="preserve">
_____
643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</si>
  <si>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</si>
  <si>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1044,54
_____
5818,52</t>
  </si>
  <si>
    <t>35
5
3</t>
  </si>
  <si>
    <t>5
_____
30</t>
  </si>
  <si>
    <t>169
55
30</t>
  </si>
  <si>
    <t>63
_____
104</t>
  </si>
  <si>
    <t>ТЕРр65-9-8
Смена внутренних трубопроводов из стальных труб диаметром: до 80 мм
100 м трубопровода
НР 88%=103%*0.85 от ФОТ
СП 48%=60%*0.8 от ФОТ</t>
  </si>
  <si>
    <t>0,04
88
48</t>
  </si>
  <si>
    <t>727
88
51</t>
  </si>
  <si>
    <t>85
_____
631</t>
  </si>
  <si>
    <t>3338
899
491</t>
  </si>
  <si>
    <t>1020
_____
2260</t>
  </si>
  <si>
    <t>58
_____
2</t>
  </si>
  <si>
    <t>ТЕРр65-9-9
Смена внутренних трубопроводов из стальных труб диаметром: до 100 мм
100 м трубопровода
18 908,36 = 25 015,36 + 100 x (154,93 - 216,00)
НР 88%=103%*0.85 от ФОТ
СП 48%=60%*0.8 от ФОТ</t>
  </si>
  <si>
    <t>2680,06
_____
15884,06</t>
  </si>
  <si>
    <t>344,24
_____
9,39</t>
  </si>
  <si>
    <t>284
41
24</t>
  </si>
  <si>
    <t>40
_____
239</t>
  </si>
  <si>
    <t>1365
426
232</t>
  </si>
  <si>
    <t>482
_____
855</t>
  </si>
  <si>
    <t>28
_____
2</t>
  </si>
  <si>
    <t>Раздел 9. ОКТЯБРЬ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</si>
  <si>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</si>
  <si>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</si>
  <si>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</si>
  <si>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</si>
  <si>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</si>
  <si>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</si>
  <si>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</si>
  <si>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</si>
  <si>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</si>
  <si>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</si>
  <si>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</si>
  <si>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</si>
  <si>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кв.38</t>
  </si>
  <si>
    <t>0,025
63
40</t>
  </si>
  <si>
    <t>23
17
12</t>
  </si>
  <si>
    <t>275
173
110</t>
  </si>
  <si>
    <t>0,025
98
56</t>
  </si>
  <si>
    <t>166
25
16</t>
  </si>
  <si>
    <t>22
_____
143</t>
  </si>
  <si>
    <t>925
261
149</t>
  </si>
  <si>
    <t>266
_____
654</t>
  </si>
  <si>
    <t>ТСЦ-507-0779
Переход: «полиэтилен-сталь 110х108»
шт.</t>
  </si>
  <si>
    <t xml:space="preserve">
_____
700</t>
  </si>
  <si>
    <t xml:space="preserve">
_____
1033</t>
  </si>
  <si>
    <t>Итого прямые затраты по акту</t>
  </si>
  <si>
    <t>2476
_____
6665</t>
  </si>
  <si>
    <t>633
_____
48</t>
  </si>
  <si>
    <t>29705
_____
26030</t>
  </si>
  <si>
    <t>3498
_____
606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</si>
  <si>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</si>
  <si>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</si>
  <si>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</si>
  <si>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</si>
  <si>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</si>
  <si>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</si>
  <si>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</si>
  <si>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</si>
  <si>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</si>
  <si>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Наружные сети водопровода, канализации, теплоснабжения, газопровода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</si>
  <si>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</si>
  <si>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</si>
  <si>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</si>
  <si>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</si>
  <si>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</si>
  <si>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</si>
  <si>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</si>
  <si>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</si>
  <si>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</si>
  <si>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</si>
  <si>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</si>
  <si>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</si>
  <si>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</si>
  <si>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</si>
  <si>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</si>
  <si>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</si>
  <si>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</si>
  <si>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</si>
  <si>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</si>
  <si>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</si>
  <si>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</si>
  <si>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</si>
  <si>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</si>
  <si>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</si>
  <si>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</si>
  <si>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</si>
  <si>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</si>
  <si>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</si>
  <si>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</si>
  <si>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</si>
  <si>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</si>
  <si>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</si>
  <si>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</si>
  <si>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</si>
  <si>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</si>
  <si>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</si>
  <si>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</si>
  <si>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1-3-8</t>
  </si>
  <si>
    <t>Затраты труда рабочих (ср 3,8)</t>
  </si>
  <si>
    <t xml:space="preserve">11,89
</t>
  </si>
  <si>
    <t xml:space="preserve">142,73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</si>
  <si>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</si>
  <si>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</si>
  <si>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</si>
  <si>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</si>
  <si>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</si>
  <si>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</si>
  <si>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</si>
  <si>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</si>
  <si>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</si>
  <si>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</si>
  <si>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</si>
  <si>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</si>
  <si>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1-5-0</t>
  </si>
  <si>
    <t>Затраты труда рабочих (ср 5)</t>
  </si>
  <si>
    <t xml:space="preserve">14,02
</t>
  </si>
  <si>
    <t xml:space="preserve">168,26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</si>
  <si>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</si>
  <si>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</si>
  <si>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</si>
  <si>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</si>
  <si>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</si>
  <si>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</si>
  <si>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</si>
  <si>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</si>
  <si>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</si>
  <si>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</si>
  <si>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</si>
  <si>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</si>
  <si>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</si>
  <si>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</si>
  <si>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</si>
  <si>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</si>
  <si>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</si>
  <si>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</si>
  <si>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</si>
  <si>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</si>
  <si>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Агрегаты сварочные двухпостовые для ручной сварки: на тракторе 79 кВт (108 л.с.)</t>
  </si>
  <si>
    <t xml:space="preserve">112,26
</t>
  </si>
  <si>
    <t xml:space="preserve">669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</si>
  <si>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</si>
  <si>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</si>
  <si>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</si>
  <si>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</si>
  <si>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</si>
  <si>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</si>
  <si>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</si>
  <si>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</si>
  <si>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</si>
  <si>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</si>
  <si>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</si>
  <si>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</si>
  <si>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</si>
  <si>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</si>
  <si>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</si>
  <si>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</si>
  <si>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</si>
  <si>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</si>
  <si>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</si>
  <si>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</si>
  <si>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</si>
  <si>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</si>
  <si>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</si>
  <si>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</si>
  <si>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</si>
  <si>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</si>
  <si>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</si>
  <si>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</si>
  <si>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</si>
  <si>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</si>
  <si>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</si>
  <si>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101-1513</t>
  </si>
  <si>
    <t>Электроды диаметром: 4 мм Э42</t>
  </si>
  <si>
    <t xml:space="preserve">11520
</t>
  </si>
  <si>
    <t xml:space="preserve">58132,64
</t>
  </si>
  <si>
    <t>08.07.006</t>
  </si>
  <si>
    <t>101-1522</t>
  </si>
  <si>
    <t>Электроды диаметром: 5 мм Э42А</t>
  </si>
  <si>
    <t xml:space="preserve">10660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</si>
  <si>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</si>
  <si>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</si>
  <si>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</si>
  <si>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</si>
  <si>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</si>
  <si>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</si>
  <si>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</si>
  <si>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</si>
  <si>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</si>
  <si>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29878,21
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</si>
  <si>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</si>
  <si>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</si>
  <si>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</si>
  <si>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</si>
  <si>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</si>
  <si>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</si>
  <si>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</si>
  <si>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</si>
  <si>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</si>
  <si>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</si>
  <si>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</si>
  <si>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101-2137</t>
  </si>
  <si>
    <t>Резина техническая листовая прессованная</t>
  </si>
  <si>
    <t xml:space="preserve">26,3
</t>
  </si>
  <si>
    <t xml:space="preserve">122,03
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</si>
  <si>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</si>
  <si>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</si>
  <si>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</si>
  <si>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</si>
  <si>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</si>
  <si>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</si>
  <si>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</si>
  <si>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</si>
  <si>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</si>
  <si>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</si>
  <si>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</si>
  <si>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</si>
  <si>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48674,96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</si>
  <si>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</si>
  <si>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</si>
  <si>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</si>
  <si>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</si>
  <si>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</si>
  <si>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</si>
  <si>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</si>
  <si>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</si>
  <si>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</si>
  <si>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166,59
</t>
  </si>
  <si>
    <t>МТРиЭ ЧО, Пост.от 14.05.2015 г. №19/1, п.298.1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</si>
  <si>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</si>
  <si>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</si>
  <si>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</si>
  <si>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205,44
</t>
  </si>
  <si>
    <t>МТРиЭ ЧО, Пост.от 14.05.2015 г. №19/1, п.394.1</t>
  </si>
  <si>
    <t>302-0894</t>
  </si>
  <si>
    <t>Узлы укрупненные монтажные (трубопроводы) из стальных водогазопроводных : оцинкованных труб с гильзами для водоснабжения диаметром 80 мм</t>
  </si>
  <si>
    <t xml:space="preserve">154,93
</t>
  </si>
  <si>
    <t xml:space="preserve">550,76
</t>
  </si>
  <si>
    <t>МТРиЭ ЧО, Пост.от 14.05.2015 г. №19/1, п.397.1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</si>
  <si>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</si>
  <si>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</si>
  <si>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шт.
</t>
  </si>
  <si>
    <t xml:space="preserve">327
</t>
  </si>
  <si>
    <t xml:space="preserve">1713,78
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</si>
  <si>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</si>
  <si>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</si>
  <si>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</si>
  <si>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</si>
  <si>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</si>
  <si>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</si>
  <si>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</si>
  <si>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</si>
  <si>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</si>
  <si>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</si>
  <si>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</si>
  <si>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</si>
  <si>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</si>
  <si>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</si>
  <si>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</si>
  <si>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</si>
  <si>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</si>
  <si>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</si>
  <si>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</si>
  <si>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507-0985</t>
  </si>
  <si>
    <t>Фланцы стальные плоские приварные из стали ВСт3сп2, ВСт3сп3, давлением: 1,0 МПа (10 кгс/см2), диаметром 80 мм</t>
  </si>
  <si>
    <t xml:space="preserve">60,9
</t>
  </si>
  <si>
    <t xml:space="preserve">244,34
</t>
  </si>
  <si>
    <t>507-0986</t>
  </si>
  <si>
    <t>Фланцы стальные плоские приварные из стали ВСт3сп2, ВСт3сп3, давлением: 1,0 МПа (10 кгс/см2), диаметром 100 мм</t>
  </si>
  <si>
    <t xml:space="preserve">83,2
</t>
  </si>
  <si>
    <t xml:space="preserve">310,67
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</si>
  <si>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</si>
  <si>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</si>
  <si>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</si>
  <si>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</si>
  <si>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20930,98
</t>
  </si>
  <si>
    <t>04.02.102</t>
  </si>
  <si>
    <t>509-0968</t>
  </si>
  <si>
    <t>Прокладки из паронита марки ПМБ, толщиной: 1 мм, диаметром 150 мм</t>
  </si>
  <si>
    <t xml:space="preserve">4910
</t>
  </si>
  <si>
    <t xml:space="preserve">33228,1
</t>
  </si>
  <si>
    <t>04.02.103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</si>
  <si>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</si>
  <si>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</si>
  <si>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</si>
  <si>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</si>
  <si>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</si>
  <si>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ТСЦ-101-0120</t>
  </si>
  <si>
    <t>Гайки шестигранные диаметр резьбы: 6 мм</t>
  </si>
  <si>
    <t xml:space="preserve">25630
</t>
  </si>
  <si>
    <t xml:space="preserve">58520,14
</t>
  </si>
  <si>
    <t>ТСЦ-101-1793</t>
  </si>
  <si>
    <t>Манжеты резиновые</t>
  </si>
  <si>
    <t xml:space="preserve">15,1
</t>
  </si>
  <si>
    <t xml:space="preserve">39,75
</t>
  </si>
  <si>
    <t>ТСЦ-101-2318</t>
  </si>
  <si>
    <t>Натрий хлористый технический</t>
  </si>
  <si>
    <t xml:space="preserve">11011
</t>
  </si>
  <si>
    <t xml:space="preserve">3011,31
</t>
  </si>
  <si>
    <t>ТСЦ-103-1017</t>
  </si>
  <si>
    <t>Ревизии диаметром: 100 мм</t>
  </si>
  <si>
    <t xml:space="preserve">73,8
</t>
  </si>
  <si>
    <t xml:space="preserve">459,1
</t>
  </si>
  <si>
    <t>ТСЦ-302-1237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</si>
  <si>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</si>
  <si>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</si>
  <si>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</si>
  <si>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108,53
</t>
  </si>
  <si>
    <t>ТСЦ-302-1266</t>
  </si>
  <si>
    <t>Кран...</t>
  </si>
  <si>
    <t xml:space="preserve">24,9
</t>
  </si>
  <si>
    <t xml:space="preserve">128,54
</t>
  </si>
  <si>
    <t xml:space="preserve">   - Кран.буксВентили проходные муфтовые: 15Б1БК для воды и пара давлением 1,6 МПа (16 кгс/см2), диаметром 20 мм</t>
  </si>
  <si>
    <t xml:space="preserve">   - Кран букса   к Вентили проходные муфтовые: 15Б1БК для воды и пара давлением 1,6 МПа (16 кгс/см2), диаметром 20 мм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</si>
  <si>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</si>
  <si>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</si>
  <si>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</si>
  <si>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</si>
  <si>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</si>
  <si>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</si>
  <si>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</si>
  <si>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</si>
  <si>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</si>
  <si>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</si>
  <si>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10 шт.
</t>
  </si>
  <si>
    <t xml:space="preserve">77,7
</t>
  </si>
  <si>
    <t xml:space="preserve">289,53
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</si>
  <si>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</si>
  <si>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</si>
  <si>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</si>
  <si>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</si>
  <si>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</si>
  <si>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</si>
  <si>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</si>
  <si>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</si>
  <si>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>ТСЦ-507-1976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</si>
  <si>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3,5 мм</t>
  </si>
  <si>
    <t xml:space="preserve">30,6
</t>
  </si>
  <si>
    <t xml:space="preserve">77,38
</t>
  </si>
  <si>
    <t>ТСЦ-507-1979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</si>
  <si>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3,5 мм</t>
  </si>
  <si>
    <t xml:space="preserve">42,3
</t>
  </si>
  <si>
    <t xml:space="preserve">105,01
</t>
  </si>
  <si>
    <t xml:space="preserve">          Неучтенные ресурсы</t>
  </si>
  <si>
    <t>103-9140</t>
  </si>
  <si>
    <t>Арматура муфтовая</t>
  </si>
  <si>
    <t>301-9050</t>
  </si>
  <si>
    <t>Водомеры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</si>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</sst>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89"/>
  <sheetViews>
    <sheetView showGridLines="0" tabSelected="1" workbookViewId="0">
      <selection activeCell="A161" sqref="A161:IV16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218.82</v>
      </c>
      <c r="X14" s="27">
        <v>218.82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3.36</v>
      </c>
      <c r="X15" s="27">
        <v>3.36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15230.51/1000</f>
        <v>15.230510000000001</v>
      </c>
      <c r="I27" s="85"/>
      <c r="J27" s="35" t="s">
        <v>5</v>
      </c>
      <c r="K27" s="86">
        <f>105991.36/1000</f>
        <v>105.99136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0.22218000000000002</v>
      </c>
      <c r="I30" s="85"/>
      <c r="J30" s="35" t="s">
        <v>7</v>
      </c>
      <c r="K30" s="86">
        <f>(X14+X15)/1000</f>
        <v>0.22218000000000002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2524</v>
      </c>
      <c r="Z30" s="71">
        <v>2520</v>
      </c>
      <c r="AA30" s="71">
        <v>1513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2524/1000</f>
        <v>2.524</v>
      </c>
      <c r="I31" s="85"/>
      <c r="J31" s="35" t="s">
        <v>5</v>
      </c>
      <c r="K31" s="86">
        <f>30311/1000</f>
        <v>30.311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30311</v>
      </c>
      <c r="Z31" s="72">
        <v>25830</v>
      </c>
      <c r="AA31" s="72">
        <v>14534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13.69</v>
      </c>
      <c r="F42" s="137">
        <v>13.69</v>
      </c>
      <c r="G42" s="136"/>
      <c r="H42" s="136" t="s">
        <v>76</v>
      </c>
      <c r="I42" s="136">
        <v>2</v>
      </c>
      <c r="J42" s="136"/>
      <c r="K42" s="136" t="s">
        <v>77</v>
      </c>
      <c r="L42" s="137">
        <v>25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79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8">
        <v>2</v>
      </c>
      <c r="B44" s="139">
        <v>2</v>
      </c>
      <c r="C44" s="140" t="s">
        <v>80</v>
      </c>
      <c r="D44" s="141" t="s">
        <v>81</v>
      </c>
      <c r="E44" s="142">
        <v>508.07</v>
      </c>
      <c r="F44" s="143" t="s">
        <v>82</v>
      </c>
      <c r="G44" s="142">
        <v>1.03</v>
      </c>
      <c r="H44" s="142" t="s">
        <v>83</v>
      </c>
      <c r="I44" s="142" t="s">
        <v>84</v>
      </c>
      <c r="J44" s="142"/>
      <c r="K44" s="142" t="s">
        <v>85</v>
      </c>
      <c r="L44" s="143" t="s">
        <v>86</v>
      </c>
      <c r="M44" s="143"/>
      <c r="N44" s="143" t="s">
        <v>78</v>
      </c>
      <c r="O44" s="143"/>
      <c r="P44" s="143"/>
      <c r="Q44" s="143"/>
      <c r="R44" s="143"/>
      <c r="S44" s="143"/>
      <c r="T44" s="143"/>
      <c r="U44" s="143"/>
      <c r="V44" s="143">
        <v>1</v>
      </c>
    </row>
    <row r="45" spans="1:22" ht="19.350000000000001" customHeight="1" x14ac:dyDescent="0.25">
      <c r="A45" s="128" t="s">
        <v>87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88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91.2" x14ac:dyDescent="0.25">
      <c r="A47" s="132">
        <v>3</v>
      </c>
      <c r="B47" s="133">
        <v>3</v>
      </c>
      <c r="C47" s="134" t="s">
        <v>89</v>
      </c>
      <c r="D47" s="135" t="s">
        <v>90</v>
      </c>
      <c r="E47" s="136">
        <v>7163.52</v>
      </c>
      <c r="F47" s="137" t="s">
        <v>91</v>
      </c>
      <c r="G47" s="136">
        <v>4.13</v>
      </c>
      <c r="H47" s="136" t="s">
        <v>92</v>
      </c>
      <c r="I47" s="136" t="s">
        <v>93</v>
      </c>
      <c r="J47" s="136"/>
      <c r="K47" s="136" t="s">
        <v>94</v>
      </c>
      <c r="L47" s="137" t="s">
        <v>95</v>
      </c>
      <c r="M47" s="137"/>
      <c r="N47" s="137" t="s">
        <v>78</v>
      </c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2">
        <v>4</v>
      </c>
      <c r="B48" s="133">
        <v>4</v>
      </c>
      <c r="C48" s="134" t="s">
        <v>96</v>
      </c>
      <c r="D48" s="135" t="s">
        <v>97</v>
      </c>
      <c r="E48" s="136">
        <v>1070.07</v>
      </c>
      <c r="F48" s="137">
        <v>1032.29</v>
      </c>
      <c r="G48" s="136" t="s">
        <v>98</v>
      </c>
      <c r="H48" s="136" t="s">
        <v>99</v>
      </c>
      <c r="I48" s="136">
        <v>21</v>
      </c>
      <c r="J48" s="136"/>
      <c r="K48" s="136" t="s">
        <v>100</v>
      </c>
      <c r="L48" s="137">
        <v>248</v>
      </c>
      <c r="M48" s="137"/>
      <c r="N48" s="137" t="s">
        <v>78</v>
      </c>
      <c r="O48" s="137"/>
      <c r="P48" s="137"/>
      <c r="Q48" s="137"/>
      <c r="R48" s="137"/>
      <c r="S48" s="137"/>
      <c r="T48" s="137"/>
      <c r="U48" s="137"/>
      <c r="V48" s="137" t="s">
        <v>101</v>
      </c>
    </row>
    <row r="49" spans="1:22" ht="68.400000000000006" x14ac:dyDescent="0.25">
      <c r="A49" s="132">
        <v>5</v>
      </c>
      <c r="B49" s="133">
        <v>5</v>
      </c>
      <c r="C49" s="134" t="s">
        <v>102</v>
      </c>
      <c r="D49" s="135" t="s">
        <v>103</v>
      </c>
      <c r="E49" s="136">
        <v>3759.44</v>
      </c>
      <c r="F49" s="137" t="s">
        <v>104</v>
      </c>
      <c r="G49" s="136">
        <v>10.32</v>
      </c>
      <c r="H49" s="136" t="s">
        <v>105</v>
      </c>
      <c r="I49" s="136" t="s">
        <v>106</v>
      </c>
      <c r="J49" s="136"/>
      <c r="K49" s="136" t="s">
        <v>107</v>
      </c>
      <c r="L49" s="137" t="s">
        <v>108</v>
      </c>
      <c r="M49" s="137"/>
      <c r="N49" s="137" t="s">
        <v>78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18.45" customHeight="1" x14ac:dyDescent="0.25">
      <c r="A50" s="130" t="s">
        <v>109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6</v>
      </c>
      <c r="B51" s="133">
        <v>6</v>
      </c>
      <c r="C51" s="134" t="s">
        <v>74</v>
      </c>
      <c r="D51" s="135" t="s">
        <v>110</v>
      </c>
      <c r="E51" s="136">
        <v>13.69</v>
      </c>
      <c r="F51" s="137">
        <v>13.69</v>
      </c>
      <c r="G51" s="136"/>
      <c r="H51" s="136" t="s">
        <v>111</v>
      </c>
      <c r="I51" s="136">
        <v>3</v>
      </c>
      <c r="J51" s="136"/>
      <c r="K51" s="136" t="s">
        <v>112</v>
      </c>
      <c r="L51" s="137">
        <v>41</v>
      </c>
      <c r="M51" s="137"/>
      <c r="N51" s="137" t="s">
        <v>78</v>
      </c>
      <c r="O51" s="137"/>
      <c r="P51" s="137"/>
      <c r="Q51" s="137"/>
      <c r="R51" s="137"/>
      <c r="S51" s="137"/>
      <c r="T51" s="137"/>
      <c r="U51" s="137"/>
      <c r="V51" s="137"/>
    </row>
    <row r="52" spans="1:22" ht="79.8" x14ac:dyDescent="0.25">
      <c r="A52" s="132">
        <v>7</v>
      </c>
      <c r="B52" s="133">
        <v>7</v>
      </c>
      <c r="C52" s="134" t="s">
        <v>113</v>
      </c>
      <c r="D52" s="135" t="s">
        <v>114</v>
      </c>
      <c r="E52" s="136">
        <v>2435.67</v>
      </c>
      <c r="F52" s="137" t="s">
        <v>115</v>
      </c>
      <c r="G52" s="136" t="s">
        <v>116</v>
      </c>
      <c r="H52" s="136" t="s">
        <v>117</v>
      </c>
      <c r="I52" s="136" t="s">
        <v>118</v>
      </c>
      <c r="J52" s="136">
        <v>1</v>
      </c>
      <c r="K52" s="136" t="s">
        <v>119</v>
      </c>
      <c r="L52" s="137" t="s">
        <v>120</v>
      </c>
      <c r="M52" s="137"/>
      <c r="N52" s="137" t="s">
        <v>78</v>
      </c>
      <c r="O52" s="137"/>
      <c r="P52" s="137"/>
      <c r="Q52" s="137"/>
      <c r="R52" s="137"/>
      <c r="S52" s="137"/>
      <c r="T52" s="137"/>
      <c r="U52" s="137"/>
      <c r="V52" s="137">
        <v>6</v>
      </c>
    </row>
    <row r="53" spans="1:22" ht="45.6" x14ac:dyDescent="0.25">
      <c r="A53" s="138">
        <v>8</v>
      </c>
      <c r="B53" s="139">
        <v>8</v>
      </c>
      <c r="C53" s="140" t="s">
        <v>121</v>
      </c>
      <c r="D53" s="141" t="s">
        <v>122</v>
      </c>
      <c r="E53" s="142">
        <v>18.600000000000001</v>
      </c>
      <c r="F53" s="143" t="s">
        <v>123</v>
      </c>
      <c r="G53" s="142"/>
      <c r="H53" s="142">
        <v>56</v>
      </c>
      <c r="I53" s="142" t="s">
        <v>124</v>
      </c>
      <c r="J53" s="142"/>
      <c r="K53" s="142">
        <v>125</v>
      </c>
      <c r="L53" s="143" t="s">
        <v>125</v>
      </c>
      <c r="M53" s="143"/>
      <c r="N53" s="143" t="s">
        <v>126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127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128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9</v>
      </c>
      <c r="B56" s="133">
        <v>9</v>
      </c>
      <c r="C56" s="134" t="s">
        <v>80</v>
      </c>
      <c r="D56" s="135" t="s">
        <v>129</v>
      </c>
      <c r="E56" s="136">
        <v>508.07</v>
      </c>
      <c r="F56" s="137" t="s">
        <v>82</v>
      </c>
      <c r="G56" s="136">
        <v>1.03</v>
      </c>
      <c r="H56" s="136" t="s">
        <v>130</v>
      </c>
      <c r="I56" s="136" t="s">
        <v>131</v>
      </c>
      <c r="J56" s="136"/>
      <c r="K56" s="136" t="s">
        <v>132</v>
      </c>
      <c r="L56" s="137" t="s">
        <v>133</v>
      </c>
      <c r="M56" s="137"/>
      <c r="N56" s="137" t="s">
        <v>78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18.45" customHeight="1" x14ac:dyDescent="0.25">
      <c r="A57" s="130" t="s">
        <v>134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10</v>
      </c>
      <c r="B58" s="133">
        <v>10</v>
      </c>
      <c r="C58" s="134" t="s">
        <v>74</v>
      </c>
      <c r="D58" s="135" t="s">
        <v>135</v>
      </c>
      <c r="E58" s="136">
        <v>13.69</v>
      </c>
      <c r="F58" s="137">
        <v>13.69</v>
      </c>
      <c r="G58" s="136"/>
      <c r="H58" s="136" t="s">
        <v>76</v>
      </c>
      <c r="I58" s="136">
        <v>2</v>
      </c>
      <c r="J58" s="136"/>
      <c r="K58" s="136" t="s">
        <v>136</v>
      </c>
      <c r="L58" s="137">
        <v>21</v>
      </c>
      <c r="M58" s="137"/>
      <c r="N58" s="137" t="s">
        <v>78</v>
      </c>
      <c r="O58" s="137"/>
      <c r="P58" s="137"/>
      <c r="Q58" s="137"/>
      <c r="R58" s="137"/>
      <c r="S58" s="137"/>
      <c r="T58" s="137"/>
      <c r="U58" s="137"/>
      <c r="V58" s="137"/>
    </row>
    <row r="59" spans="1:22" ht="57" x14ac:dyDescent="0.25">
      <c r="A59" s="132">
        <v>11</v>
      </c>
      <c r="B59" s="133">
        <v>11</v>
      </c>
      <c r="C59" s="134" t="s">
        <v>137</v>
      </c>
      <c r="D59" s="135" t="s">
        <v>90</v>
      </c>
      <c r="E59" s="136">
        <v>42798.58</v>
      </c>
      <c r="F59" s="137" t="s">
        <v>138</v>
      </c>
      <c r="G59" s="136">
        <v>433.44</v>
      </c>
      <c r="H59" s="136" t="s">
        <v>139</v>
      </c>
      <c r="I59" s="136" t="s">
        <v>140</v>
      </c>
      <c r="J59" s="136">
        <v>4</v>
      </c>
      <c r="K59" s="136" t="s">
        <v>141</v>
      </c>
      <c r="L59" s="137" t="s">
        <v>142</v>
      </c>
      <c r="M59" s="137"/>
      <c r="N59" s="137" t="s">
        <v>78</v>
      </c>
      <c r="O59" s="137"/>
      <c r="P59" s="137"/>
      <c r="Q59" s="137"/>
      <c r="R59" s="137"/>
      <c r="S59" s="137"/>
      <c r="T59" s="137"/>
      <c r="U59" s="137"/>
      <c r="V59" s="137">
        <v>25</v>
      </c>
    </row>
    <row r="60" spans="1:22" ht="91.2" x14ac:dyDescent="0.25">
      <c r="A60" s="132">
        <v>12</v>
      </c>
      <c r="B60" s="133">
        <v>12</v>
      </c>
      <c r="C60" s="134" t="s">
        <v>143</v>
      </c>
      <c r="D60" s="135" t="s">
        <v>144</v>
      </c>
      <c r="E60" s="136">
        <v>18179.61</v>
      </c>
      <c r="F60" s="137" t="s">
        <v>145</v>
      </c>
      <c r="G60" s="136" t="s">
        <v>146</v>
      </c>
      <c r="H60" s="136" t="s">
        <v>147</v>
      </c>
      <c r="I60" s="136" t="s">
        <v>148</v>
      </c>
      <c r="J60" s="136">
        <v>21</v>
      </c>
      <c r="K60" s="136" t="s">
        <v>149</v>
      </c>
      <c r="L60" s="137" t="s">
        <v>150</v>
      </c>
      <c r="M60" s="137"/>
      <c r="N60" s="137" t="s">
        <v>78</v>
      </c>
      <c r="O60" s="137"/>
      <c r="P60" s="137"/>
      <c r="Q60" s="137"/>
      <c r="R60" s="137"/>
      <c r="S60" s="137"/>
      <c r="T60" s="137"/>
      <c r="U60" s="137"/>
      <c r="V60" s="137" t="s">
        <v>151</v>
      </c>
    </row>
    <row r="61" spans="1:22" ht="68.400000000000006" x14ac:dyDescent="0.25">
      <c r="A61" s="132">
        <v>13</v>
      </c>
      <c r="B61" s="133">
        <v>13</v>
      </c>
      <c r="C61" s="134" t="s">
        <v>152</v>
      </c>
      <c r="D61" s="135" t="s">
        <v>153</v>
      </c>
      <c r="E61" s="136">
        <v>110.15</v>
      </c>
      <c r="F61" s="137" t="s">
        <v>154</v>
      </c>
      <c r="G61" s="136" t="s">
        <v>155</v>
      </c>
      <c r="H61" s="136" t="s">
        <v>156</v>
      </c>
      <c r="I61" s="136" t="s">
        <v>157</v>
      </c>
      <c r="J61" s="136" t="s">
        <v>158</v>
      </c>
      <c r="K61" s="136" t="s">
        <v>159</v>
      </c>
      <c r="L61" s="137" t="s">
        <v>160</v>
      </c>
      <c r="M61" s="137"/>
      <c r="N61" s="137" t="s">
        <v>78</v>
      </c>
      <c r="O61" s="137"/>
      <c r="P61" s="137"/>
      <c r="Q61" s="137"/>
      <c r="R61" s="137"/>
      <c r="S61" s="137"/>
      <c r="T61" s="137"/>
      <c r="U61" s="137"/>
      <c r="V61" s="137" t="s">
        <v>161</v>
      </c>
    </row>
    <row r="62" spans="1:22" ht="68.400000000000006" x14ac:dyDescent="0.25">
      <c r="A62" s="132">
        <v>14</v>
      </c>
      <c r="B62" s="133">
        <v>14</v>
      </c>
      <c r="C62" s="134" t="s">
        <v>162</v>
      </c>
      <c r="D62" s="135" t="s">
        <v>163</v>
      </c>
      <c r="E62" s="136">
        <v>140.13</v>
      </c>
      <c r="F62" s="137" t="s">
        <v>164</v>
      </c>
      <c r="G62" s="136" t="s">
        <v>165</v>
      </c>
      <c r="H62" s="136" t="s">
        <v>166</v>
      </c>
      <c r="I62" s="136" t="s">
        <v>167</v>
      </c>
      <c r="J62" s="136" t="s">
        <v>168</v>
      </c>
      <c r="K62" s="136" t="s">
        <v>169</v>
      </c>
      <c r="L62" s="137" t="s">
        <v>170</v>
      </c>
      <c r="M62" s="137"/>
      <c r="N62" s="137" t="s">
        <v>78</v>
      </c>
      <c r="O62" s="137"/>
      <c r="P62" s="137"/>
      <c r="Q62" s="137"/>
      <c r="R62" s="137"/>
      <c r="S62" s="137"/>
      <c r="T62" s="137"/>
      <c r="U62" s="137"/>
      <c r="V62" s="137" t="s">
        <v>171</v>
      </c>
    </row>
    <row r="63" spans="1:22" ht="68.400000000000006" x14ac:dyDescent="0.25">
      <c r="A63" s="132">
        <v>15</v>
      </c>
      <c r="B63" s="133">
        <v>15</v>
      </c>
      <c r="C63" s="134" t="s">
        <v>172</v>
      </c>
      <c r="D63" s="135" t="s">
        <v>173</v>
      </c>
      <c r="E63" s="136">
        <v>30.6</v>
      </c>
      <c r="F63" s="137" t="s">
        <v>174</v>
      </c>
      <c r="G63" s="136"/>
      <c r="H63" s="136">
        <v>92</v>
      </c>
      <c r="I63" s="136" t="s">
        <v>175</v>
      </c>
      <c r="J63" s="136"/>
      <c r="K63" s="136">
        <v>232</v>
      </c>
      <c r="L63" s="137" t="s">
        <v>176</v>
      </c>
      <c r="M63" s="137"/>
      <c r="N63" s="137" t="s">
        <v>126</v>
      </c>
      <c r="O63" s="137"/>
      <c r="P63" s="137"/>
      <c r="Q63" s="137"/>
      <c r="R63" s="137"/>
      <c r="S63" s="137"/>
      <c r="T63" s="137"/>
      <c r="U63" s="137"/>
      <c r="V63" s="137"/>
    </row>
    <row r="64" spans="1:22" ht="68.400000000000006" x14ac:dyDescent="0.25">
      <c r="A64" s="132">
        <v>16</v>
      </c>
      <c r="B64" s="133">
        <v>16</v>
      </c>
      <c r="C64" s="134" t="s">
        <v>177</v>
      </c>
      <c r="D64" s="135" t="s">
        <v>173</v>
      </c>
      <c r="E64" s="136">
        <v>42.3</v>
      </c>
      <c r="F64" s="137" t="s">
        <v>178</v>
      </c>
      <c r="G64" s="136"/>
      <c r="H64" s="136">
        <v>127</v>
      </c>
      <c r="I64" s="136" t="s">
        <v>179</v>
      </c>
      <c r="J64" s="136"/>
      <c r="K64" s="136">
        <v>315</v>
      </c>
      <c r="L64" s="137" t="s">
        <v>180</v>
      </c>
      <c r="M64" s="137"/>
      <c r="N64" s="137" t="s">
        <v>126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88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17</v>
      </c>
      <c r="B66" s="133">
        <v>17</v>
      </c>
      <c r="C66" s="134" t="s">
        <v>74</v>
      </c>
      <c r="D66" s="135" t="s">
        <v>181</v>
      </c>
      <c r="E66" s="136">
        <v>13.69</v>
      </c>
      <c r="F66" s="137">
        <v>13.69</v>
      </c>
      <c r="G66" s="136"/>
      <c r="H66" s="136" t="s">
        <v>182</v>
      </c>
      <c r="I66" s="136">
        <v>7</v>
      </c>
      <c r="J66" s="136"/>
      <c r="K66" s="136" t="s">
        <v>183</v>
      </c>
      <c r="L66" s="137">
        <v>82</v>
      </c>
      <c r="M66" s="137"/>
      <c r="N66" s="137" t="s">
        <v>78</v>
      </c>
      <c r="O66" s="137"/>
      <c r="P66" s="137"/>
      <c r="Q66" s="137"/>
      <c r="R66" s="137"/>
      <c r="S66" s="137"/>
      <c r="T66" s="137"/>
      <c r="U66" s="137"/>
      <c r="V66" s="137"/>
    </row>
    <row r="67" spans="1:22" ht="68.400000000000006" x14ac:dyDescent="0.25">
      <c r="A67" s="132">
        <v>18</v>
      </c>
      <c r="B67" s="133">
        <v>18</v>
      </c>
      <c r="C67" s="134" t="s">
        <v>184</v>
      </c>
      <c r="D67" s="135" t="s">
        <v>103</v>
      </c>
      <c r="E67" s="136">
        <v>1010.59</v>
      </c>
      <c r="F67" s="137" t="s">
        <v>185</v>
      </c>
      <c r="G67" s="136">
        <v>5.16</v>
      </c>
      <c r="H67" s="136" t="s">
        <v>186</v>
      </c>
      <c r="I67" s="136" t="s">
        <v>187</v>
      </c>
      <c r="J67" s="136"/>
      <c r="K67" s="136" t="s">
        <v>188</v>
      </c>
      <c r="L67" s="137" t="s">
        <v>189</v>
      </c>
      <c r="M67" s="137"/>
      <c r="N67" s="137" t="s">
        <v>78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45.6" x14ac:dyDescent="0.25">
      <c r="A68" s="132">
        <v>19</v>
      </c>
      <c r="B68" s="133">
        <v>19</v>
      </c>
      <c r="C68" s="134" t="s">
        <v>190</v>
      </c>
      <c r="D68" s="135" t="s">
        <v>191</v>
      </c>
      <c r="E68" s="136">
        <v>43.5</v>
      </c>
      <c r="F68" s="137" t="s">
        <v>192</v>
      </c>
      <c r="G68" s="136"/>
      <c r="H68" s="136">
        <v>87</v>
      </c>
      <c r="I68" s="136" t="s">
        <v>193</v>
      </c>
      <c r="J68" s="136"/>
      <c r="K68" s="136">
        <v>253</v>
      </c>
      <c r="L68" s="137" t="s">
        <v>194</v>
      </c>
      <c r="M68" s="137"/>
      <c r="N68" s="137" t="s">
        <v>126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195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2">
        <v>20</v>
      </c>
      <c r="B70" s="133">
        <v>20</v>
      </c>
      <c r="C70" s="134" t="s">
        <v>74</v>
      </c>
      <c r="D70" s="135" t="s">
        <v>181</v>
      </c>
      <c r="E70" s="136">
        <v>13.69</v>
      </c>
      <c r="F70" s="137">
        <v>13.69</v>
      </c>
      <c r="G70" s="136"/>
      <c r="H70" s="136" t="s">
        <v>182</v>
      </c>
      <c r="I70" s="136">
        <v>7</v>
      </c>
      <c r="J70" s="136"/>
      <c r="K70" s="136" t="s">
        <v>183</v>
      </c>
      <c r="L70" s="137">
        <v>82</v>
      </c>
      <c r="M70" s="137"/>
      <c r="N70" s="137" t="s">
        <v>78</v>
      </c>
      <c r="O70" s="137"/>
      <c r="P70" s="137"/>
      <c r="Q70" s="137"/>
      <c r="R70" s="137"/>
      <c r="S70" s="137"/>
      <c r="T70" s="137"/>
      <c r="U70" s="137"/>
      <c r="V70" s="137"/>
    </row>
    <row r="71" spans="1:22" ht="68.400000000000006" x14ac:dyDescent="0.25">
      <c r="A71" s="132">
        <v>21</v>
      </c>
      <c r="B71" s="133">
        <v>21</v>
      </c>
      <c r="C71" s="134" t="s">
        <v>184</v>
      </c>
      <c r="D71" s="135" t="s">
        <v>103</v>
      </c>
      <c r="E71" s="136">
        <v>1010.59</v>
      </c>
      <c r="F71" s="137" t="s">
        <v>185</v>
      </c>
      <c r="G71" s="136">
        <v>5.16</v>
      </c>
      <c r="H71" s="136" t="s">
        <v>186</v>
      </c>
      <c r="I71" s="136" t="s">
        <v>187</v>
      </c>
      <c r="J71" s="136"/>
      <c r="K71" s="136" t="s">
        <v>188</v>
      </c>
      <c r="L71" s="137" t="s">
        <v>189</v>
      </c>
      <c r="M71" s="137"/>
      <c r="N71" s="137" t="s">
        <v>78</v>
      </c>
      <c r="O71" s="137"/>
      <c r="P71" s="137"/>
      <c r="Q71" s="137"/>
      <c r="R71" s="137"/>
      <c r="S71" s="137"/>
      <c r="T71" s="137"/>
      <c r="U71" s="137"/>
      <c r="V71" s="137">
        <v>1</v>
      </c>
    </row>
    <row r="72" spans="1:22" ht="18.45" customHeight="1" x14ac:dyDescent="0.25">
      <c r="A72" s="130" t="s">
        <v>196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22</v>
      </c>
      <c r="B73" s="133">
        <v>22</v>
      </c>
      <c r="C73" s="134" t="s">
        <v>74</v>
      </c>
      <c r="D73" s="135" t="s">
        <v>197</v>
      </c>
      <c r="E73" s="136">
        <v>13.69</v>
      </c>
      <c r="F73" s="137">
        <v>13.69</v>
      </c>
      <c r="G73" s="136"/>
      <c r="H73" s="136" t="s">
        <v>198</v>
      </c>
      <c r="I73" s="136">
        <v>123</v>
      </c>
      <c r="J73" s="136"/>
      <c r="K73" s="136" t="s">
        <v>199</v>
      </c>
      <c r="L73" s="137">
        <v>1480</v>
      </c>
      <c r="M73" s="137"/>
      <c r="N73" s="137" t="s">
        <v>78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200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23</v>
      </c>
      <c r="B75" s="133">
        <v>23</v>
      </c>
      <c r="C75" s="134" t="s">
        <v>74</v>
      </c>
      <c r="D75" s="135" t="s">
        <v>181</v>
      </c>
      <c r="E75" s="136">
        <v>13.69</v>
      </c>
      <c r="F75" s="137">
        <v>13.69</v>
      </c>
      <c r="G75" s="136"/>
      <c r="H75" s="136" t="s">
        <v>182</v>
      </c>
      <c r="I75" s="136">
        <v>7</v>
      </c>
      <c r="J75" s="136"/>
      <c r="K75" s="136" t="s">
        <v>183</v>
      </c>
      <c r="L75" s="137">
        <v>82</v>
      </c>
      <c r="M75" s="137"/>
      <c r="N75" s="137" t="s">
        <v>78</v>
      </c>
      <c r="O75" s="137"/>
      <c r="P75" s="137"/>
      <c r="Q75" s="137"/>
      <c r="R75" s="137"/>
      <c r="S75" s="137"/>
      <c r="T75" s="137"/>
      <c r="U75" s="137"/>
      <c r="V75" s="137"/>
    </row>
    <row r="76" spans="1:22" ht="79.8" x14ac:dyDescent="0.25">
      <c r="A76" s="132">
        <v>24</v>
      </c>
      <c r="B76" s="133">
        <v>24</v>
      </c>
      <c r="C76" s="134" t="s">
        <v>113</v>
      </c>
      <c r="D76" s="135" t="s">
        <v>201</v>
      </c>
      <c r="E76" s="136">
        <v>2435.67</v>
      </c>
      <c r="F76" s="137" t="s">
        <v>115</v>
      </c>
      <c r="G76" s="136" t="s">
        <v>116</v>
      </c>
      <c r="H76" s="136" t="s">
        <v>202</v>
      </c>
      <c r="I76" s="136" t="s">
        <v>203</v>
      </c>
      <c r="J76" s="136">
        <v>3</v>
      </c>
      <c r="K76" s="136" t="s">
        <v>204</v>
      </c>
      <c r="L76" s="137" t="s">
        <v>205</v>
      </c>
      <c r="M76" s="137"/>
      <c r="N76" s="137" t="s">
        <v>78</v>
      </c>
      <c r="O76" s="137"/>
      <c r="P76" s="137"/>
      <c r="Q76" s="137"/>
      <c r="R76" s="137"/>
      <c r="S76" s="137"/>
      <c r="T76" s="137"/>
      <c r="U76" s="137"/>
      <c r="V76" s="137" t="s">
        <v>206</v>
      </c>
    </row>
    <row r="77" spans="1:22" ht="45.6" x14ac:dyDescent="0.25">
      <c r="A77" s="132">
        <v>25</v>
      </c>
      <c r="B77" s="133">
        <v>25</v>
      </c>
      <c r="C77" s="134" t="s">
        <v>121</v>
      </c>
      <c r="D77" s="135" t="s">
        <v>207</v>
      </c>
      <c r="E77" s="136">
        <v>18.600000000000001</v>
      </c>
      <c r="F77" s="137" t="s">
        <v>123</v>
      </c>
      <c r="G77" s="136"/>
      <c r="H77" s="136">
        <v>74</v>
      </c>
      <c r="I77" s="136" t="s">
        <v>208</v>
      </c>
      <c r="J77" s="136"/>
      <c r="K77" s="136">
        <v>167</v>
      </c>
      <c r="L77" s="137" t="s">
        <v>209</v>
      </c>
      <c r="M77" s="137"/>
      <c r="N77" s="137" t="s">
        <v>126</v>
      </c>
      <c r="O77" s="137"/>
      <c r="P77" s="137"/>
      <c r="Q77" s="137"/>
      <c r="R77" s="137"/>
      <c r="S77" s="137"/>
      <c r="T77" s="137"/>
      <c r="U77" s="137"/>
      <c r="V77" s="137"/>
    </row>
    <row r="78" spans="1:22" ht="34.200000000000003" x14ac:dyDescent="0.25">
      <c r="A78" s="132">
        <v>26</v>
      </c>
      <c r="B78" s="133">
        <v>26</v>
      </c>
      <c r="C78" s="134" t="s">
        <v>210</v>
      </c>
      <c r="D78" s="135" t="s">
        <v>191</v>
      </c>
      <c r="E78" s="136">
        <v>2.41</v>
      </c>
      <c r="F78" s="137" t="s">
        <v>211</v>
      </c>
      <c r="G78" s="136"/>
      <c r="H78" s="136">
        <v>5</v>
      </c>
      <c r="I78" s="136" t="s">
        <v>212</v>
      </c>
      <c r="J78" s="136"/>
      <c r="K78" s="136">
        <v>38</v>
      </c>
      <c r="L78" s="137" t="s">
        <v>213</v>
      </c>
      <c r="M78" s="137"/>
      <c r="N78" s="137" t="s">
        <v>126</v>
      </c>
      <c r="O78" s="137"/>
      <c r="P78" s="137"/>
      <c r="Q78" s="137"/>
      <c r="R78" s="137"/>
      <c r="S78" s="137"/>
      <c r="T78" s="137"/>
      <c r="U78" s="137"/>
      <c r="V78" s="137"/>
    </row>
    <row r="79" spans="1:22" ht="34.200000000000003" x14ac:dyDescent="0.25">
      <c r="A79" s="132">
        <v>27</v>
      </c>
      <c r="B79" s="133">
        <v>27</v>
      </c>
      <c r="C79" s="134" t="s">
        <v>214</v>
      </c>
      <c r="D79" s="135" t="s">
        <v>81</v>
      </c>
      <c r="E79" s="136">
        <v>77.7</v>
      </c>
      <c r="F79" s="137" t="s">
        <v>215</v>
      </c>
      <c r="G79" s="136"/>
      <c r="H79" s="136">
        <v>16</v>
      </c>
      <c r="I79" s="136" t="s">
        <v>216</v>
      </c>
      <c r="J79" s="136"/>
      <c r="K79" s="136">
        <v>58</v>
      </c>
      <c r="L79" s="137" t="s">
        <v>217</v>
      </c>
      <c r="M79" s="137"/>
      <c r="N79" s="137" t="s">
        <v>126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218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28</v>
      </c>
      <c r="B81" s="133">
        <v>28</v>
      </c>
      <c r="C81" s="134" t="s">
        <v>219</v>
      </c>
      <c r="D81" s="135" t="s">
        <v>220</v>
      </c>
      <c r="E81" s="136">
        <v>7162.38</v>
      </c>
      <c r="F81" s="137" t="s">
        <v>221</v>
      </c>
      <c r="G81" s="136" t="s">
        <v>222</v>
      </c>
      <c r="H81" s="136" t="s">
        <v>223</v>
      </c>
      <c r="I81" s="136" t="s">
        <v>224</v>
      </c>
      <c r="J81" s="136">
        <v>1</v>
      </c>
      <c r="K81" s="136" t="s">
        <v>225</v>
      </c>
      <c r="L81" s="137" t="s">
        <v>226</v>
      </c>
      <c r="M81" s="137"/>
      <c r="N81" s="137" t="s">
        <v>78</v>
      </c>
      <c r="O81" s="137"/>
      <c r="P81" s="137"/>
      <c r="Q81" s="137"/>
      <c r="R81" s="137"/>
      <c r="S81" s="137"/>
      <c r="T81" s="137"/>
      <c r="U81" s="137"/>
      <c r="V81" s="137" t="s">
        <v>227</v>
      </c>
    </row>
    <row r="82" spans="1:22" ht="18.45" customHeight="1" x14ac:dyDescent="0.25">
      <c r="A82" s="130" t="s">
        <v>228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68.400000000000006" x14ac:dyDescent="0.25">
      <c r="A83" s="132">
        <v>29</v>
      </c>
      <c r="B83" s="133">
        <v>30</v>
      </c>
      <c r="C83" s="134" t="s">
        <v>184</v>
      </c>
      <c r="D83" s="135" t="s">
        <v>90</v>
      </c>
      <c r="E83" s="136">
        <v>1010.59</v>
      </c>
      <c r="F83" s="137" t="s">
        <v>185</v>
      </c>
      <c r="G83" s="136">
        <v>5.16</v>
      </c>
      <c r="H83" s="136" t="s">
        <v>229</v>
      </c>
      <c r="I83" s="136" t="s">
        <v>230</v>
      </c>
      <c r="J83" s="136"/>
      <c r="K83" s="136" t="s">
        <v>231</v>
      </c>
      <c r="L83" s="137" t="s">
        <v>232</v>
      </c>
      <c r="M83" s="137"/>
      <c r="N83" s="137" t="s">
        <v>78</v>
      </c>
      <c r="O83" s="137"/>
      <c r="P83" s="137"/>
      <c r="Q83" s="137"/>
      <c r="R83" s="137"/>
      <c r="S83" s="137"/>
      <c r="T83" s="137"/>
      <c r="U83" s="137"/>
      <c r="V83" s="137"/>
    </row>
    <row r="84" spans="1:22" ht="68.400000000000006" x14ac:dyDescent="0.25">
      <c r="A84" s="132">
        <v>30</v>
      </c>
      <c r="B84" s="133">
        <v>31</v>
      </c>
      <c r="C84" s="134" t="s">
        <v>233</v>
      </c>
      <c r="D84" s="135" t="s">
        <v>135</v>
      </c>
      <c r="E84" s="136">
        <v>3.95</v>
      </c>
      <c r="F84" s="137">
        <v>3.95</v>
      </c>
      <c r="G84" s="136"/>
      <c r="H84" s="136"/>
      <c r="I84" s="136"/>
      <c r="J84" s="136"/>
      <c r="K84" s="136" t="s">
        <v>234</v>
      </c>
      <c r="L84" s="137">
        <v>6</v>
      </c>
      <c r="M84" s="137"/>
      <c r="N84" s="137" t="s">
        <v>78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235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57" x14ac:dyDescent="0.25">
      <c r="A86" s="138">
        <v>31</v>
      </c>
      <c r="B86" s="139">
        <v>33</v>
      </c>
      <c r="C86" s="140" t="s">
        <v>80</v>
      </c>
      <c r="D86" s="141" t="s">
        <v>129</v>
      </c>
      <c r="E86" s="142">
        <v>508.07</v>
      </c>
      <c r="F86" s="143" t="s">
        <v>82</v>
      </c>
      <c r="G86" s="142">
        <v>1.03</v>
      </c>
      <c r="H86" s="142" t="s">
        <v>130</v>
      </c>
      <c r="I86" s="142" t="s">
        <v>131</v>
      </c>
      <c r="J86" s="142"/>
      <c r="K86" s="142" t="s">
        <v>132</v>
      </c>
      <c r="L86" s="143" t="s">
        <v>133</v>
      </c>
      <c r="M86" s="143"/>
      <c r="N86" s="143" t="s">
        <v>78</v>
      </c>
      <c r="O86" s="143"/>
      <c r="P86" s="143"/>
      <c r="Q86" s="143"/>
      <c r="R86" s="143"/>
      <c r="S86" s="143"/>
      <c r="T86" s="143"/>
      <c r="U86" s="143"/>
      <c r="V86" s="143">
        <v>1</v>
      </c>
    </row>
    <row r="87" spans="1:22" ht="19.350000000000001" customHeight="1" x14ac:dyDescent="0.25">
      <c r="A87" s="128" t="s">
        <v>236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30" t="s">
        <v>88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79.8" x14ac:dyDescent="0.25">
      <c r="A89" s="132">
        <v>32</v>
      </c>
      <c r="B89" s="133">
        <v>34</v>
      </c>
      <c r="C89" s="134" t="s">
        <v>113</v>
      </c>
      <c r="D89" s="135" t="s">
        <v>237</v>
      </c>
      <c r="E89" s="136">
        <v>2435.67</v>
      </c>
      <c r="F89" s="137" t="s">
        <v>115</v>
      </c>
      <c r="G89" s="136" t="s">
        <v>116</v>
      </c>
      <c r="H89" s="136" t="s">
        <v>238</v>
      </c>
      <c r="I89" s="136" t="s">
        <v>239</v>
      </c>
      <c r="J89" s="136">
        <v>1</v>
      </c>
      <c r="K89" s="136" t="s">
        <v>240</v>
      </c>
      <c r="L89" s="137" t="s">
        <v>241</v>
      </c>
      <c r="M89" s="137"/>
      <c r="N89" s="137" t="s">
        <v>78</v>
      </c>
      <c r="O89" s="137"/>
      <c r="P89" s="137"/>
      <c r="Q89" s="137"/>
      <c r="R89" s="137"/>
      <c r="S89" s="137"/>
      <c r="T89" s="137"/>
      <c r="U89" s="137"/>
      <c r="V89" s="137">
        <v>4</v>
      </c>
    </row>
    <row r="90" spans="1:22" ht="68.400000000000006" x14ac:dyDescent="0.25">
      <c r="A90" s="132">
        <v>33</v>
      </c>
      <c r="B90" s="133">
        <v>35</v>
      </c>
      <c r="C90" s="134" t="s">
        <v>184</v>
      </c>
      <c r="D90" s="135" t="s">
        <v>103</v>
      </c>
      <c r="E90" s="136">
        <v>1010.59</v>
      </c>
      <c r="F90" s="137" t="s">
        <v>185</v>
      </c>
      <c r="G90" s="136">
        <v>5.16</v>
      </c>
      <c r="H90" s="136" t="s">
        <v>186</v>
      </c>
      <c r="I90" s="136" t="s">
        <v>187</v>
      </c>
      <c r="J90" s="136"/>
      <c r="K90" s="136" t="s">
        <v>188</v>
      </c>
      <c r="L90" s="137" t="s">
        <v>189</v>
      </c>
      <c r="M90" s="137"/>
      <c r="N90" s="137" t="s">
        <v>78</v>
      </c>
      <c r="O90" s="137"/>
      <c r="P90" s="137"/>
      <c r="Q90" s="137"/>
      <c r="R90" s="137"/>
      <c r="S90" s="137"/>
      <c r="T90" s="137"/>
      <c r="U90" s="137"/>
      <c r="V90" s="137">
        <v>1</v>
      </c>
    </row>
    <row r="91" spans="1:22" ht="45.6" x14ac:dyDescent="0.25">
      <c r="A91" s="132">
        <v>34</v>
      </c>
      <c r="B91" s="133">
        <v>36</v>
      </c>
      <c r="C91" s="134" t="s">
        <v>190</v>
      </c>
      <c r="D91" s="135" t="s">
        <v>191</v>
      </c>
      <c r="E91" s="136">
        <v>43.5</v>
      </c>
      <c r="F91" s="137" t="s">
        <v>192</v>
      </c>
      <c r="G91" s="136"/>
      <c r="H91" s="136">
        <v>87</v>
      </c>
      <c r="I91" s="136" t="s">
        <v>193</v>
      </c>
      <c r="J91" s="136"/>
      <c r="K91" s="136">
        <v>253</v>
      </c>
      <c r="L91" s="137" t="s">
        <v>194</v>
      </c>
      <c r="M91" s="137"/>
      <c r="N91" s="137" t="s">
        <v>126</v>
      </c>
      <c r="O91" s="137"/>
      <c r="P91" s="137"/>
      <c r="Q91" s="137"/>
      <c r="R91" s="137"/>
      <c r="S91" s="137"/>
      <c r="T91" s="137"/>
      <c r="U91" s="137"/>
      <c r="V91" s="137"/>
    </row>
    <row r="92" spans="1:22" ht="34.200000000000003" x14ac:dyDescent="0.25">
      <c r="A92" s="132">
        <v>35</v>
      </c>
      <c r="B92" s="133">
        <v>37</v>
      </c>
      <c r="C92" s="134" t="s">
        <v>210</v>
      </c>
      <c r="D92" s="135" t="s">
        <v>242</v>
      </c>
      <c r="E92" s="136">
        <v>2.41</v>
      </c>
      <c r="F92" s="137" t="s">
        <v>211</v>
      </c>
      <c r="G92" s="136"/>
      <c r="H92" s="136">
        <v>14</v>
      </c>
      <c r="I92" s="136" t="s">
        <v>243</v>
      </c>
      <c r="J92" s="136"/>
      <c r="K92" s="136">
        <v>114</v>
      </c>
      <c r="L92" s="137" t="s">
        <v>244</v>
      </c>
      <c r="M92" s="137"/>
      <c r="N92" s="137" t="s">
        <v>126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88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79.8" x14ac:dyDescent="0.25">
      <c r="A94" s="132">
        <v>36</v>
      </c>
      <c r="B94" s="133">
        <v>38</v>
      </c>
      <c r="C94" s="134" t="s">
        <v>113</v>
      </c>
      <c r="D94" s="135" t="s">
        <v>245</v>
      </c>
      <c r="E94" s="136">
        <v>2435.67</v>
      </c>
      <c r="F94" s="137" t="s">
        <v>115</v>
      </c>
      <c r="G94" s="136" t="s">
        <v>116</v>
      </c>
      <c r="H94" s="136" t="s">
        <v>246</v>
      </c>
      <c r="I94" s="136" t="s">
        <v>247</v>
      </c>
      <c r="J94" s="136">
        <v>1</v>
      </c>
      <c r="K94" s="136" t="s">
        <v>248</v>
      </c>
      <c r="L94" s="137" t="s">
        <v>249</v>
      </c>
      <c r="M94" s="137"/>
      <c r="N94" s="137" t="s">
        <v>78</v>
      </c>
      <c r="O94" s="137"/>
      <c r="P94" s="137"/>
      <c r="Q94" s="137"/>
      <c r="R94" s="137"/>
      <c r="S94" s="137"/>
      <c r="T94" s="137"/>
      <c r="U94" s="137"/>
      <c r="V94" s="137">
        <v>5</v>
      </c>
    </row>
    <row r="95" spans="1:22" ht="68.400000000000006" x14ac:dyDescent="0.25">
      <c r="A95" s="132">
        <v>37</v>
      </c>
      <c r="B95" s="133">
        <v>39</v>
      </c>
      <c r="C95" s="134" t="s">
        <v>184</v>
      </c>
      <c r="D95" s="135" t="s">
        <v>103</v>
      </c>
      <c r="E95" s="136">
        <v>1010.59</v>
      </c>
      <c r="F95" s="137" t="s">
        <v>185</v>
      </c>
      <c r="G95" s="136">
        <v>5.16</v>
      </c>
      <c r="H95" s="136" t="s">
        <v>186</v>
      </c>
      <c r="I95" s="136" t="s">
        <v>187</v>
      </c>
      <c r="J95" s="136"/>
      <c r="K95" s="136" t="s">
        <v>188</v>
      </c>
      <c r="L95" s="137" t="s">
        <v>189</v>
      </c>
      <c r="M95" s="137"/>
      <c r="N95" s="137" t="s">
        <v>78</v>
      </c>
      <c r="O95" s="137"/>
      <c r="P95" s="137"/>
      <c r="Q95" s="137"/>
      <c r="R95" s="137"/>
      <c r="S95" s="137"/>
      <c r="T95" s="137"/>
      <c r="U95" s="137"/>
      <c r="V95" s="137">
        <v>1</v>
      </c>
    </row>
    <row r="96" spans="1:22" ht="45.6" x14ac:dyDescent="0.25">
      <c r="A96" s="132">
        <v>38</v>
      </c>
      <c r="B96" s="133">
        <v>40</v>
      </c>
      <c r="C96" s="134" t="s">
        <v>190</v>
      </c>
      <c r="D96" s="135" t="s">
        <v>191</v>
      </c>
      <c r="E96" s="136">
        <v>43.5</v>
      </c>
      <c r="F96" s="137" t="s">
        <v>192</v>
      </c>
      <c r="G96" s="136"/>
      <c r="H96" s="136">
        <v>87</v>
      </c>
      <c r="I96" s="136" t="s">
        <v>193</v>
      </c>
      <c r="J96" s="136"/>
      <c r="K96" s="136">
        <v>253</v>
      </c>
      <c r="L96" s="137" t="s">
        <v>194</v>
      </c>
      <c r="M96" s="137"/>
      <c r="N96" s="137" t="s">
        <v>126</v>
      </c>
      <c r="O96" s="137"/>
      <c r="P96" s="137"/>
      <c r="Q96" s="137"/>
      <c r="R96" s="137"/>
      <c r="S96" s="137"/>
      <c r="T96" s="137"/>
      <c r="U96" s="137"/>
      <c r="V96" s="137"/>
    </row>
    <row r="97" spans="1:22" ht="34.200000000000003" x14ac:dyDescent="0.25">
      <c r="A97" s="138">
        <v>39</v>
      </c>
      <c r="B97" s="139">
        <v>41</v>
      </c>
      <c r="C97" s="140" t="s">
        <v>210</v>
      </c>
      <c r="D97" s="141" t="s">
        <v>207</v>
      </c>
      <c r="E97" s="142">
        <v>2.41</v>
      </c>
      <c r="F97" s="143" t="s">
        <v>211</v>
      </c>
      <c r="G97" s="142"/>
      <c r="H97" s="142">
        <v>10</v>
      </c>
      <c r="I97" s="142" t="s">
        <v>250</v>
      </c>
      <c r="J97" s="142"/>
      <c r="K97" s="142">
        <v>76</v>
      </c>
      <c r="L97" s="143" t="s">
        <v>251</v>
      </c>
      <c r="M97" s="143"/>
      <c r="N97" s="143" t="s">
        <v>126</v>
      </c>
      <c r="O97" s="143"/>
      <c r="P97" s="143"/>
      <c r="Q97" s="143"/>
      <c r="R97" s="143"/>
      <c r="S97" s="143"/>
      <c r="T97" s="143"/>
      <c r="U97" s="143"/>
      <c r="V97" s="143"/>
    </row>
    <row r="98" spans="1:22" ht="19.350000000000001" customHeight="1" x14ac:dyDescent="0.25">
      <c r="A98" s="128" t="s">
        <v>252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30" t="s">
        <v>218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68.400000000000006" x14ac:dyDescent="0.25">
      <c r="A100" s="132">
        <v>40</v>
      </c>
      <c r="B100" s="133">
        <v>42</v>
      </c>
      <c r="C100" s="134" t="s">
        <v>233</v>
      </c>
      <c r="D100" s="135" t="s">
        <v>135</v>
      </c>
      <c r="E100" s="136">
        <v>3.95</v>
      </c>
      <c r="F100" s="137">
        <v>3.95</v>
      </c>
      <c r="G100" s="136"/>
      <c r="H100" s="136"/>
      <c r="I100" s="136"/>
      <c r="J100" s="136"/>
      <c r="K100" s="136" t="s">
        <v>234</v>
      </c>
      <c r="L100" s="137">
        <v>6</v>
      </c>
      <c r="M100" s="137"/>
      <c r="N100" s="137" t="s">
        <v>78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68.400000000000006" x14ac:dyDescent="0.25">
      <c r="A101" s="138">
        <v>41</v>
      </c>
      <c r="B101" s="139">
        <v>43</v>
      </c>
      <c r="C101" s="140" t="s">
        <v>253</v>
      </c>
      <c r="D101" s="141" t="s">
        <v>90</v>
      </c>
      <c r="E101" s="142">
        <v>1327.37</v>
      </c>
      <c r="F101" s="143" t="s">
        <v>254</v>
      </c>
      <c r="G101" s="142">
        <v>12.38</v>
      </c>
      <c r="H101" s="142" t="s">
        <v>255</v>
      </c>
      <c r="I101" s="142" t="s">
        <v>256</v>
      </c>
      <c r="J101" s="142"/>
      <c r="K101" s="142" t="s">
        <v>257</v>
      </c>
      <c r="L101" s="143" t="s">
        <v>258</v>
      </c>
      <c r="M101" s="143"/>
      <c r="N101" s="143" t="s">
        <v>78</v>
      </c>
      <c r="O101" s="143"/>
      <c r="P101" s="143"/>
      <c r="Q101" s="143"/>
      <c r="R101" s="143"/>
      <c r="S101" s="143"/>
      <c r="T101" s="143"/>
      <c r="U101" s="143"/>
      <c r="V101" s="143">
        <v>1</v>
      </c>
    </row>
    <row r="102" spans="1:22" ht="19.350000000000001" customHeight="1" x14ac:dyDescent="0.25">
      <c r="A102" s="128" t="s">
        <v>259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</row>
    <row r="103" spans="1:22" ht="18.45" customHeight="1" x14ac:dyDescent="0.25">
      <c r="A103" s="130" t="s">
        <v>88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57" x14ac:dyDescent="0.25">
      <c r="A104" s="132">
        <v>42</v>
      </c>
      <c r="B104" s="133">
        <v>44</v>
      </c>
      <c r="C104" s="134" t="s">
        <v>80</v>
      </c>
      <c r="D104" s="135" t="s">
        <v>129</v>
      </c>
      <c r="E104" s="136">
        <v>508.07</v>
      </c>
      <c r="F104" s="137" t="s">
        <v>82</v>
      </c>
      <c r="G104" s="136">
        <v>1.03</v>
      </c>
      <c r="H104" s="136" t="s">
        <v>130</v>
      </c>
      <c r="I104" s="136" t="s">
        <v>131</v>
      </c>
      <c r="J104" s="136"/>
      <c r="K104" s="136" t="s">
        <v>132</v>
      </c>
      <c r="L104" s="137" t="s">
        <v>133</v>
      </c>
      <c r="M104" s="137"/>
      <c r="N104" s="137" t="s">
        <v>78</v>
      </c>
      <c r="O104" s="137"/>
      <c r="P104" s="137"/>
      <c r="Q104" s="137"/>
      <c r="R104" s="137"/>
      <c r="S104" s="137"/>
      <c r="T104" s="137"/>
      <c r="U104" s="137"/>
      <c r="V104" s="137">
        <v>1</v>
      </c>
    </row>
    <row r="105" spans="1:22" ht="68.400000000000006" x14ac:dyDescent="0.25">
      <c r="A105" s="132">
        <v>43</v>
      </c>
      <c r="B105" s="133">
        <v>45</v>
      </c>
      <c r="C105" s="134" t="s">
        <v>260</v>
      </c>
      <c r="D105" s="135" t="s">
        <v>261</v>
      </c>
      <c r="E105" s="136">
        <v>1010.59</v>
      </c>
      <c r="F105" s="137" t="s">
        <v>185</v>
      </c>
      <c r="G105" s="136">
        <v>5.16</v>
      </c>
      <c r="H105" s="136" t="s">
        <v>262</v>
      </c>
      <c r="I105" s="136" t="s">
        <v>263</v>
      </c>
      <c r="J105" s="136">
        <v>2</v>
      </c>
      <c r="K105" s="136" t="s">
        <v>264</v>
      </c>
      <c r="L105" s="137" t="s">
        <v>265</v>
      </c>
      <c r="M105" s="137"/>
      <c r="N105" s="137" t="s">
        <v>78</v>
      </c>
      <c r="O105" s="137"/>
      <c r="P105" s="137"/>
      <c r="Q105" s="137"/>
      <c r="R105" s="137"/>
      <c r="S105" s="137"/>
      <c r="T105" s="137"/>
      <c r="U105" s="137"/>
      <c r="V105" s="137">
        <v>9</v>
      </c>
    </row>
    <row r="106" spans="1:22" ht="34.200000000000003" x14ac:dyDescent="0.25">
      <c r="A106" s="132">
        <v>44</v>
      </c>
      <c r="B106" s="133">
        <v>46</v>
      </c>
      <c r="C106" s="134" t="s">
        <v>266</v>
      </c>
      <c r="D106" s="135" t="s">
        <v>267</v>
      </c>
      <c r="E106" s="136">
        <v>25630</v>
      </c>
      <c r="F106" s="137" t="s">
        <v>268</v>
      </c>
      <c r="G106" s="136"/>
      <c r="H106" s="136">
        <v>12</v>
      </c>
      <c r="I106" s="136" t="s">
        <v>269</v>
      </c>
      <c r="J106" s="136"/>
      <c r="K106" s="136">
        <v>26</v>
      </c>
      <c r="L106" s="137" t="s">
        <v>270</v>
      </c>
      <c r="M106" s="137"/>
      <c r="N106" s="137" t="s">
        <v>126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18.45" customHeight="1" x14ac:dyDescent="0.25">
      <c r="A107" s="130" t="s">
        <v>271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57" x14ac:dyDescent="0.25">
      <c r="A108" s="138">
        <v>45</v>
      </c>
      <c r="B108" s="139">
        <v>47</v>
      </c>
      <c r="C108" s="140" t="s">
        <v>80</v>
      </c>
      <c r="D108" s="141" t="s">
        <v>272</v>
      </c>
      <c r="E108" s="142">
        <v>508.07</v>
      </c>
      <c r="F108" s="143" t="s">
        <v>82</v>
      </c>
      <c r="G108" s="142">
        <v>1.03</v>
      </c>
      <c r="H108" s="142" t="s">
        <v>273</v>
      </c>
      <c r="I108" s="142" t="s">
        <v>274</v>
      </c>
      <c r="J108" s="142"/>
      <c r="K108" s="142" t="s">
        <v>275</v>
      </c>
      <c r="L108" s="143" t="s">
        <v>276</v>
      </c>
      <c r="M108" s="143"/>
      <c r="N108" s="143" t="s">
        <v>78</v>
      </c>
      <c r="O108" s="143"/>
      <c r="P108" s="143"/>
      <c r="Q108" s="143"/>
      <c r="R108" s="143"/>
      <c r="S108" s="143"/>
      <c r="T108" s="143"/>
      <c r="U108" s="143"/>
      <c r="V108" s="143"/>
    </row>
    <row r="109" spans="1:22" ht="19.350000000000001" customHeight="1" x14ac:dyDescent="0.25">
      <c r="A109" s="128" t="s">
        <v>277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</row>
    <row r="110" spans="1:22" ht="18.45" customHeight="1" x14ac:dyDescent="0.25">
      <c r="A110" s="130" t="s">
        <v>88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68.400000000000006" x14ac:dyDescent="0.25">
      <c r="A111" s="132">
        <v>46</v>
      </c>
      <c r="B111" s="133">
        <v>48</v>
      </c>
      <c r="C111" s="134" t="s">
        <v>184</v>
      </c>
      <c r="D111" s="135" t="s">
        <v>261</v>
      </c>
      <c r="E111" s="136">
        <v>1010.59</v>
      </c>
      <c r="F111" s="137" t="s">
        <v>185</v>
      </c>
      <c r="G111" s="136">
        <v>5.16</v>
      </c>
      <c r="H111" s="136" t="s">
        <v>262</v>
      </c>
      <c r="I111" s="136" t="s">
        <v>263</v>
      </c>
      <c r="J111" s="136">
        <v>2</v>
      </c>
      <c r="K111" s="136" t="s">
        <v>264</v>
      </c>
      <c r="L111" s="137" t="s">
        <v>265</v>
      </c>
      <c r="M111" s="137"/>
      <c r="N111" s="137" t="s">
        <v>78</v>
      </c>
      <c r="O111" s="137"/>
      <c r="P111" s="137"/>
      <c r="Q111" s="137"/>
      <c r="R111" s="137"/>
      <c r="S111" s="137"/>
      <c r="T111" s="137"/>
      <c r="U111" s="137"/>
      <c r="V111" s="137">
        <v>9</v>
      </c>
    </row>
    <row r="112" spans="1:22" ht="79.8" x14ac:dyDescent="0.25">
      <c r="A112" s="132">
        <v>47</v>
      </c>
      <c r="B112" s="133">
        <v>49</v>
      </c>
      <c r="C112" s="134" t="s">
        <v>278</v>
      </c>
      <c r="D112" s="135" t="s">
        <v>279</v>
      </c>
      <c r="E112" s="136">
        <v>12.45</v>
      </c>
      <c r="F112" s="137" t="s">
        <v>280</v>
      </c>
      <c r="G112" s="136"/>
      <c r="H112" s="136">
        <v>374</v>
      </c>
      <c r="I112" s="136" t="s">
        <v>281</v>
      </c>
      <c r="J112" s="136"/>
      <c r="K112" s="136">
        <v>1928</v>
      </c>
      <c r="L112" s="137" t="s">
        <v>282</v>
      </c>
      <c r="M112" s="137"/>
      <c r="N112" s="137" t="s">
        <v>126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68.400000000000006" x14ac:dyDescent="0.25">
      <c r="A113" s="132">
        <v>48</v>
      </c>
      <c r="B113" s="133">
        <v>50</v>
      </c>
      <c r="C113" s="134" t="s">
        <v>184</v>
      </c>
      <c r="D113" s="135" t="s">
        <v>283</v>
      </c>
      <c r="E113" s="136">
        <v>1010.59</v>
      </c>
      <c r="F113" s="137" t="s">
        <v>185</v>
      </c>
      <c r="G113" s="136">
        <v>5.16</v>
      </c>
      <c r="H113" s="136" t="s">
        <v>284</v>
      </c>
      <c r="I113" s="136" t="s">
        <v>285</v>
      </c>
      <c r="J113" s="136">
        <v>1</v>
      </c>
      <c r="K113" s="136" t="s">
        <v>286</v>
      </c>
      <c r="L113" s="137" t="s">
        <v>287</v>
      </c>
      <c r="M113" s="137"/>
      <c r="N113" s="137" t="s">
        <v>78</v>
      </c>
      <c r="O113" s="137"/>
      <c r="P113" s="137"/>
      <c r="Q113" s="137"/>
      <c r="R113" s="137"/>
      <c r="S113" s="137"/>
      <c r="T113" s="137"/>
      <c r="U113" s="137"/>
      <c r="V113" s="137">
        <v>7</v>
      </c>
    </row>
    <row r="114" spans="1:22" ht="79.8" x14ac:dyDescent="0.25">
      <c r="A114" s="132">
        <v>49</v>
      </c>
      <c r="B114" s="133">
        <v>51</v>
      </c>
      <c r="C114" s="134" t="s">
        <v>278</v>
      </c>
      <c r="D114" s="135" t="s">
        <v>288</v>
      </c>
      <c r="E114" s="136">
        <v>12.45</v>
      </c>
      <c r="F114" s="137" t="s">
        <v>280</v>
      </c>
      <c r="G114" s="136"/>
      <c r="H114" s="136">
        <v>311</v>
      </c>
      <c r="I114" s="136" t="s">
        <v>289</v>
      </c>
      <c r="J114" s="136"/>
      <c r="K114" s="136">
        <v>1607</v>
      </c>
      <c r="L114" s="137" t="s">
        <v>290</v>
      </c>
      <c r="M114" s="137"/>
      <c r="N114" s="137" t="s">
        <v>126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68.400000000000006" x14ac:dyDescent="0.25">
      <c r="A115" s="132">
        <v>50</v>
      </c>
      <c r="B115" s="133">
        <v>52</v>
      </c>
      <c r="C115" s="134" t="s">
        <v>184</v>
      </c>
      <c r="D115" s="135" t="s">
        <v>291</v>
      </c>
      <c r="E115" s="136">
        <v>1010.59</v>
      </c>
      <c r="F115" s="137" t="s">
        <v>185</v>
      </c>
      <c r="G115" s="136">
        <v>5.16</v>
      </c>
      <c r="H115" s="136" t="s">
        <v>292</v>
      </c>
      <c r="I115" s="136" t="s">
        <v>293</v>
      </c>
      <c r="J115" s="136">
        <v>1</v>
      </c>
      <c r="K115" s="136" t="s">
        <v>294</v>
      </c>
      <c r="L115" s="137" t="s">
        <v>295</v>
      </c>
      <c r="M115" s="137"/>
      <c r="N115" s="137" t="s">
        <v>78</v>
      </c>
      <c r="O115" s="137"/>
      <c r="P115" s="137"/>
      <c r="Q115" s="137"/>
      <c r="R115" s="137"/>
      <c r="S115" s="137"/>
      <c r="T115" s="137"/>
      <c r="U115" s="137"/>
      <c r="V115" s="137">
        <v>3</v>
      </c>
    </row>
    <row r="116" spans="1:22" ht="57" x14ac:dyDescent="0.25">
      <c r="A116" s="138">
        <v>51</v>
      </c>
      <c r="B116" s="139">
        <v>53</v>
      </c>
      <c r="C116" s="140" t="s">
        <v>296</v>
      </c>
      <c r="D116" s="141" t="s">
        <v>297</v>
      </c>
      <c r="E116" s="142">
        <v>22.3</v>
      </c>
      <c r="F116" s="143" t="s">
        <v>298</v>
      </c>
      <c r="G116" s="142"/>
      <c r="H116" s="142">
        <v>223</v>
      </c>
      <c r="I116" s="142" t="s">
        <v>299</v>
      </c>
      <c r="J116" s="142"/>
      <c r="K116" s="142">
        <v>1085</v>
      </c>
      <c r="L116" s="143" t="s">
        <v>300</v>
      </c>
      <c r="M116" s="143"/>
      <c r="N116" s="143" t="s">
        <v>126</v>
      </c>
      <c r="O116" s="143"/>
      <c r="P116" s="143"/>
      <c r="Q116" s="143"/>
      <c r="R116" s="143"/>
      <c r="S116" s="143"/>
      <c r="T116" s="143"/>
      <c r="U116" s="143"/>
      <c r="V116" s="143"/>
    </row>
    <row r="117" spans="1:22" ht="19.350000000000001" customHeight="1" x14ac:dyDescent="0.25">
      <c r="A117" s="128" t="s">
        <v>301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</row>
    <row r="118" spans="1:22" ht="18.45" customHeight="1" x14ac:dyDescent="0.25">
      <c r="A118" s="130" t="s">
        <v>302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1:22" ht="57" x14ac:dyDescent="0.25">
      <c r="A119" s="132">
        <v>52</v>
      </c>
      <c r="B119" s="133">
        <v>54</v>
      </c>
      <c r="C119" s="134" t="s">
        <v>80</v>
      </c>
      <c r="D119" s="135" t="s">
        <v>291</v>
      </c>
      <c r="E119" s="136">
        <v>508.07</v>
      </c>
      <c r="F119" s="137" t="s">
        <v>82</v>
      </c>
      <c r="G119" s="136">
        <v>1.03</v>
      </c>
      <c r="H119" s="136" t="s">
        <v>303</v>
      </c>
      <c r="I119" s="136" t="s">
        <v>304</v>
      </c>
      <c r="J119" s="136"/>
      <c r="K119" s="136" t="s">
        <v>305</v>
      </c>
      <c r="L119" s="137" t="s">
        <v>306</v>
      </c>
      <c r="M119" s="137"/>
      <c r="N119" s="137" t="s">
        <v>78</v>
      </c>
      <c r="O119" s="137"/>
      <c r="P119" s="137"/>
      <c r="Q119" s="137"/>
      <c r="R119" s="137"/>
      <c r="S119" s="137"/>
      <c r="T119" s="137"/>
      <c r="U119" s="137"/>
      <c r="V119" s="137">
        <v>1</v>
      </c>
    </row>
    <row r="120" spans="1:22" ht="18.45" customHeight="1" x14ac:dyDescent="0.25">
      <c r="A120" s="130" t="s">
        <v>88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57" x14ac:dyDescent="0.25">
      <c r="A121" s="132">
        <v>53</v>
      </c>
      <c r="B121" s="133">
        <v>55</v>
      </c>
      <c r="C121" s="134" t="s">
        <v>80</v>
      </c>
      <c r="D121" s="135" t="s">
        <v>291</v>
      </c>
      <c r="E121" s="136">
        <v>508.07</v>
      </c>
      <c r="F121" s="137" t="s">
        <v>82</v>
      </c>
      <c r="G121" s="136">
        <v>1.03</v>
      </c>
      <c r="H121" s="136" t="s">
        <v>303</v>
      </c>
      <c r="I121" s="136" t="s">
        <v>304</v>
      </c>
      <c r="J121" s="136"/>
      <c r="K121" s="136" t="s">
        <v>305</v>
      </c>
      <c r="L121" s="137" t="s">
        <v>306</v>
      </c>
      <c r="M121" s="137"/>
      <c r="N121" s="137" t="s">
        <v>78</v>
      </c>
      <c r="O121" s="137"/>
      <c r="P121" s="137"/>
      <c r="Q121" s="137"/>
      <c r="R121" s="137"/>
      <c r="S121" s="137"/>
      <c r="T121" s="137"/>
      <c r="U121" s="137"/>
      <c r="V121" s="137">
        <v>1</v>
      </c>
    </row>
    <row r="122" spans="1:22" ht="18.45" customHeight="1" x14ac:dyDescent="0.25">
      <c r="A122" s="130" t="s">
        <v>307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68.400000000000006" x14ac:dyDescent="0.25">
      <c r="A123" s="132">
        <v>54</v>
      </c>
      <c r="B123" s="133">
        <v>56</v>
      </c>
      <c r="C123" s="134" t="s">
        <v>308</v>
      </c>
      <c r="D123" s="135" t="s">
        <v>309</v>
      </c>
      <c r="E123" s="136">
        <v>5830.19</v>
      </c>
      <c r="F123" s="137" t="s">
        <v>310</v>
      </c>
      <c r="G123" s="136" t="s">
        <v>311</v>
      </c>
      <c r="H123" s="136" t="s">
        <v>312</v>
      </c>
      <c r="I123" s="136" t="s">
        <v>313</v>
      </c>
      <c r="J123" s="136"/>
      <c r="K123" s="136" t="s">
        <v>314</v>
      </c>
      <c r="L123" s="137" t="s">
        <v>315</v>
      </c>
      <c r="M123" s="137"/>
      <c r="N123" s="137" t="s">
        <v>78</v>
      </c>
      <c r="O123" s="137"/>
      <c r="P123" s="137"/>
      <c r="Q123" s="137"/>
      <c r="R123" s="137"/>
      <c r="S123" s="137"/>
      <c r="T123" s="137"/>
      <c r="U123" s="137"/>
      <c r="V123" s="137">
        <v>2</v>
      </c>
    </row>
    <row r="124" spans="1:22" ht="45.6" x14ac:dyDescent="0.25">
      <c r="A124" s="132">
        <v>55</v>
      </c>
      <c r="B124" s="133">
        <v>57</v>
      </c>
      <c r="C124" s="134" t="s">
        <v>121</v>
      </c>
      <c r="D124" s="135" t="s">
        <v>103</v>
      </c>
      <c r="E124" s="136">
        <v>18.600000000000001</v>
      </c>
      <c r="F124" s="137" t="s">
        <v>123</v>
      </c>
      <c r="G124" s="136"/>
      <c r="H124" s="136"/>
      <c r="I124" s="136"/>
      <c r="J124" s="136"/>
      <c r="K124" s="136">
        <v>1</v>
      </c>
      <c r="L124" s="137" t="s">
        <v>316</v>
      </c>
      <c r="M124" s="137"/>
      <c r="N124" s="137" t="s">
        <v>126</v>
      </c>
      <c r="O124" s="137"/>
      <c r="P124" s="137"/>
      <c r="Q124" s="137"/>
      <c r="R124" s="137"/>
      <c r="S124" s="137"/>
      <c r="T124" s="137"/>
      <c r="U124" s="137"/>
      <c r="V124" s="137"/>
    </row>
    <row r="125" spans="1:22" ht="18.45" customHeight="1" x14ac:dyDescent="0.25">
      <c r="A125" s="130" t="s">
        <v>317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68.400000000000006" x14ac:dyDescent="0.25">
      <c r="A126" s="132">
        <v>56</v>
      </c>
      <c r="B126" s="133">
        <v>58</v>
      </c>
      <c r="C126" s="134" t="s">
        <v>318</v>
      </c>
      <c r="D126" s="135" t="s">
        <v>319</v>
      </c>
      <c r="E126" s="136">
        <v>6.99</v>
      </c>
      <c r="F126" s="137" t="s">
        <v>320</v>
      </c>
      <c r="G126" s="136">
        <v>1.03</v>
      </c>
      <c r="H126" s="136" t="s">
        <v>321</v>
      </c>
      <c r="I126" s="136" t="s">
        <v>322</v>
      </c>
      <c r="J126" s="136">
        <v>2</v>
      </c>
      <c r="K126" s="136" t="s">
        <v>323</v>
      </c>
      <c r="L126" s="137" t="s">
        <v>324</v>
      </c>
      <c r="M126" s="137"/>
      <c r="N126" s="137" t="s">
        <v>78</v>
      </c>
      <c r="O126" s="137"/>
      <c r="P126" s="137"/>
      <c r="Q126" s="137"/>
      <c r="R126" s="137"/>
      <c r="S126" s="137"/>
      <c r="T126" s="137"/>
      <c r="U126" s="137"/>
      <c r="V126" s="137">
        <v>12</v>
      </c>
    </row>
    <row r="127" spans="1:22" ht="18.45" customHeight="1" x14ac:dyDescent="0.25">
      <c r="A127" s="130" t="s">
        <v>325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68.400000000000006" x14ac:dyDescent="0.25">
      <c r="A128" s="132">
        <v>57</v>
      </c>
      <c r="B128" s="133">
        <v>59</v>
      </c>
      <c r="C128" s="134" t="s">
        <v>184</v>
      </c>
      <c r="D128" s="135" t="s">
        <v>90</v>
      </c>
      <c r="E128" s="136">
        <v>1010.59</v>
      </c>
      <c r="F128" s="137" t="s">
        <v>185</v>
      </c>
      <c r="G128" s="136">
        <v>5.16</v>
      </c>
      <c r="H128" s="136" t="s">
        <v>229</v>
      </c>
      <c r="I128" s="136" t="s">
        <v>230</v>
      </c>
      <c r="J128" s="136"/>
      <c r="K128" s="136" t="s">
        <v>231</v>
      </c>
      <c r="L128" s="137" t="s">
        <v>232</v>
      </c>
      <c r="M128" s="137"/>
      <c r="N128" s="137" t="s">
        <v>78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57" x14ac:dyDescent="0.25">
      <c r="A129" s="132">
        <v>58</v>
      </c>
      <c r="B129" s="133">
        <v>60</v>
      </c>
      <c r="C129" s="134" t="s">
        <v>296</v>
      </c>
      <c r="D129" s="135" t="s">
        <v>326</v>
      </c>
      <c r="E129" s="136">
        <v>22.3</v>
      </c>
      <c r="F129" s="137" t="s">
        <v>298</v>
      </c>
      <c r="G129" s="136"/>
      <c r="H129" s="136">
        <v>22</v>
      </c>
      <c r="I129" s="136" t="s">
        <v>327</v>
      </c>
      <c r="J129" s="136"/>
      <c r="K129" s="136">
        <v>109</v>
      </c>
      <c r="L129" s="137" t="s">
        <v>328</v>
      </c>
      <c r="M129" s="137"/>
      <c r="N129" s="137" t="s">
        <v>126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18.45" customHeight="1" x14ac:dyDescent="0.25">
      <c r="A130" s="130" t="s">
        <v>329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68.400000000000006" x14ac:dyDescent="0.25">
      <c r="A131" s="132">
        <v>59</v>
      </c>
      <c r="B131" s="133">
        <v>61</v>
      </c>
      <c r="C131" s="134" t="s">
        <v>330</v>
      </c>
      <c r="D131" s="135" t="s">
        <v>331</v>
      </c>
      <c r="E131" s="136">
        <v>922.65</v>
      </c>
      <c r="F131" s="137">
        <v>911.86</v>
      </c>
      <c r="G131" s="136" t="s">
        <v>332</v>
      </c>
      <c r="H131" s="136" t="s">
        <v>333</v>
      </c>
      <c r="I131" s="136">
        <v>14</v>
      </c>
      <c r="J131" s="136"/>
      <c r="K131" s="136" t="s">
        <v>334</v>
      </c>
      <c r="L131" s="137">
        <v>164</v>
      </c>
      <c r="M131" s="137"/>
      <c r="N131" s="137" t="s">
        <v>78</v>
      </c>
      <c r="O131" s="137"/>
      <c r="P131" s="137"/>
      <c r="Q131" s="137"/>
      <c r="R131" s="137"/>
      <c r="S131" s="137"/>
      <c r="T131" s="137"/>
      <c r="U131" s="137"/>
      <c r="V131" s="137" t="s">
        <v>335</v>
      </c>
    </row>
    <row r="132" spans="1:22" ht="136.80000000000001" x14ac:dyDescent="0.25">
      <c r="A132" s="132">
        <v>60</v>
      </c>
      <c r="B132" s="133">
        <v>62</v>
      </c>
      <c r="C132" s="134" t="s">
        <v>336</v>
      </c>
      <c r="D132" s="135" t="s">
        <v>337</v>
      </c>
      <c r="E132" s="136">
        <v>6648.78</v>
      </c>
      <c r="F132" s="137" t="s">
        <v>338</v>
      </c>
      <c r="G132" s="136" t="s">
        <v>339</v>
      </c>
      <c r="H132" s="136" t="s">
        <v>340</v>
      </c>
      <c r="I132" s="136" t="s">
        <v>341</v>
      </c>
      <c r="J132" s="136">
        <v>1</v>
      </c>
      <c r="K132" s="136" t="s">
        <v>342</v>
      </c>
      <c r="L132" s="137" t="s">
        <v>343</v>
      </c>
      <c r="M132" s="137"/>
      <c r="N132" s="137" t="s">
        <v>78</v>
      </c>
      <c r="O132" s="137"/>
      <c r="P132" s="137"/>
      <c r="Q132" s="137"/>
      <c r="R132" s="137"/>
      <c r="S132" s="137"/>
      <c r="T132" s="137"/>
      <c r="U132" s="137"/>
      <c r="V132" s="137">
        <v>3</v>
      </c>
    </row>
    <row r="133" spans="1:22" ht="34.200000000000003" x14ac:dyDescent="0.25">
      <c r="A133" s="132">
        <v>61</v>
      </c>
      <c r="B133" s="133">
        <v>63</v>
      </c>
      <c r="C133" s="134" t="s">
        <v>344</v>
      </c>
      <c r="D133" s="135" t="s">
        <v>345</v>
      </c>
      <c r="E133" s="136">
        <v>73.8</v>
      </c>
      <c r="F133" s="137" t="s">
        <v>346</v>
      </c>
      <c r="G133" s="136"/>
      <c r="H133" s="136">
        <v>74</v>
      </c>
      <c r="I133" s="136" t="s">
        <v>208</v>
      </c>
      <c r="J133" s="136"/>
      <c r="K133" s="136">
        <v>459</v>
      </c>
      <c r="L133" s="137" t="s">
        <v>347</v>
      </c>
      <c r="M133" s="137"/>
      <c r="N133" s="137" t="s">
        <v>126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34.200000000000003" x14ac:dyDescent="0.25">
      <c r="A134" s="132">
        <v>62</v>
      </c>
      <c r="B134" s="133">
        <v>64</v>
      </c>
      <c r="C134" s="134" t="s">
        <v>348</v>
      </c>
      <c r="D134" s="135" t="s">
        <v>345</v>
      </c>
      <c r="E134" s="136">
        <v>15.1</v>
      </c>
      <c r="F134" s="137" t="s">
        <v>349</v>
      </c>
      <c r="G134" s="136"/>
      <c r="H134" s="136">
        <v>15</v>
      </c>
      <c r="I134" s="136" t="s">
        <v>350</v>
      </c>
      <c r="J134" s="136"/>
      <c r="K134" s="136">
        <v>40</v>
      </c>
      <c r="L134" s="137" t="s">
        <v>351</v>
      </c>
      <c r="M134" s="137"/>
      <c r="N134" s="137" t="s">
        <v>126</v>
      </c>
      <c r="O134" s="137"/>
      <c r="P134" s="137"/>
      <c r="Q134" s="137"/>
      <c r="R134" s="137"/>
      <c r="S134" s="137"/>
      <c r="T134" s="137"/>
      <c r="U134" s="137"/>
      <c r="V134" s="137"/>
    </row>
    <row r="135" spans="1:22" ht="45.6" x14ac:dyDescent="0.25">
      <c r="A135" s="132">
        <v>63</v>
      </c>
      <c r="B135" s="133">
        <v>65</v>
      </c>
      <c r="C135" s="134" t="s">
        <v>352</v>
      </c>
      <c r="D135" s="135" t="s">
        <v>353</v>
      </c>
      <c r="E135" s="136">
        <v>1260</v>
      </c>
      <c r="F135" s="137" t="s">
        <v>354</v>
      </c>
      <c r="G135" s="136"/>
      <c r="H135" s="136">
        <v>126</v>
      </c>
      <c r="I135" s="136" t="s">
        <v>355</v>
      </c>
      <c r="J135" s="136"/>
      <c r="K135" s="136">
        <v>2014</v>
      </c>
      <c r="L135" s="137" t="s">
        <v>356</v>
      </c>
      <c r="M135" s="137"/>
      <c r="N135" s="137" t="s">
        <v>126</v>
      </c>
      <c r="O135" s="137"/>
      <c r="P135" s="137"/>
      <c r="Q135" s="137"/>
      <c r="R135" s="137"/>
      <c r="S135" s="137"/>
      <c r="T135" s="137"/>
      <c r="U135" s="137"/>
      <c r="V135" s="137"/>
    </row>
    <row r="136" spans="1:22" ht="18.45" customHeight="1" x14ac:dyDescent="0.25">
      <c r="A136" s="130" t="s">
        <v>357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ht="68.400000000000006" x14ac:dyDescent="0.25">
      <c r="A137" s="132">
        <v>64</v>
      </c>
      <c r="B137" s="133">
        <v>66</v>
      </c>
      <c r="C137" s="134" t="s">
        <v>358</v>
      </c>
      <c r="D137" s="135" t="s">
        <v>90</v>
      </c>
      <c r="E137" s="136">
        <v>2250.2399999999998</v>
      </c>
      <c r="F137" s="137" t="s">
        <v>359</v>
      </c>
      <c r="G137" s="136" t="s">
        <v>360</v>
      </c>
      <c r="H137" s="136" t="s">
        <v>361</v>
      </c>
      <c r="I137" s="136" t="s">
        <v>362</v>
      </c>
      <c r="J137" s="136"/>
      <c r="K137" s="136" t="s">
        <v>363</v>
      </c>
      <c r="L137" s="137" t="s">
        <v>364</v>
      </c>
      <c r="M137" s="137"/>
      <c r="N137" s="137" t="s">
        <v>78</v>
      </c>
      <c r="O137" s="137"/>
      <c r="P137" s="137"/>
      <c r="Q137" s="137"/>
      <c r="R137" s="137"/>
      <c r="S137" s="137"/>
      <c r="T137" s="137"/>
      <c r="U137" s="137"/>
      <c r="V137" s="137"/>
    </row>
    <row r="138" spans="1:22" ht="34.200000000000003" x14ac:dyDescent="0.25">
      <c r="A138" s="132">
        <v>65</v>
      </c>
      <c r="B138" s="133">
        <v>67</v>
      </c>
      <c r="C138" s="134" t="s">
        <v>214</v>
      </c>
      <c r="D138" s="135" t="s">
        <v>291</v>
      </c>
      <c r="E138" s="136">
        <v>77.7</v>
      </c>
      <c r="F138" s="137" t="s">
        <v>215</v>
      </c>
      <c r="G138" s="136"/>
      <c r="H138" s="136">
        <v>8</v>
      </c>
      <c r="I138" s="136" t="s">
        <v>365</v>
      </c>
      <c r="J138" s="136"/>
      <c r="K138" s="136">
        <v>29</v>
      </c>
      <c r="L138" s="137" t="s">
        <v>366</v>
      </c>
      <c r="M138" s="137"/>
      <c r="N138" s="137" t="s">
        <v>126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18.45" customHeight="1" x14ac:dyDescent="0.25">
      <c r="A139" s="130" t="s">
        <v>88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68.400000000000006" x14ac:dyDescent="0.25">
      <c r="A140" s="132">
        <v>66</v>
      </c>
      <c r="B140" s="133">
        <v>68</v>
      </c>
      <c r="C140" s="134" t="s">
        <v>367</v>
      </c>
      <c r="D140" s="135" t="s">
        <v>291</v>
      </c>
      <c r="E140" s="136">
        <v>1010.59</v>
      </c>
      <c r="F140" s="137" t="s">
        <v>185</v>
      </c>
      <c r="G140" s="136">
        <v>5.16</v>
      </c>
      <c r="H140" s="136" t="s">
        <v>292</v>
      </c>
      <c r="I140" s="136" t="s">
        <v>293</v>
      </c>
      <c r="J140" s="136">
        <v>1</v>
      </c>
      <c r="K140" s="136" t="s">
        <v>294</v>
      </c>
      <c r="L140" s="137" t="s">
        <v>295</v>
      </c>
      <c r="M140" s="137"/>
      <c r="N140" s="137" t="s">
        <v>78</v>
      </c>
      <c r="O140" s="137"/>
      <c r="P140" s="137"/>
      <c r="Q140" s="137"/>
      <c r="R140" s="137"/>
      <c r="S140" s="137"/>
      <c r="T140" s="137"/>
      <c r="U140" s="137"/>
      <c r="V140" s="137">
        <v>3</v>
      </c>
    </row>
    <row r="141" spans="1:22" ht="102.6" x14ac:dyDescent="0.25">
      <c r="A141" s="132">
        <v>67</v>
      </c>
      <c r="B141" s="133">
        <v>69</v>
      </c>
      <c r="C141" s="134" t="s">
        <v>368</v>
      </c>
      <c r="D141" s="135" t="s">
        <v>297</v>
      </c>
      <c r="E141" s="136">
        <v>12.45</v>
      </c>
      <c r="F141" s="137" t="s">
        <v>280</v>
      </c>
      <c r="G141" s="136"/>
      <c r="H141" s="136">
        <v>125</v>
      </c>
      <c r="I141" s="136" t="s">
        <v>125</v>
      </c>
      <c r="J141" s="136"/>
      <c r="K141" s="136">
        <v>643</v>
      </c>
      <c r="L141" s="137" t="s">
        <v>369</v>
      </c>
      <c r="M141" s="137"/>
      <c r="N141" s="137" t="s">
        <v>126</v>
      </c>
      <c r="O141" s="137"/>
      <c r="P141" s="137"/>
      <c r="Q141" s="137"/>
      <c r="R141" s="137"/>
      <c r="S141" s="137"/>
      <c r="T141" s="137"/>
      <c r="U141" s="137"/>
      <c r="V141" s="137"/>
    </row>
    <row r="142" spans="1:22" ht="68.400000000000006" x14ac:dyDescent="0.25">
      <c r="A142" s="132">
        <v>68</v>
      </c>
      <c r="B142" s="133">
        <v>70</v>
      </c>
      <c r="C142" s="134" t="s">
        <v>370</v>
      </c>
      <c r="D142" s="135" t="s">
        <v>309</v>
      </c>
      <c r="E142" s="136">
        <v>6931.68</v>
      </c>
      <c r="F142" s="137" t="s">
        <v>371</v>
      </c>
      <c r="G142" s="136" t="s">
        <v>311</v>
      </c>
      <c r="H142" s="136" t="s">
        <v>372</v>
      </c>
      <c r="I142" s="136" t="s">
        <v>373</v>
      </c>
      <c r="J142" s="136"/>
      <c r="K142" s="136" t="s">
        <v>374</v>
      </c>
      <c r="L142" s="137" t="s">
        <v>375</v>
      </c>
      <c r="M142" s="137"/>
      <c r="N142" s="137" t="s">
        <v>78</v>
      </c>
      <c r="O142" s="137"/>
      <c r="P142" s="137"/>
      <c r="Q142" s="137"/>
      <c r="R142" s="137"/>
      <c r="S142" s="137"/>
      <c r="T142" s="137"/>
      <c r="U142" s="137"/>
      <c r="V142" s="137">
        <v>2</v>
      </c>
    </row>
    <row r="143" spans="1:22" ht="68.400000000000006" x14ac:dyDescent="0.25">
      <c r="A143" s="132">
        <v>69</v>
      </c>
      <c r="B143" s="133">
        <v>71</v>
      </c>
      <c r="C143" s="134" t="s">
        <v>376</v>
      </c>
      <c r="D143" s="135" t="s">
        <v>377</v>
      </c>
      <c r="E143" s="136">
        <v>18179.61</v>
      </c>
      <c r="F143" s="137" t="s">
        <v>145</v>
      </c>
      <c r="G143" s="136" t="s">
        <v>146</v>
      </c>
      <c r="H143" s="136" t="s">
        <v>378</v>
      </c>
      <c r="I143" s="136" t="s">
        <v>379</v>
      </c>
      <c r="J143" s="136">
        <v>11</v>
      </c>
      <c r="K143" s="136" t="s">
        <v>380</v>
      </c>
      <c r="L143" s="137" t="s">
        <v>381</v>
      </c>
      <c r="M143" s="137"/>
      <c r="N143" s="137" t="s">
        <v>78</v>
      </c>
      <c r="O143" s="137"/>
      <c r="P143" s="137"/>
      <c r="Q143" s="137"/>
      <c r="R143" s="137"/>
      <c r="S143" s="137"/>
      <c r="T143" s="137"/>
      <c r="U143" s="137"/>
      <c r="V143" s="137" t="s">
        <v>382</v>
      </c>
    </row>
    <row r="144" spans="1:22" ht="91.2" x14ac:dyDescent="0.25">
      <c r="A144" s="138">
        <v>70</v>
      </c>
      <c r="B144" s="139">
        <v>72</v>
      </c>
      <c r="C144" s="140" t="s">
        <v>383</v>
      </c>
      <c r="D144" s="141" t="s">
        <v>237</v>
      </c>
      <c r="E144" s="142">
        <v>18908.36</v>
      </c>
      <c r="F144" s="143" t="s">
        <v>384</v>
      </c>
      <c r="G144" s="142" t="s">
        <v>385</v>
      </c>
      <c r="H144" s="142" t="s">
        <v>386</v>
      </c>
      <c r="I144" s="142" t="s">
        <v>387</v>
      </c>
      <c r="J144" s="142">
        <v>5</v>
      </c>
      <c r="K144" s="142" t="s">
        <v>388</v>
      </c>
      <c r="L144" s="143" t="s">
        <v>389</v>
      </c>
      <c r="M144" s="143"/>
      <c r="N144" s="143" t="s">
        <v>78</v>
      </c>
      <c r="O144" s="143"/>
      <c r="P144" s="143"/>
      <c r="Q144" s="143"/>
      <c r="R144" s="143"/>
      <c r="S144" s="143"/>
      <c r="T144" s="143"/>
      <c r="U144" s="143"/>
      <c r="V144" s="143" t="s">
        <v>390</v>
      </c>
    </row>
    <row r="145" spans="1:22" ht="19.350000000000001" customHeight="1" x14ac:dyDescent="0.25">
      <c r="A145" s="128" t="s">
        <v>391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</row>
    <row r="146" spans="1:22" ht="18.45" customHeight="1" x14ac:dyDescent="0.25">
      <c r="A146" s="130" t="s">
        <v>88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68.400000000000006" x14ac:dyDescent="0.25">
      <c r="A147" s="132">
        <v>71</v>
      </c>
      <c r="B147" s="133">
        <v>73</v>
      </c>
      <c r="C147" s="134" t="s">
        <v>392</v>
      </c>
      <c r="D147" s="135" t="s">
        <v>393</v>
      </c>
      <c r="E147" s="136">
        <v>5.36</v>
      </c>
      <c r="F147" s="137">
        <v>2.16</v>
      </c>
      <c r="G147" s="136" t="s">
        <v>394</v>
      </c>
      <c r="H147" s="136" t="s">
        <v>395</v>
      </c>
      <c r="I147" s="136">
        <v>216</v>
      </c>
      <c r="J147" s="136" t="s">
        <v>396</v>
      </c>
      <c r="K147" s="136" t="s">
        <v>397</v>
      </c>
      <c r="L147" s="137">
        <v>2589</v>
      </c>
      <c r="M147" s="137"/>
      <c r="N147" s="137" t="s">
        <v>78</v>
      </c>
      <c r="O147" s="137"/>
      <c r="P147" s="137"/>
      <c r="Q147" s="137"/>
      <c r="R147" s="137"/>
      <c r="S147" s="137"/>
      <c r="T147" s="137"/>
      <c r="U147" s="137"/>
      <c r="V147" s="137" t="s">
        <v>398</v>
      </c>
    </row>
    <row r="148" spans="1:22" ht="34.200000000000003" x14ac:dyDescent="0.25">
      <c r="A148" s="132">
        <v>72</v>
      </c>
      <c r="B148" s="133">
        <v>74</v>
      </c>
      <c r="C148" s="134" t="s">
        <v>399</v>
      </c>
      <c r="D148" s="135" t="s">
        <v>400</v>
      </c>
      <c r="E148" s="136">
        <v>11011</v>
      </c>
      <c r="F148" s="137" t="s">
        <v>401</v>
      </c>
      <c r="G148" s="136"/>
      <c r="H148" s="136">
        <v>110</v>
      </c>
      <c r="I148" s="136" t="s">
        <v>402</v>
      </c>
      <c r="J148" s="136"/>
      <c r="K148" s="136">
        <v>30</v>
      </c>
      <c r="L148" s="137" t="s">
        <v>403</v>
      </c>
      <c r="M148" s="137"/>
      <c r="N148" s="137" t="s">
        <v>126</v>
      </c>
      <c r="O148" s="137"/>
      <c r="P148" s="137"/>
      <c r="Q148" s="137"/>
      <c r="R148" s="137"/>
      <c r="S148" s="137"/>
      <c r="T148" s="137"/>
      <c r="U148" s="137"/>
      <c r="V148" s="137"/>
    </row>
    <row r="149" spans="1:22" ht="18.45" customHeight="1" x14ac:dyDescent="0.25">
      <c r="A149" s="130" t="s">
        <v>404</v>
      </c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</row>
    <row r="150" spans="1:22" ht="68.400000000000006" x14ac:dyDescent="0.25">
      <c r="A150" s="132">
        <v>73</v>
      </c>
      <c r="B150" s="133">
        <v>75</v>
      </c>
      <c r="C150" s="134" t="s">
        <v>330</v>
      </c>
      <c r="D150" s="135" t="s">
        <v>405</v>
      </c>
      <c r="E150" s="136">
        <v>922.65</v>
      </c>
      <c r="F150" s="137">
        <v>911.86</v>
      </c>
      <c r="G150" s="136" t="s">
        <v>332</v>
      </c>
      <c r="H150" s="136" t="s">
        <v>406</v>
      </c>
      <c r="I150" s="136">
        <v>23</v>
      </c>
      <c r="J150" s="136"/>
      <c r="K150" s="136" t="s">
        <v>407</v>
      </c>
      <c r="L150" s="137">
        <v>274</v>
      </c>
      <c r="M150" s="137"/>
      <c r="N150" s="137" t="s">
        <v>78</v>
      </c>
      <c r="O150" s="137"/>
      <c r="P150" s="137"/>
      <c r="Q150" s="137"/>
      <c r="R150" s="137"/>
      <c r="S150" s="137"/>
      <c r="T150" s="137"/>
      <c r="U150" s="137"/>
      <c r="V150" s="137" t="s">
        <v>335</v>
      </c>
    </row>
    <row r="151" spans="1:22" ht="136.80000000000001" x14ac:dyDescent="0.25">
      <c r="A151" s="132">
        <v>74</v>
      </c>
      <c r="B151" s="133">
        <v>76</v>
      </c>
      <c r="C151" s="134" t="s">
        <v>336</v>
      </c>
      <c r="D151" s="135" t="s">
        <v>408</v>
      </c>
      <c r="E151" s="136">
        <v>6648.78</v>
      </c>
      <c r="F151" s="137" t="s">
        <v>338</v>
      </c>
      <c r="G151" s="136" t="s">
        <v>339</v>
      </c>
      <c r="H151" s="136" t="s">
        <v>409</v>
      </c>
      <c r="I151" s="136" t="s">
        <v>410</v>
      </c>
      <c r="J151" s="136">
        <v>1</v>
      </c>
      <c r="K151" s="136" t="s">
        <v>411</v>
      </c>
      <c r="L151" s="137" t="s">
        <v>412</v>
      </c>
      <c r="M151" s="137"/>
      <c r="N151" s="137" t="s">
        <v>78</v>
      </c>
      <c r="O151" s="137"/>
      <c r="P151" s="137"/>
      <c r="Q151" s="137"/>
      <c r="R151" s="137"/>
      <c r="S151" s="137"/>
      <c r="T151" s="137"/>
      <c r="U151" s="137"/>
      <c r="V151" s="137">
        <v>5</v>
      </c>
    </row>
    <row r="152" spans="1:22" ht="34.200000000000003" x14ac:dyDescent="0.25">
      <c r="A152" s="138">
        <v>75</v>
      </c>
      <c r="B152" s="139">
        <v>77</v>
      </c>
      <c r="C152" s="140" t="s">
        <v>413</v>
      </c>
      <c r="D152" s="141" t="s">
        <v>345</v>
      </c>
      <c r="E152" s="142">
        <v>700</v>
      </c>
      <c r="F152" s="143" t="s">
        <v>414</v>
      </c>
      <c r="G152" s="142"/>
      <c r="H152" s="142">
        <v>700</v>
      </c>
      <c r="I152" s="142" t="s">
        <v>414</v>
      </c>
      <c r="J152" s="142"/>
      <c r="K152" s="142">
        <v>1033</v>
      </c>
      <c r="L152" s="143" t="s">
        <v>415</v>
      </c>
      <c r="M152" s="143"/>
      <c r="N152" s="143" t="s">
        <v>126</v>
      </c>
      <c r="O152" s="143"/>
      <c r="P152" s="143"/>
      <c r="Q152" s="143"/>
      <c r="R152" s="143"/>
      <c r="S152" s="143"/>
      <c r="T152" s="143"/>
      <c r="U152" s="143"/>
      <c r="V152" s="143"/>
    </row>
    <row r="153" spans="1:22" ht="34.200000000000003" x14ac:dyDescent="0.25">
      <c r="A153" s="144" t="s">
        <v>416</v>
      </c>
      <c r="B153" s="145"/>
      <c r="C153" s="145"/>
      <c r="D153" s="145"/>
      <c r="E153" s="145"/>
      <c r="F153" s="145"/>
      <c r="G153" s="145"/>
      <c r="H153" s="146">
        <v>9774</v>
      </c>
      <c r="I153" s="146" t="s">
        <v>417</v>
      </c>
      <c r="J153" s="146" t="s">
        <v>418</v>
      </c>
      <c r="K153" s="146">
        <v>59233</v>
      </c>
      <c r="L153" s="146" t="s">
        <v>419</v>
      </c>
      <c r="M153" s="146"/>
      <c r="N153" s="146"/>
      <c r="O153" s="146"/>
      <c r="P153" s="146"/>
      <c r="Q153" s="146"/>
      <c r="R153" s="146"/>
      <c r="S153" s="146"/>
      <c r="T153" s="146"/>
      <c r="U153" s="146"/>
      <c r="V153" s="146" t="s">
        <v>420</v>
      </c>
    </row>
    <row r="154" spans="1:22" x14ac:dyDescent="0.25">
      <c r="A154" s="144" t="s">
        <v>421</v>
      </c>
      <c r="B154" s="145"/>
      <c r="C154" s="145"/>
      <c r="D154" s="145"/>
      <c r="E154" s="145"/>
      <c r="F154" s="145"/>
      <c r="G154" s="145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</row>
    <row r="155" spans="1:22" x14ac:dyDescent="0.25">
      <c r="A155" s="144" t="s">
        <v>422</v>
      </c>
      <c r="B155" s="145"/>
      <c r="C155" s="145"/>
      <c r="D155" s="145"/>
      <c r="E155" s="145"/>
      <c r="F155" s="145"/>
      <c r="G155" s="145"/>
      <c r="H155" s="146">
        <v>2524</v>
      </c>
      <c r="I155" s="146"/>
      <c r="J155" s="146"/>
      <c r="K155" s="146">
        <v>30311</v>
      </c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</row>
    <row r="156" spans="1:22" x14ac:dyDescent="0.25">
      <c r="A156" s="144" t="s">
        <v>423</v>
      </c>
      <c r="B156" s="145"/>
      <c r="C156" s="145"/>
      <c r="D156" s="145"/>
      <c r="E156" s="145"/>
      <c r="F156" s="145"/>
      <c r="G156" s="145"/>
      <c r="H156" s="146">
        <v>6665</v>
      </c>
      <c r="I156" s="146"/>
      <c r="J156" s="146"/>
      <c r="K156" s="146">
        <v>26030</v>
      </c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</row>
    <row r="157" spans="1:22" x14ac:dyDescent="0.25">
      <c r="A157" s="144" t="s">
        <v>424</v>
      </c>
      <c r="B157" s="145"/>
      <c r="C157" s="145"/>
      <c r="D157" s="145"/>
      <c r="E157" s="145"/>
      <c r="F157" s="145"/>
      <c r="G157" s="145"/>
      <c r="H157" s="146">
        <v>633</v>
      </c>
      <c r="I157" s="146"/>
      <c r="J157" s="146"/>
      <c r="K157" s="146">
        <v>3498</v>
      </c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x14ac:dyDescent="0.25">
      <c r="A158" s="147" t="s">
        <v>425</v>
      </c>
      <c r="B158" s="148"/>
      <c r="C158" s="148"/>
      <c r="D158" s="148"/>
      <c r="E158" s="148"/>
      <c r="F158" s="148"/>
      <c r="G158" s="148"/>
      <c r="H158" s="149">
        <v>2520</v>
      </c>
      <c r="I158" s="149"/>
      <c r="J158" s="149"/>
      <c r="K158" s="149">
        <v>25830</v>
      </c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</row>
    <row r="159" spans="1:22" x14ac:dyDescent="0.25">
      <c r="A159" s="147" t="s">
        <v>426</v>
      </c>
      <c r="B159" s="148"/>
      <c r="C159" s="148"/>
      <c r="D159" s="148"/>
      <c r="E159" s="148"/>
      <c r="F159" s="148"/>
      <c r="G159" s="148"/>
      <c r="H159" s="149">
        <v>1513</v>
      </c>
      <c r="I159" s="149"/>
      <c r="J159" s="149"/>
      <c r="K159" s="149">
        <v>14534</v>
      </c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</row>
    <row r="160" spans="1:22" x14ac:dyDescent="0.25">
      <c r="A160" s="147" t="s">
        <v>427</v>
      </c>
      <c r="B160" s="148"/>
      <c r="C160" s="148"/>
      <c r="D160" s="148"/>
      <c r="E160" s="148"/>
      <c r="F160" s="148"/>
      <c r="G160" s="148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</row>
    <row r="161" spans="1:22" ht="30" hidden="1" customHeight="1" x14ac:dyDescent="0.25">
      <c r="A161" s="144" t="s">
        <v>428</v>
      </c>
      <c r="B161" s="145"/>
      <c r="C161" s="145"/>
      <c r="D161" s="145"/>
      <c r="E161" s="145"/>
      <c r="F161" s="145"/>
      <c r="G161" s="145"/>
      <c r="H161" s="146">
        <v>469</v>
      </c>
      <c r="I161" s="146"/>
      <c r="J161" s="146"/>
      <c r="K161" s="146">
        <v>5110</v>
      </c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ht="30" hidden="1" customHeight="1" x14ac:dyDescent="0.25">
      <c r="A162" s="144" t="s">
        <v>429</v>
      </c>
      <c r="B162" s="145"/>
      <c r="C162" s="145"/>
      <c r="D162" s="145"/>
      <c r="E162" s="145"/>
      <c r="F162" s="145"/>
      <c r="G162" s="145"/>
      <c r="H162" s="146">
        <v>9906</v>
      </c>
      <c r="I162" s="146"/>
      <c r="J162" s="146"/>
      <c r="K162" s="146">
        <v>74609</v>
      </c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</row>
    <row r="163" spans="1:22" ht="30" hidden="1" customHeight="1" x14ac:dyDescent="0.25">
      <c r="A163" s="144" t="s">
        <v>430</v>
      </c>
      <c r="B163" s="145"/>
      <c r="C163" s="145"/>
      <c r="D163" s="145"/>
      <c r="E163" s="145"/>
      <c r="F163" s="145"/>
      <c r="G163" s="145"/>
      <c r="H163" s="146">
        <v>1185</v>
      </c>
      <c r="I163" s="146"/>
      <c r="J163" s="146"/>
      <c r="K163" s="146">
        <v>6411</v>
      </c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</row>
    <row r="164" spans="1:22" ht="30" hidden="1" customHeight="1" x14ac:dyDescent="0.25">
      <c r="A164" s="144" t="s">
        <v>431</v>
      </c>
      <c r="B164" s="145"/>
      <c r="C164" s="145"/>
      <c r="D164" s="145"/>
      <c r="E164" s="145"/>
      <c r="F164" s="145"/>
      <c r="G164" s="145"/>
      <c r="H164" s="146">
        <v>1279</v>
      </c>
      <c r="I164" s="146"/>
      <c r="J164" s="146"/>
      <c r="K164" s="146">
        <v>6000</v>
      </c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</row>
    <row r="165" spans="1:22" ht="30" hidden="1" customHeight="1" x14ac:dyDescent="0.25">
      <c r="A165" s="144" t="s">
        <v>432</v>
      </c>
      <c r="B165" s="145"/>
      <c r="C165" s="145"/>
      <c r="D165" s="145"/>
      <c r="E165" s="145"/>
      <c r="F165" s="145"/>
      <c r="G165" s="145"/>
      <c r="H165" s="146">
        <v>968</v>
      </c>
      <c r="I165" s="146"/>
      <c r="J165" s="146"/>
      <c r="K165" s="146">
        <v>7467</v>
      </c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</row>
    <row r="166" spans="1:22" x14ac:dyDescent="0.25">
      <c r="A166" s="144" t="s">
        <v>433</v>
      </c>
      <c r="B166" s="145"/>
      <c r="C166" s="145"/>
      <c r="D166" s="145"/>
      <c r="E166" s="145"/>
      <c r="F166" s="145"/>
      <c r="G166" s="145"/>
      <c r="H166" s="146">
        <v>13807</v>
      </c>
      <c r="I166" s="146"/>
      <c r="J166" s="146"/>
      <c r="K166" s="146">
        <v>99597</v>
      </c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</row>
    <row r="167" spans="1:22" ht="30" customHeight="1" x14ac:dyDescent="0.25">
      <c r="A167" s="144" t="s">
        <v>434</v>
      </c>
      <c r="B167" s="145"/>
      <c r="C167" s="145"/>
      <c r="D167" s="145"/>
      <c r="E167" s="145"/>
      <c r="F167" s="145"/>
      <c r="G167" s="145"/>
      <c r="H167" s="146">
        <v>1423.51</v>
      </c>
      <c r="I167" s="146"/>
      <c r="J167" s="146"/>
      <c r="K167" s="146">
        <v>6394.36</v>
      </c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</row>
    <row r="168" spans="1:22" x14ac:dyDescent="0.25">
      <c r="A168" s="147" t="s">
        <v>435</v>
      </c>
      <c r="B168" s="148"/>
      <c r="C168" s="148"/>
      <c r="D168" s="148"/>
      <c r="E168" s="148"/>
      <c r="F168" s="148"/>
      <c r="G168" s="148"/>
      <c r="H168" s="149">
        <v>15230.51</v>
      </c>
      <c r="I168" s="149"/>
      <c r="J168" s="149"/>
      <c r="K168" s="149">
        <v>105991.36</v>
      </c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</row>
    <row r="169" spans="1:22" x14ac:dyDescent="0.25">
      <c r="A169" s="50"/>
      <c r="B169" s="39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</row>
    <row r="170" spans="1:22" x14ac:dyDescent="0.25">
      <c r="A170" s="50"/>
      <c r="B170" s="39"/>
      <c r="C170" s="73" t="s">
        <v>62</v>
      </c>
      <c r="D170" s="48"/>
      <c r="E170" s="48"/>
      <c r="F170" s="48"/>
      <c r="G170" s="48"/>
      <c r="H170" s="74">
        <f>IF(ISBLANK(Y30),"",ROUND(Z30/Y30,2)*100)</f>
        <v>100</v>
      </c>
      <c r="I170" s="48"/>
      <c r="J170" s="48"/>
      <c r="K170" s="74">
        <f>IF(ISBLANK(Y31),"",ROUND(Z31/Y31,2)*100)</f>
        <v>85</v>
      </c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</row>
    <row r="171" spans="1:22" x14ac:dyDescent="0.25">
      <c r="A171" s="50"/>
      <c r="B171" s="39"/>
      <c r="C171" s="73" t="s">
        <v>63</v>
      </c>
      <c r="D171" s="48"/>
      <c r="E171" s="48"/>
      <c r="F171" s="48"/>
      <c r="G171" s="48"/>
      <c r="H171" s="45">
        <f>IF(ISBLANK(Y30),"",ROUND(AA30/Y30,2)*100)</f>
        <v>60</v>
      </c>
      <c r="I171" s="48"/>
      <c r="J171" s="48"/>
      <c r="K171" s="45">
        <f>IF(ISBLANK(Y31),"",ROUND(AA31/Y31,2)*100)</f>
        <v>48</v>
      </c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</row>
    <row r="172" spans="1:22" x14ac:dyDescent="0.25">
      <c r="A172" s="28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</row>
    <row r="173" spans="1:22" x14ac:dyDescent="0.25">
      <c r="B173" s="75" t="s">
        <v>70</v>
      </c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</row>
    <row r="174" spans="1:22" x14ac:dyDescent="0.25">
      <c r="B174" s="3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spans="1:22" x14ac:dyDescent="0.25">
      <c r="B175" s="75" t="s">
        <v>71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spans="1:22" x14ac:dyDescent="0.25">
      <c r="B176" s="46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</row>
    <row r="178" spans="3:7" x14ac:dyDescent="0.25">
      <c r="C178" s="49"/>
      <c r="D178" s="49"/>
      <c r="E178" s="49"/>
      <c r="F178" s="49"/>
      <c r="G178" s="49"/>
    </row>
    <row r="179" spans="3:7" x14ac:dyDescent="0.25">
      <c r="C179" s="49"/>
      <c r="D179" s="49"/>
      <c r="E179" s="49"/>
      <c r="F179" s="49"/>
      <c r="G179" s="49"/>
    </row>
    <row r="180" spans="3:7" x14ac:dyDescent="0.25">
      <c r="C180" s="49"/>
      <c r="D180" s="49"/>
      <c r="E180" s="49"/>
      <c r="F180" s="49"/>
      <c r="G180" s="49"/>
    </row>
    <row r="181" spans="3:7" x14ac:dyDescent="0.25">
      <c r="C181" s="49"/>
      <c r="D181" s="49"/>
      <c r="E181" s="49"/>
      <c r="F181" s="49"/>
      <c r="G181" s="49"/>
    </row>
    <row r="182" spans="3:7" x14ac:dyDescent="0.25">
      <c r="C182" s="49"/>
      <c r="D182" s="49"/>
      <c r="E182" s="49"/>
      <c r="F182" s="49"/>
      <c r="G182" s="49"/>
    </row>
    <row r="183" spans="3:7" x14ac:dyDescent="0.25">
      <c r="C183" s="49"/>
      <c r="D183" s="49"/>
      <c r="E183" s="49"/>
      <c r="F183" s="49"/>
      <c r="G183" s="49"/>
    </row>
    <row r="184" spans="3:7" x14ac:dyDescent="0.25">
      <c r="C184" s="49"/>
      <c r="D184" s="49"/>
      <c r="E184" s="49"/>
      <c r="F184" s="49"/>
      <c r="G184" s="49"/>
    </row>
    <row r="185" spans="3:7" x14ac:dyDescent="0.25">
      <c r="C185" s="49"/>
      <c r="D185" s="49"/>
      <c r="E185" s="49"/>
      <c r="F185" s="49"/>
      <c r="G185" s="49"/>
    </row>
    <row r="186" spans="3:7" x14ac:dyDescent="0.25">
      <c r="C186" s="49"/>
      <c r="D186" s="49"/>
      <c r="E186" s="49"/>
      <c r="F186" s="49"/>
      <c r="G186" s="49"/>
    </row>
    <row r="187" spans="3:7" x14ac:dyDescent="0.25">
      <c r="C187" s="49"/>
      <c r="D187" s="49"/>
      <c r="E187" s="49"/>
      <c r="F187" s="49"/>
      <c r="G187" s="49"/>
    </row>
    <row r="188" spans="3:7" x14ac:dyDescent="0.25">
      <c r="C188" s="49"/>
      <c r="D188" s="49"/>
      <c r="E188" s="49"/>
      <c r="F188" s="49"/>
      <c r="G188" s="49"/>
    </row>
    <row r="189" spans="3:7" x14ac:dyDescent="0.25">
      <c r="C189" s="49"/>
      <c r="D189" s="49"/>
      <c r="E189" s="49"/>
      <c r="F189" s="49"/>
      <c r="G189" s="49"/>
    </row>
  </sheetData>
  <mergeCells count="86">
    <mergeCell ref="A163:G163"/>
    <mergeCell ref="A164:G164"/>
    <mergeCell ref="A165:G165"/>
    <mergeCell ref="A166:G166"/>
    <mergeCell ref="A167:G167"/>
    <mergeCell ref="A168:G168"/>
    <mergeCell ref="A157:G157"/>
    <mergeCell ref="A158:G158"/>
    <mergeCell ref="A159:G159"/>
    <mergeCell ref="A160:G160"/>
    <mergeCell ref="A161:G161"/>
    <mergeCell ref="A162:G162"/>
    <mergeCell ref="A146:V146"/>
    <mergeCell ref="A149:V149"/>
    <mergeCell ref="A153:G153"/>
    <mergeCell ref="A154:G154"/>
    <mergeCell ref="A155:G155"/>
    <mergeCell ref="A156:G156"/>
    <mergeCell ref="A125:V125"/>
    <mergeCell ref="A127:V127"/>
    <mergeCell ref="A130:V130"/>
    <mergeCell ref="A136:V136"/>
    <mergeCell ref="A139:V139"/>
    <mergeCell ref="A145:V145"/>
    <mergeCell ref="A109:V109"/>
    <mergeCell ref="A110:V110"/>
    <mergeCell ref="A117:V117"/>
    <mergeCell ref="A118:V118"/>
    <mergeCell ref="A120:V120"/>
    <mergeCell ref="A122:V122"/>
    <mergeCell ref="A93:V93"/>
    <mergeCell ref="A98:V98"/>
    <mergeCell ref="A99:V99"/>
    <mergeCell ref="A102:V102"/>
    <mergeCell ref="A103:V103"/>
    <mergeCell ref="A107:V107"/>
    <mergeCell ref="A74:V74"/>
    <mergeCell ref="A80:V80"/>
    <mergeCell ref="A82:V82"/>
    <mergeCell ref="A85:V85"/>
    <mergeCell ref="A87:V87"/>
    <mergeCell ref="A88:V88"/>
    <mergeCell ref="A54:V54"/>
    <mergeCell ref="A55:V55"/>
    <mergeCell ref="A57:V57"/>
    <mergeCell ref="A65:V65"/>
    <mergeCell ref="A69:V69"/>
    <mergeCell ref="A72:V72"/>
    <mergeCell ref="A40:V40"/>
    <mergeCell ref="A41:V41"/>
    <mergeCell ref="A43:V43"/>
    <mergeCell ref="A45:V45"/>
    <mergeCell ref="A46:V46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436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15230.51/1000</f>
        <v>15.230510000000001</v>
      </c>
      <c r="H11" s="85"/>
      <c r="I11" s="55" t="s">
        <v>5</v>
      </c>
      <c r="J11" s="86">
        <f>105991.36/1000</f>
        <v>105.99136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0.22218000000000002</v>
      </c>
      <c r="H14" s="85"/>
      <c r="I14" s="55" t="s">
        <v>7</v>
      </c>
      <c r="J14" s="86">
        <f>(P14+P15)/1000</f>
        <v>0.22218000000000002</v>
      </c>
      <c r="K14" s="87"/>
      <c r="L14" s="58">
        <v>2476</v>
      </c>
      <c r="M14" s="35" t="s">
        <v>7</v>
      </c>
      <c r="N14" s="57"/>
      <c r="O14" s="26">
        <v>218.82</v>
      </c>
      <c r="P14" s="27">
        <v>218.82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2524/1000</f>
        <v>2.524</v>
      </c>
      <c r="H15" s="117"/>
      <c r="I15" s="55" t="s">
        <v>5</v>
      </c>
      <c r="J15" s="86">
        <f>30311/1000</f>
        <v>30.311</v>
      </c>
      <c r="K15" s="87"/>
      <c r="L15" s="59">
        <v>29705</v>
      </c>
      <c r="M15" s="35" t="s">
        <v>5</v>
      </c>
      <c r="N15" s="57"/>
      <c r="O15" s="26">
        <v>3.36</v>
      </c>
      <c r="P15" s="27">
        <v>3.36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606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437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438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439</v>
      </c>
      <c r="C26" s="134" t="s">
        <v>440</v>
      </c>
      <c r="D26" s="154" t="s">
        <v>441</v>
      </c>
      <c r="E26" s="155">
        <v>0.1</v>
      </c>
      <c r="F26" s="136" t="s">
        <v>442</v>
      </c>
      <c r="G26" s="136">
        <v>0.96</v>
      </c>
      <c r="H26" s="156"/>
      <c r="I26" s="156"/>
      <c r="J26" s="136" t="s">
        <v>443</v>
      </c>
      <c r="K26" s="136">
        <v>11.58</v>
      </c>
      <c r="L26" s="157"/>
      <c r="M26" s="156">
        <f>IF(ISNUMBER(K26/G26),IF(NOT(K26/G26=0),K26/G26, " "), " ")</f>
        <v>12.0625</v>
      </c>
      <c r="N26" s="154"/>
    </row>
    <row r="27" spans="1:23" s="29" customFormat="1" ht="22.8" x14ac:dyDescent="0.25">
      <c r="A27" s="152">
        <v>2</v>
      </c>
      <c r="B27" s="153" t="s">
        <v>444</v>
      </c>
      <c r="C27" s="134" t="s">
        <v>445</v>
      </c>
      <c r="D27" s="154" t="s">
        <v>441</v>
      </c>
      <c r="E27" s="155">
        <v>28.98</v>
      </c>
      <c r="F27" s="136" t="s">
        <v>446</v>
      </c>
      <c r="G27" s="136">
        <v>299.35000000000002</v>
      </c>
      <c r="H27" s="156"/>
      <c r="I27" s="156"/>
      <c r="J27" s="136" t="s">
        <v>447</v>
      </c>
      <c r="K27" s="136">
        <v>3594.96</v>
      </c>
      <c r="L27" s="157"/>
      <c r="M27" s="156">
        <f>IF(ISNUMBER(K27/G27),IF(NOT(K27/G27=0),K27/G27, " "), " ")</f>
        <v>12.009219976616</v>
      </c>
      <c r="N27" s="154"/>
    </row>
    <row r="28" spans="1:23" s="29" customFormat="1" ht="22.8" x14ac:dyDescent="0.25">
      <c r="A28" s="152">
        <v>3</v>
      </c>
      <c r="B28" s="153" t="s">
        <v>448</v>
      </c>
      <c r="C28" s="134" t="s">
        <v>449</v>
      </c>
      <c r="D28" s="154" t="s">
        <v>441</v>
      </c>
      <c r="E28" s="155">
        <v>3.41</v>
      </c>
      <c r="F28" s="136" t="s">
        <v>450</v>
      </c>
      <c r="G28" s="136">
        <v>36.450000000000003</v>
      </c>
      <c r="H28" s="156"/>
      <c r="I28" s="156"/>
      <c r="J28" s="136" t="s">
        <v>451</v>
      </c>
      <c r="K28" s="136">
        <v>437.44</v>
      </c>
      <c r="L28" s="157"/>
      <c r="M28" s="156">
        <f>IF(ISNUMBER(K28/G28),IF(NOT(K28/G28=0),K28/G28, " "), " ")</f>
        <v>12.001097393689985</v>
      </c>
      <c r="N28" s="154"/>
    </row>
    <row r="29" spans="1:23" s="29" customFormat="1" ht="22.8" x14ac:dyDescent="0.25">
      <c r="A29" s="152">
        <v>4</v>
      </c>
      <c r="B29" s="153" t="s">
        <v>452</v>
      </c>
      <c r="C29" s="134" t="s">
        <v>453</v>
      </c>
      <c r="D29" s="154" t="s">
        <v>441</v>
      </c>
      <c r="E29" s="155">
        <v>35.94</v>
      </c>
      <c r="F29" s="136" t="s">
        <v>454</v>
      </c>
      <c r="G29" s="136">
        <v>387.44</v>
      </c>
      <c r="H29" s="156"/>
      <c r="I29" s="156"/>
      <c r="J29" s="136" t="s">
        <v>455</v>
      </c>
      <c r="K29" s="136">
        <v>4652.43</v>
      </c>
      <c r="L29" s="157"/>
      <c r="M29" s="156">
        <f>IF(ISNUMBER(K29/G29),IF(NOT(K29/G29=0),K29/G29, " "), " ")</f>
        <v>12.008130291141855</v>
      </c>
      <c r="N29" s="154"/>
    </row>
    <row r="30" spans="1:23" ht="22.8" x14ac:dyDescent="0.25">
      <c r="A30" s="152">
        <v>5</v>
      </c>
      <c r="B30" s="153" t="s">
        <v>456</v>
      </c>
      <c r="C30" s="134" t="s">
        <v>457</v>
      </c>
      <c r="D30" s="154" t="s">
        <v>441</v>
      </c>
      <c r="E30" s="155">
        <v>5.21</v>
      </c>
      <c r="F30" s="136" t="s">
        <v>458</v>
      </c>
      <c r="G30" s="136">
        <v>56.89</v>
      </c>
      <c r="H30" s="156"/>
      <c r="I30" s="156"/>
      <c r="J30" s="136" t="s">
        <v>459</v>
      </c>
      <c r="K30" s="136">
        <v>682.77</v>
      </c>
      <c r="L30" s="157"/>
      <c r="M30" s="156">
        <f>IF(ISNUMBER(K30/G30),IF(NOT(K30/G30=0),K30/G30, " "), " ")</f>
        <v>12.001582000351554</v>
      </c>
      <c r="N30" s="154"/>
    </row>
    <row r="31" spans="1:23" ht="22.8" x14ac:dyDescent="0.25">
      <c r="A31" s="152">
        <v>6</v>
      </c>
      <c r="B31" s="153" t="s">
        <v>460</v>
      </c>
      <c r="C31" s="134" t="s">
        <v>461</v>
      </c>
      <c r="D31" s="154" t="s">
        <v>441</v>
      </c>
      <c r="E31" s="155">
        <v>12.33</v>
      </c>
      <c r="F31" s="136" t="s">
        <v>462</v>
      </c>
      <c r="G31" s="136">
        <v>138.1</v>
      </c>
      <c r="H31" s="156"/>
      <c r="I31" s="156"/>
      <c r="J31" s="136" t="s">
        <v>463</v>
      </c>
      <c r="K31" s="136">
        <v>1657.28</v>
      </c>
      <c r="L31" s="157"/>
      <c r="M31" s="156">
        <f>IF(ISNUMBER(K31/G31),IF(NOT(K31/G31=0),K31/G31, " "), " ")</f>
        <v>12.000579290369298</v>
      </c>
      <c r="N31" s="154"/>
    </row>
    <row r="32" spans="1:23" ht="22.8" x14ac:dyDescent="0.25">
      <c r="A32" s="152">
        <v>7</v>
      </c>
      <c r="B32" s="153" t="s">
        <v>464</v>
      </c>
      <c r="C32" s="134" t="s">
        <v>465</v>
      </c>
      <c r="D32" s="154" t="s">
        <v>441</v>
      </c>
      <c r="E32" s="155">
        <v>98.4</v>
      </c>
      <c r="F32" s="136" t="s">
        <v>466</v>
      </c>
      <c r="G32" s="136">
        <v>1128.6400000000001</v>
      </c>
      <c r="H32" s="156"/>
      <c r="I32" s="156"/>
      <c r="J32" s="136" t="s">
        <v>467</v>
      </c>
      <c r="K32" s="136">
        <v>13541.8</v>
      </c>
      <c r="L32" s="157"/>
      <c r="M32" s="156">
        <f>IF(ISNUMBER(K32/G32),IF(NOT(K32/G32=0),K32/G32, " "), " ")</f>
        <v>11.998334278423588</v>
      </c>
      <c r="N32" s="154"/>
    </row>
    <row r="33" spans="1:14" ht="22.8" x14ac:dyDescent="0.25">
      <c r="A33" s="152">
        <v>8</v>
      </c>
      <c r="B33" s="153" t="s">
        <v>468</v>
      </c>
      <c r="C33" s="134" t="s">
        <v>469</v>
      </c>
      <c r="D33" s="154" t="s">
        <v>441</v>
      </c>
      <c r="E33" s="155">
        <v>0.82</v>
      </c>
      <c r="F33" s="136" t="s">
        <v>470</v>
      </c>
      <c r="G33" s="136">
        <v>9.75</v>
      </c>
      <c r="H33" s="156"/>
      <c r="I33" s="156"/>
      <c r="J33" s="136" t="s">
        <v>471</v>
      </c>
      <c r="K33" s="136">
        <v>117.04</v>
      </c>
      <c r="L33" s="157"/>
      <c r="M33" s="156">
        <f>IF(ISNUMBER(K33/G33),IF(NOT(K33/G33=0),K33/G33, " "), " ")</f>
        <v>12.004102564102565</v>
      </c>
      <c r="N33" s="154"/>
    </row>
    <row r="34" spans="1:14" ht="22.8" x14ac:dyDescent="0.25">
      <c r="A34" s="152">
        <v>9</v>
      </c>
      <c r="B34" s="153" t="s">
        <v>472</v>
      </c>
      <c r="C34" s="134" t="s">
        <v>473</v>
      </c>
      <c r="D34" s="154" t="s">
        <v>441</v>
      </c>
      <c r="E34" s="155">
        <v>0.28999999999999998</v>
      </c>
      <c r="F34" s="136" t="s">
        <v>474</v>
      </c>
      <c r="G34" s="136">
        <v>3.49</v>
      </c>
      <c r="H34" s="156"/>
      <c r="I34" s="156"/>
      <c r="J34" s="136" t="s">
        <v>475</v>
      </c>
      <c r="K34" s="136">
        <v>41.86</v>
      </c>
      <c r="L34" s="157"/>
      <c r="M34" s="156">
        <f>IF(ISNUMBER(K34/G34),IF(NOT(K34/G34=0),K34/G34, " "), " ")</f>
        <v>11.994269340974212</v>
      </c>
      <c r="N34" s="154"/>
    </row>
    <row r="35" spans="1:14" ht="22.8" x14ac:dyDescent="0.25">
      <c r="A35" s="152">
        <v>10</v>
      </c>
      <c r="B35" s="153" t="s">
        <v>476</v>
      </c>
      <c r="C35" s="134" t="s">
        <v>477</v>
      </c>
      <c r="D35" s="154" t="s">
        <v>441</v>
      </c>
      <c r="E35" s="155">
        <v>25.1</v>
      </c>
      <c r="F35" s="136" t="s">
        <v>478</v>
      </c>
      <c r="G35" s="136">
        <v>305.22000000000003</v>
      </c>
      <c r="H35" s="156"/>
      <c r="I35" s="156"/>
      <c r="J35" s="136" t="s">
        <v>479</v>
      </c>
      <c r="K35" s="136">
        <v>3663.09</v>
      </c>
      <c r="L35" s="157"/>
      <c r="M35" s="156">
        <f>IF(ISNUMBER(K35/G35),IF(NOT(K35/G35=0),K35/G35, " "), " ")</f>
        <v>12.001474346373108</v>
      </c>
      <c r="N35" s="154"/>
    </row>
    <row r="36" spans="1:14" ht="22.8" x14ac:dyDescent="0.25">
      <c r="A36" s="152">
        <v>11</v>
      </c>
      <c r="B36" s="153" t="s">
        <v>480</v>
      </c>
      <c r="C36" s="134" t="s">
        <v>481</v>
      </c>
      <c r="D36" s="154" t="s">
        <v>441</v>
      </c>
      <c r="E36" s="155">
        <v>4.38</v>
      </c>
      <c r="F36" s="136" t="s">
        <v>482</v>
      </c>
      <c r="G36" s="136">
        <v>54.93</v>
      </c>
      <c r="H36" s="156"/>
      <c r="I36" s="156"/>
      <c r="J36" s="136" t="s">
        <v>483</v>
      </c>
      <c r="K36" s="136">
        <v>659.01</v>
      </c>
      <c r="L36" s="157"/>
      <c r="M36" s="156">
        <f>IF(ISNUMBER(K36/G36),IF(NOT(K36/G36=0),K36/G36, " "), " ")</f>
        <v>11.997269251774986</v>
      </c>
      <c r="N36" s="154"/>
    </row>
    <row r="37" spans="1:14" ht="22.8" x14ac:dyDescent="0.25">
      <c r="A37" s="152">
        <v>12</v>
      </c>
      <c r="B37" s="153" t="s">
        <v>484</v>
      </c>
      <c r="C37" s="134" t="s">
        <v>485</v>
      </c>
      <c r="D37" s="154" t="s">
        <v>441</v>
      </c>
      <c r="E37" s="155">
        <v>3.86</v>
      </c>
      <c r="F37" s="136" t="s">
        <v>486</v>
      </c>
      <c r="G37" s="136">
        <v>54.12</v>
      </c>
      <c r="H37" s="156"/>
      <c r="I37" s="156"/>
      <c r="J37" s="136" t="s">
        <v>487</v>
      </c>
      <c r="K37" s="136">
        <v>649.49</v>
      </c>
      <c r="L37" s="157"/>
      <c r="M37" s="156">
        <f>IF(ISNUMBER(K37/G37),IF(NOT(K37/G37=0),K37/G37, " "), " ")</f>
        <v>12.000923872875093</v>
      </c>
      <c r="N37" s="154"/>
    </row>
    <row r="38" spans="1:14" ht="22.8" x14ac:dyDescent="0.25">
      <c r="A38" s="152">
        <v>13</v>
      </c>
      <c r="B38" s="153">
        <v>2</v>
      </c>
      <c r="C38" s="134" t="s">
        <v>488</v>
      </c>
      <c r="D38" s="154" t="s">
        <v>441</v>
      </c>
      <c r="E38" s="155">
        <v>3.36</v>
      </c>
      <c r="F38" s="136" t="s">
        <v>489</v>
      </c>
      <c r="G38" s="136"/>
      <c r="H38" s="156"/>
      <c r="I38" s="156"/>
      <c r="J38" s="136" t="s">
        <v>489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490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30101</v>
      </c>
      <c r="C40" s="134" t="s">
        <v>491</v>
      </c>
      <c r="D40" s="154" t="s">
        <v>492</v>
      </c>
      <c r="E40" s="155">
        <v>1</v>
      </c>
      <c r="F40" s="136" t="s">
        <v>493</v>
      </c>
      <c r="G40" s="136">
        <v>111.55</v>
      </c>
      <c r="H40" s="156"/>
      <c r="I40" s="156"/>
      <c r="J40" s="136" t="s">
        <v>494</v>
      </c>
      <c r="K40" s="136">
        <v>467</v>
      </c>
      <c r="L40" s="157"/>
      <c r="M40" s="156">
        <f>IF(ISNUMBER(K40/G40),IF(NOT(K40/G40=0),K40/G40, " "), " ")</f>
        <v>4.1864634692962799</v>
      </c>
      <c r="N40" s="154" t="s">
        <v>495</v>
      </c>
    </row>
    <row r="41" spans="1:14" ht="22.8" x14ac:dyDescent="0.25">
      <c r="A41" s="152">
        <v>15</v>
      </c>
      <c r="B41" s="153">
        <v>30401</v>
      </c>
      <c r="C41" s="134" t="s">
        <v>496</v>
      </c>
      <c r="D41" s="154" t="s">
        <v>492</v>
      </c>
      <c r="E41" s="155">
        <v>1</v>
      </c>
      <c r="F41" s="136" t="s">
        <v>497</v>
      </c>
      <c r="G41" s="136">
        <v>2.31</v>
      </c>
      <c r="H41" s="156"/>
      <c r="I41" s="156"/>
      <c r="J41" s="136" t="s">
        <v>498</v>
      </c>
      <c r="K41" s="136">
        <v>7</v>
      </c>
      <c r="L41" s="157"/>
      <c r="M41" s="156">
        <f>IF(ISNUMBER(K41/G41),IF(NOT(K41/G41=0),K41/G41, " "), " ")</f>
        <v>3.0303030303030303</v>
      </c>
      <c r="N41" s="154" t="s">
        <v>495</v>
      </c>
    </row>
    <row r="42" spans="1:14" ht="22.8" x14ac:dyDescent="0.25">
      <c r="A42" s="152">
        <v>16</v>
      </c>
      <c r="B42" s="153">
        <v>30954</v>
      </c>
      <c r="C42" s="134" t="s">
        <v>499</v>
      </c>
      <c r="D42" s="154" t="s">
        <v>492</v>
      </c>
      <c r="E42" s="155">
        <v>0.1</v>
      </c>
      <c r="F42" s="136" t="s">
        <v>500</v>
      </c>
      <c r="G42" s="136">
        <v>3.38</v>
      </c>
      <c r="H42" s="156"/>
      <c r="I42" s="156"/>
      <c r="J42" s="136" t="s">
        <v>501</v>
      </c>
      <c r="K42" s="136">
        <v>16.3</v>
      </c>
      <c r="L42" s="157"/>
      <c r="M42" s="156">
        <f>IF(ISNUMBER(K42/G42),IF(NOT(K42/G42=0),K42/G42, " "), " ")</f>
        <v>4.8224852071005921</v>
      </c>
      <c r="N42" s="154" t="s">
        <v>495</v>
      </c>
    </row>
    <row r="43" spans="1:14" ht="22.8" x14ac:dyDescent="0.25">
      <c r="A43" s="152">
        <v>17</v>
      </c>
      <c r="B43" s="153">
        <v>40502</v>
      </c>
      <c r="C43" s="134" t="s">
        <v>502</v>
      </c>
      <c r="D43" s="154" t="s">
        <v>492</v>
      </c>
      <c r="E43" s="155">
        <v>4.1100000000000003</v>
      </c>
      <c r="F43" s="136" t="s">
        <v>503</v>
      </c>
      <c r="G43" s="136">
        <v>32.229999999999997</v>
      </c>
      <c r="H43" s="156"/>
      <c r="I43" s="156"/>
      <c r="J43" s="136" t="s">
        <v>504</v>
      </c>
      <c r="K43" s="136">
        <v>184.95</v>
      </c>
      <c r="L43" s="157"/>
      <c r="M43" s="156">
        <f>IF(ISNUMBER(K43/G43),IF(NOT(K43/G43=0),K43/G43, " "), " ")</f>
        <v>5.7384424449270863</v>
      </c>
      <c r="N43" s="154" t="s">
        <v>495</v>
      </c>
    </row>
    <row r="44" spans="1:14" ht="22.8" x14ac:dyDescent="0.25">
      <c r="A44" s="152">
        <v>18</v>
      </c>
      <c r="B44" s="153">
        <v>40504</v>
      </c>
      <c r="C44" s="134" t="s">
        <v>505</v>
      </c>
      <c r="D44" s="154" t="s">
        <v>492</v>
      </c>
      <c r="E44" s="155">
        <v>1.77</v>
      </c>
      <c r="F44" s="136" t="s">
        <v>506</v>
      </c>
      <c r="G44" s="136">
        <v>2.2999999999999998</v>
      </c>
      <c r="H44" s="156"/>
      <c r="I44" s="156"/>
      <c r="J44" s="136" t="s">
        <v>507</v>
      </c>
      <c r="K44" s="136">
        <v>5.31</v>
      </c>
      <c r="L44" s="157"/>
      <c r="M44" s="156">
        <f>IF(ISNUMBER(K44/G44),IF(NOT(K44/G44=0),K44/G44, " "), " ")</f>
        <v>2.3086956521739133</v>
      </c>
      <c r="N44" s="154" t="s">
        <v>495</v>
      </c>
    </row>
    <row r="45" spans="1:14" ht="34.200000000000003" x14ac:dyDescent="0.25">
      <c r="A45" s="152">
        <v>19</v>
      </c>
      <c r="B45" s="153">
        <v>150202</v>
      </c>
      <c r="C45" s="134" t="s">
        <v>508</v>
      </c>
      <c r="D45" s="154" t="s">
        <v>492</v>
      </c>
      <c r="E45" s="155">
        <v>2.2599999999999998</v>
      </c>
      <c r="F45" s="136" t="s">
        <v>509</v>
      </c>
      <c r="G45" s="136">
        <v>253.71</v>
      </c>
      <c r="H45" s="156"/>
      <c r="I45" s="156"/>
      <c r="J45" s="136" t="s">
        <v>510</v>
      </c>
      <c r="K45" s="136">
        <v>1511.94</v>
      </c>
      <c r="L45" s="157"/>
      <c r="M45" s="156">
        <f>IF(ISNUMBER(K45/G45),IF(NOT(K45/G45=0),K45/G45, " "), " ")</f>
        <v>5.9593236372236014</v>
      </c>
      <c r="N45" s="154" t="s">
        <v>495</v>
      </c>
    </row>
    <row r="46" spans="1:14" ht="22.8" x14ac:dyDescent="0.25">
      <c r="A46" s="152">
        <v>20</v>
      </c>
      <c r="B46" s="153">
        <v>400001</v>
      </c>
      <c r="C46" s="134" t="s">
        <v>511</v>
      </c>
      <c r="D46" s="154" t="s">
        <v>492</v>
      </c>
      <c r="E46" s="155">
        <v>2.21</v>
      </c>
      <c r="F46" s="136" t="s">
        <v>512</v>
      </c>
      <c r="G46" s="136">
        <v>228.05</v>
      </c>
      <c r="H46" s="156"/>
      <c r="I46" s="156"/>
      <c r="J46" s="136" t="s">
        <v>513</v>
      </c>
      <c r="K46" s="136">
        <v>1297.27</v>
      </c>
      <c r="L46" s="157"/>
      <c r="M46" s="156">
        <f>IF(ISNUMBER(K46/G46),IF(NOT(K46/G46=0),K46/G46, " "), " ")</f>
        <v>5.6885332163999118</v>
      </c>
      <c r="N46" s="154" t="s">
        <v>495</v>
      </c>
    </row>
    <row r="47" spans="1:14" ht="19.350000000000001" customHeight="1" x14ac:dyDescent="0.25">
      <c r="A47" s="128" t="s">
        <v>514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22.8" x14ac:dyDescent="0.25">
      <c r="A48" s="152">
        <v>21</v>
      </c>
      <c r="B48" s="153" t="s">
        <v>515</v>
      </c>
      <c r="C48" s="134" t="s">
        <v>516</v>
      </c>
      <c r="D48" s="154" t="s">
        <v>517</v>
      </c>
      <c r="E48" s="155">
        <v>0.43280000000000002</v>
      </c>
      <c r="F48" s="136" t="s">
        <v>518</v>
      </c>
      <c r="G48" s="136">
        <v>2.7</v>
      </c>
      <c r="H48" s="156">
        <v>42.66</v>
      </c>
      <c r="I48" s="156">
        <v>18.46</v>
      </c>
      <c r="J48" s="136" t="s">
        <v>519</v>
      </c>
      <c r="K48" s="136">
        <v>21.23</v>
      </c>
      <c r="L48" s="157"/>
      <c r="M48" s="156">
        <f>IF(ISNUMBER(K48/G48),IF(NOT(K48/G48=0),K48/G48, " "), " ")</f>
        <v>7.8629629629629623</v>
      </c>
      <c r="N48" s="154" t="s">
        <v>520</v>
      </c>
    </row>
    <row r="49" spans="1:14" ht="34.200000000000003" x14ac:dyDescent="0.25">
      <c r="A49" s="152">
        <v>22</v>
      </c>
      <c r="B49" s="153" t="s">
        <v>521</v>
      </c>
      <c r="C49" s="134" t="s">
        <v>522</v>
      </c>
      <c r="D49" s="154" t="s">
        <v>523</v>
      </c>
      <c r="E49" s="155">
        <v>1.4E-3</v>
      </c>
      <c r="F49" s="136" t="s">
        <v>524</v>
      </c>
      <c r="G49" s="136">
        <v>25.65</v>
      </c>
      <c r="H49" s="156">
        <v>62800.15</v>
      </c>
      <c r="I49" s="156">
        <v>87.92</v>
      </c>
      <c r="J49" s="136" t="s">
        <v>525</v>
      </c>
      <c r="K49" s="136">
        <v>90.38</v>
      </c>
      <c r="L49" s="157"/>
      <c r="M49" s="156">
        <f>IF(ISNUMBER(K49/G49),IF(NOT(K49/G49=0),K49/G49, " "), " ")</f>
        <v>3.5235867446393763</v>
      </c>
      <c r="N49" s="154" t="s">
        <v>526</v>
      </c>
    </row>
    <row r="50" spans="1:14" ht="34.200000000000003" x14ac:dyDescent="0.25">
      <c r="A50" s="152">
        <v>23</v>
      </c>
      <c r="B50" s="153" t="s">
        <v>527</v>
      </c>
      <c r="C50" s="134" t="s">
        <v>528</v>
      </c>
      <c r="D50" s="154" t="s">
        <v>523</v>
      </c>
      <c r="E50" s="155">
        <v>8.0000000000000004E-4</v>
      </c>
      <c r="F50" s="136" t="s">
        <v>529</v>
      </c>
      <c r="G50" s="136">
        <v>24.03</v>
      </c>
      <c r="H50" s="156">
        <v>85289</v>
      </c>
      <c r="I50" s="156">
        <v>68.239999999999995</v>
      </c>
      <c r="J50" s="136" t="s">
        <v>530</v>
      </c>
      <c r="K50" s="136">
        <v>70</v>
      </c>
      <c r="L50" s="157"/>
      <c r="M50" s="156">
        <f>IF(ISNUMBER(K50/G50),IF(NOT(K50/G50=0),K50/G50, " "), " ")</f>
        <v>2.913025384935497</v>
      </c>
      <c r="N50" s="154" t="s">
        <v>531</v>
      </c>
    </row>
    <row r="51" spans="1:14" ht="34.200000000000003" x14ac:dyDescent="0.25">
      <c r="A51" s="152">
        <v>24</v>
      </c>
      <c r="B51" s="153" t="s">
        <v>532</v>
      </c>
      <c r="C51" s="134" t="s">
        <v>533</v>
      </c>
      <c r="D51" s="154" t="s">
        <v>523</v>
      </c>
      <c r="E51" s="155">
        <v>1E-4</v>
      </c>
      <c r="F51" s="136" t="s">
        <v>534</v>
      </c>
      <c r="G51" s="136">
        <v>1.06</v>
      </c>
      <c r="H51" s="156">
        <v>37127</v>
      </c>
      <c r="I51" s="156">
        <v>3.71</v>
      </c>
      <c r="J51" s="136" t="s">
        <v>535</v>
      </c>
      <c r="K51" s="136">
        <v>3.81</v>
      </c>
      <c r="L51" s="157"/>
      <c r="M51" s="156">
        <f>IF(ISNUMBER(K51/G51),IF(NOT(K51/G51=0),K51/G51, " "), " ")</f>
        <v>3.5943396226415092</v>
      </c>
      <c r="N51" s="154" t="s">
        <v>536</v>
      </c>
    </row>
    <row r="52" spans="1:14" ht="34.200000000000003" x14ac:dyDescent="0.25">
      <c r="A52" s="152">
        <v>25</v>
      </c>
      <c r="B52" s="153" t="s">
        <v>537</v>
      </c>
      <c r="C52" s="134" t="s">
        <v>538</v>
      </c>
      <c r="D52" s="154" t="s">
        <v>523</v>
      </c>
      <c r="E52" s="155">
        <v>1E-4</v>
      </c>
      <c r="F52" s="136" t="s">
        <v>539</v>
      </c>
      <c r="G52" s="136">
        <v>1.04</v>
      </c>
      <c r="H52" s="156">
        <v>39055.08</v>
      </c>
      <c r="I52" s="156">
        <v>3.91</v>
      </c>
      <c r="J52" s="136" t="s">
        <v>540</v>
      </c>
      <c r="K52" s="136">
        <v>4.03</v>
      </c>
      <c r="L52" s="157"/>
      <c r="M52" s="156">
        <f>IF(ISNUMBER(K52/G52),IF(NOT(K52/G52=0),K52/G52, " "), " ")</f>
        <v>3.875</v>
      </c>
      <c r="N52" s="154" t="s">
        <v>541</v>
      </c>
    </row>
    <row r="53" spans="1:14" ht="22.8" x14ac:dyDescent="0.25">
      <c r="A53" s="152">
        <v>26</v>
      </c>
      <c r="B53" s="153" t="s">
        <v>542</v>
      </c>
      <c r="C53" s="134" t="s">
        <v>543</v>
      </c>
      <c r="D53" s="154" t="s">
        <v>523</v>
      </c>
      <c r="E53" s="155">
        <v>1.6000000000000001E-3</v>
      </c>
      <c r="F53" s="136" t="s">
        <v>544</v>
      </c>
      <c r="G53" s="136">
        <v>18.43</v>
      </c>
      <c r="H53" s="156">
        <v>56684.17</v>
      </c>
      <c r="I53" s="156">
        <v>90.69</v>
      </c>
      <c r="J53" s="136" t="s">
        <v>545</v>
      </c>
      <c r="K53" s="136">
        <v>93.01</v>
      </c>
      <c r="L53" s="157"/>
      <c r="M53" s="156">
        <f>IF(ISNUMBER(K53/G53),IF(NOT(K53/G53=0),K53/G53, " "), " ")</f>
        <v>5.0466630493760176</v>
      </c>
      <c r="N53" s="154" t="s">
        <v>546</v>
      </c>
    </row>
    <row r="54" spans="1:14" ht="22.8" x14ac:dyDescent="0.25">
      <c r="A54" s="152">
        <v>27</v>
      </c>
      <c r="B54" s="153" t="s">
        <v>547</v>
      </c>
      <c r="C54" s="134" t="s">
        <v>548</v>
      </c>
      <c r="D54" s="154" t="s">
        <v>523</v>
      </c>
      <c r="E54" s="155">
        <v>8.9999999999999998E-4</v>
      </c>
      <c r="F54" s="136" t="s">
        <v>549</v>
      </c>
      <c r="G54" s="136">
        <v>9.6</v>
      </c>
      <c r="H54" s="156">
        <v>56684.17</v>
      </c>
      <c r="I54" s="156">
        <v>51.02</v>
      </c>
      <c r="J54" s="136" t="s">
        <v>545</v>
      </c>
      <c r="K54" s="136">
        <v>52.32</v>
      </c>
      <c r="L54" s="157"/>
      <c r="M54" s="156">
        <f>IF(ISNUMBER(K54/G54),IF(NOT(K54/G54=0),K54/G54, " "), " ")</f>
        <v>5.45</v>
      </c>
      <c r="N54" s="154" t="s">
        <v>550</v>
      </c>
    </row>
    <row r="55" spans="1:14" ht="34.200000000000003" x14ac:dyDescent="0.25">
      <c r="A55" s="152">
        <v>28</v>
      </c>
      <c r="B55" s="153" t="s">
        <v>551</v>
      </c>
      <c r="C55" s="134" t="s">
        <v>552</v>
      </c>
      <c r="D55" s="154" t="s">
        <v>517</v>
      </c>
      <c r="E55" s="155">
        <v>0.32419999999999999</v>
      </c>
      <c r="F55" s="136" t="s">
        <v>553</v>
      </c>
      <c r="G55" s="136">
        <v>32.729999999999997</v>
      </c>
      <c r="H55" s="156">
        <v>418</v>
      </c>
      <c r="I55" s="156">
        <v>135.51</v>
      </c>
      <c r="J55" s="136" t="s">
        <v>554</v>
      </c>
      <c r="K55" s="136">
        <v>141.54</v>
      </c>
      <c r="L55" s="157"/>
      <c r="M55" s="156">
        <f>IF(ISNUMBER(K55/G55),IF(NOT(K55/G55=0),K55/G55, " "), " ")</f>
        <v>4.3244729605866183</v>
      </c>
      <c r="N55" s="154" t="s">
        <v>555</v>
      </c>
    </row>
    <row r="56" spans="1:14" ht="34.200000000000003" x14ac:dyDescent="0.25">
      <c r="A56" s="152">
        <v>29</v>
      </c>
      <c r="B56" s="153" t="s">
        <v>556</v>
      </c>
      <c r="C56" s="134" t="s">
        <v>557</v>
      </c>
      <c r="D56" s="154" t="s">
        <v>523</v>
      </c>
      <c r="E56" s="155">
        <v>1.9E-3</v>
      </c>
      <c r="F56" s="136" t="s">
        <v>558</v>
      </c>
      <c r="G56" s="136">
        <v>10.07</v>
      </c>
      <c r="H56" s="156">
        <v>29007.23</v>
      </c>
      <c r="I56" s="156">
        <v>55.11</v>
      </c>
      <c r="J56" s="136" t="s">
        <v>559</v>
      </c>
      <c r="K56" s="136">
        <v>56.77</v>
      </c>
      <c r="L56" s="157"/>
      <c r="M56" s="156">
        <f>IF(ISNUMBER(K56/G56),IF(NOT(K56/G56=0),K56/G56, " "), " ")</f>
        <v>5.6375372393247272</v>
      </c>
      <c r="N56" s="154" t="s">
        <v>541</v>
      </c>
    </row>
    <row r="57" spans="1:14" ht="22.8" x14ac:dyDescent="0.25">
      <c r="A57" s="152">
        <v>30</v>
      </c>
      <c r="B57" s="153" t="s">
        <v>560</v>
      </c>
      <c r="C57" s="134" t="s">
        <v>561</v>
      </c>
      <c r="D57" s="154" t="s">
        <v>562</v>
      </c>
      <c r="E57" s="155">
        <v>0.84550000000000003</v>
      </c>
      <c r="F57" s="136" t="s">
        <v>563</v>
      </c>
      <c r="G57" s="136">
        <v>35.83</v>
      </c>
      <c r="H57" s="156">
        <v>228.81</v>
      </c>
      <c r="I57" s="156">
        <v>193.45</v>
      </c>
      <c r="J57" s="136" t="s">
        <v>564</v>
      </c>
      <c r="K57" s="136">
        <v>197.61</v>
      </c>
      <c r="L57" s="157"/>
      <c r="M57" s="156">
        <f>IF(ISNUMBER(K57/G57),IF(NOT(K57/G57=0),K57/G57, " "), " ")</f>
        <v>5.5152107172760267</v>
      </c>
      <c r="N57" s="154" t="s">
        <v>565</v>
      </c>
    </row>
    <row r="58" spans="1:14" ht="45.6" x14ac:dyDescent="0.25">
      <c r="A58" s="152">
        <v>31</v>
      </c>
      <c r="B58" s="153" t="s">
        <v>566</v>
      </c>
      <c r="C58" s="134" t="s">
        <v>567</v>
      </c>
      <c r="D58" s="154" t="s">
        <v>562</v>
      </c>
      <c r="E58" s="155">
        <v>1.8</v>
      </c>
      <c r="F58" s="136" t="s">
        <v>568</v>
      </c>
      <c r="G58" s="136">
        <v>41.04</v>
      </c>
      <c r="H58" s="156">
        <v>119.32</v>
      </c>
      <c r="I58" s="156">
        <v>214.78</v>
      </c>
      <c r="J58" s="136" t="s">
        <v>569</v>
      </c>
      <c r="K58" s="136">
        <v>219.64</v>
      </c>
      <c r="L58" s="157"/>
      <c r="M58" s="156">
        <f>IF(ISNUMBER(K58/G58),IF(NOT(K58/G58=0),K58/G58, " "), " ")</f>
        <v>5.3518518518518512</v>
      </c>
      <c r="N58" s="154" t="s">
        <v>570</v>
      </c>
    </row>
    <row r="59" spans="1:14" ht="45.6" x14ac:dyDescent="0.25">
      <c r="A59" s="152">
        <v>32</v>
      </c>
      <c r="B59" s="153" t="s">
        <v>571</v>
      </c>
      <c r="C59" s="134" t="s">
        <v>572</v>
      </c>
      <c r="D59" s="154" t="s">
        <v>562</v>
      </c>
      <c r="E59" s="155">
        <v>8.0000000000000004E-4</v>
      </c>
      <c r="F59" s="136" t="s">
        <v>573</v>
      </c>
      <c r="G59" s="136">
        <v>0.02</v>
      </c>
      <c r="H59" s="156">
        <v>119.32</v>
      </c>
      <c r="I59" s="156">
        <v>0.1</v>
      </c>
      <c r="J59" s="136" t="s">
        <v>574</v>
      </c>
      <c r="K59" s="136">
        <v>0.1</v>
      </c>
      <c r="L59" s="157"/>
      <c r="M59" s="156">
        <f>IF(ISNUMBER(K59/G59),IF(NOT(K59/G59=0),K59/G59, " "), " ")</f>
        <v>5</v>
      </c>
      <c r="N59" s="154" t="s">
        <v>570</v>
      </c>
    </row>
    <row r="60" spans="1:14" ht="68.400000000000006" x14ac:dyDescent="0.25">
      <c r="A60" s="152">
        <v>33</v>
      </c>
      <c r="B60" s="153" t="s">
        <v>575</v>
      </c>
      <c r="C60" s="134" t="s">
        <v>576</v>
      </c>
      <c r="D60" s="154" t="s">
        <v>562</v>
      </c>
      <c r="E60" s="155">
        <v>0.26</v>
      </c>
      <c r="F60" s="136" t="s">
        <v>577</v>
      </c>
      <c r="G60" s="136">
        <v>30.16</v>
      </c>
      <c r="H60" s="156">
        <v>417.58</v>
      </c>
      <c r="I60" s="156">
        <v>108.57</v>
      </c>
      <c r="J60" s="136" t="s">
        <v>578</v>
      </c>
      <c r="K60" s="136">
        <v>110.84</v>
      </c>
      <c r="L60" s="157"/>
      <c r="M60" s="156">
        <f>IF(ISNUMBER(K60/G60),IF(NOT(K60/G60=0),K60/G60, " "), " ")</f>
        <v>3.6750663129973478</v>
      </c>
      <c r="N60" s="154" t="s">
        <v>579</v>
      </c>
    </row>
    <row r="61" spans="1:14" ht="34.200000000000003" x14ac:dyDescent="0.25">
      <c r="A61" s="152">
        <v>34</v>
      </c>
      <c r="B61" s="153" t="s">
        <v>580</v>
      </c>
      <c r="C61" s="134" t="s">
        <v>581</v>
      </c>
      <c r="D61" s="154" t="s">
        <v>523</v>
      </c>
      <c r="E61" s="155">
        <v>6.8999999999999999E-3</v>
      </c>
      <c r="F61" s="136" t="s">
        <v>582</v>
      </c>
      <c r="G61" s="136">
        <v>144.29</v>
      </c>
      <c r="H61" s="156">
        <v>55802.95</v>
      </c>
      <c r="I61" s="156">
        <v>385.02</v>
      </c>
      <c r="J61" s="136" t="s">
        <v>583</v>
      </c>
      <c r="K61" s="136">
        <v>394.98</v>
      </c>
      <c r="L61" s="157"/>
      <c r="M61" s="156">
        <f>IF(ISNUMBER(K61/G61),IF(NOT(K61/G61=0),K61/G61, " "), " ")</f>
        <v>2.7374038394899163</v>
      </c>
      <c r="N61" s="154" t="s">
        <v>541</v>
      </c>
    </row>
    <row r="62" spans="1:14" ht="34.200000000000003" x14ac:dyDescent="0.25">
      <c r="A62" s="152">
        <v>35</v>
      </c>
      <c r="B62" s="153" t="s">
        <v>584</v>
      </c>
      <c r="C62" s="134" t="s">
        <v>585</v>
      </c>
      <c r="D62" s="154" t="s">
        <v>523</v>
      </c>
      <c r="E62" s="155">
        <v>2.0999999999999999E-3</v>
      </c>
      <c r="F62" s="136" t="s">
        <v>586</v>
      </c>
      <c r="G62" s="136">
        <v>41.75</v>
      </c>
      <c r="H62" s="156">
        <v>47401.2</v>
      </c>
      <c r="I62" s="156">
        <v>99.54</v>
      </c>
      <c r="J62" s="136" t="s">
        <v>587</v>
      </c>
      <c r="K62" s="136">
        <v>102.22</v>
      </c>
      <c r="L62" s="157"/>
      <c r="M62" s="156">
        <f>IF(ISNUMBER(K62/G62),IF(NOT(K62/G62=0),K62/G62, " "), " ")</f>
        <v>2.4483832335329341</v>
      </c>
      <c r="N62" s="154" t="s">
        <v>541</v>
      </c>
    </row>
    <row r="63" spans="1:14" ht="57" x14ac:dyDescent="0.25">
      <c r="A63" s="152">
        <v>36</v>
      </c>
      <c r="B63" s="153" t="s">
        <v>588</v>
      </c>
      <c r="C63" s="134" t="s">
        <v>589</v>
      </c>
      <c r="D63" s="154" t="s">
        <v>590</v>
      </c>
      <c r="E63" s="155">
        <v>12.090999999999999</v>
      </c>
      <c r="F63" s="136" t="s">
        <v>591</v>
      </c>
      <c r="G63" s="136">
        <v>148.72</v>
      </c>
      <c r="H63" s="156">
        <v>52.7</v>
      </c>
      <c r="I63" s="156">
        <v>637.19000000000005</v>
      </c>
      <c r="J63" s="136" t="s">
        <v>592</v>
      </c>
      <c r="K63" s="136">
        <v>655.33000000000004</v>
      </c>
      <c r="L63" s="157"/>
      <c r="M63" s="156">
        <f>IF(ISNUMBER(K63/G63),IF(NOT(K63/G63=0),K63/G63, " "), " ")</f>
        <v>4.4064685314685317</v>
      </c>
      <c r="N63" s="154" t="s">
        <v>593</v>
      </c>
    </row>
    <row r="64" spans="1:14" ht="57" x14ac:dyDescent="0.25">
      <c r="A64" s="152">
        <v>37</v>
      </c>
      <c r="B64" s="153" t="s">
        <v>594</v>
      </c>
      <c r="C64" s="134" t="s">
        <v>595</v>
      </c>
      <c r="D64" s="154" t="s">
        <v>590</v>
      </c>
      <c r="E64" s="155">
        <v>0.5</v>
      </c>
      <c r="F64" s="136" t="s">
        <v>596</v>
      </c>
      <c r="G64" s="136">
        <v>23.8</v>
      </c>
      <c r="H64" s="156">
        <v>163</v>
      </c>
      <c r="I64" s="156">
        <v>81.5</v>
      </c>
      <c r="J64" s="136" t="s">
        <v>597</v>
      </c>
      <c r="K64" s="136">
        <v>83.3</v>
      </c>
      <c r="L64" s="157"/>
      <c r="M64" s="156">
        <f>IF(ISNUMBER(K64/G64),IF(NOT(K64/G64=0),K64/G64, " "), " ")</f>
        <v>3.4999999999999996</v>
      </c>
      <c r="N64" s="154" t="s">
        <v>598</v>
      </c>
    </row>
    <row r="65" spans="1:14" ht="57" x14ac:dyDescent="0.25">
      <c r="A65" s="152">
        <v>38</v>
      </c>
      <c r="B65" s="153" t="s">
        <v>599</v>
      </c>
      <c r="C65" s="134" t="s">
        <v>600</v>
      </c>
      <c r="D65" s="154" t="s">
        <v>590</v>
      </c>
      <c r="E65" s="155">
        <v>0.5</v>
      </c>
      <c r="F65" s="136" t="s">
        <v>601</v>
      </c>
      <c r="G65" s="136">
        <v>28.81</v>
      </c>
      <c r="H65" s="156">
        <v>201</v>
      </c>
      <c r="I65" s="156">
        <v>100.5</v>
      </c>
      <c r="J65" s="136" t="s">
        <v>602</v>
      </c>
      <c r="K65" s="136">
        <v>102.72</v>
      </c>
      <c r="L65" s="157"/>
      <c r="M65" s="156">
        <f>IF(ISNUMBER(K65/G65),IF(NOT(K65/G65=0),K65/G65, " "), " ")</f>
        <v>3.5654286706004861</v>
      </c>
      <c r="N65" s="154" t="s">
        <v>603</v>
      </c>
    </row>
    <row r="66" spans="1:14" ht="57" x14ac:dyDescent="0.25">
      <c r="A66" s="152">
        <v>39</v>
      </c>
      <c r="B66" s="153" t="s">
        <v>604</v>
      </c>
      <c r="C66" s="134" t="s">
        <v>605</v>
      </c>
      <c r="D66" s="154" t="s">
        <v>590</v>
      </c>
      <c r="E66" s="155">
        <v>13.5</v>
      </c>
      <c r="F66" s="136" t="s">
        <v>606</v>
      </c>
      <c r="G66" s="136">
        <v>2091.56</v>
      </c>
      <c r="H66" s="156">
        <v>538</v>
      </c>
      <c r="I66" s="156">
        <v>7263</v>
      </c>
      <c r="J66" s="136" t="s">
        <v>607</v>
      </c>
      <c r="K66" s="136">
        <v>7435.26</v>
      </c>
      <c r="L66" s="157"/>
      <c r="M66" s="156">
        <f>IF(ISNUMBER(K66/G66),IF(NOT(K66/G66=0),K66/G66, " "), " ")</f>
        <v>3.5548872611830404</v>
      </c>
      <c r="N66" s="154" t="s">
        <v>608</v>
      </c>
    </row>
    <row r="67" spans="1:14" ht="45.6" x14ac:dyDescent="0.25">
      <c r="A67" s="152">
        <v>40</v>
      </c>
      <c r="B67" s="153" t="s">
        <v>609</v>
      </c>
      <c r="C67" s="134" t="s">
        <v>610</v>
      </c>
      <c r="D67" s="154" t="s">
        <v>611</v>
      </c>
      <c r="E67" s="155">
        <v>1</v>
      </c>
      <c r="F67" s="136" t="s">
        <v>612</v>
      </c>
      <c r="G67" s="136">
        <v>327</v>
      </c>
      <c r="H67" s="156">
        <v>1671.75</v>
      </c>
      <c r="I67" s="156">
        <v>1671.75</v>
      </c>
      <c r="J67" s="136" t="s">
        <v>613</v>
      </c>
      <c r="K67" s="136">
        <v>1713.78</v>
      </c>
      <c r="L67" s="157"/>
      <c r="M67" s="156">
        <f>IF(ISNUMBER(K67/G67),IF(NOT(K67/G67=0),K67/G67, " "), " ")</f>
        <v>5.2409174311926607</v>
      </c>
      <c r="N67" s="154" t="s">
        <v>541</v>
      </c>
    </row>
    <row r="68" spans="1:14" ht="22.8" x14ac:dyDescent="0.25">
      <c r="A68" s="152">
        <v>41</v>
      </c>
      <c r="B68" s="153" t="s">
        <v>614</v>
      </c>
      <c r="C68" s="134" t="s">
        <v>615</v>
      </c>
      <c r="D68" s="154" t="s">
        <v>611</v>
      </c>
      <c r="E68" s="155">
        <v>1</v>
      </c>
      <c r="F68" s="136" t="s">
        <v>616</v>
      </c>
      <c r="G68" s="136">
        <v>18.600000000000001</v>
      </c>
      <c r="H68" s="156">
        <v>40.729999999999997</v>
      </c>
      <c r="I68" s="156">
        <v>40.729999999999997</v>
      </c>
      <c r="J68" s="136" t="s">
        <v>617</v>
      </c>
      <c r="K68" s="136">
        <v>41.71</v>
      </c>
      <c r="L68" s="157"/>
      <c r="M68" s="156">
        <f>IF(ISNUMBER(K68/G68),IF(NOT(K68/G68=0),K68/G68, " "), " ")</f>
        <v>2.2424731182795696</v>
      </c>
      <c r="N68" s="154" t="s">
        <v>618</v>
      </c>
    </row>
    <row r="69" spans="1:14" ht="34.200000000000003" x14ac:dyDescent="0.25">
      <c r="A69" s="152">
        <v>42</v>
      </c>
      <c r="B69" s="153" t="s">
        <v>619</v>
      </c>
      <c r="C69" s="134" t="s">
        <v>620</v>
      </c>
      <c r="D69" s="154" t="s">
        <v>590</v>
      </c>
      <c r="E69" s="155">
        <v>2.4950000000000001</v>
      </c>
      <c r="F69" s="136" t="s">
        <v>621</v>
      </c>
      <c r="G69" s="136">
        <v>145.96</v>
      </c>
      <c r="H69" s="156">
        <v>215.01</v>
      </c>
      <c r="I69" s="156">
        <v>536.45000000000005</v>
      </c>
      <c r="J69" s="136" t="s">
        <v>622</v>
      </c>
      <c r="K69" s="136">
        <v>548.23</v>
      </c>
      <c r="L69" s="157"/>
      <c r="M69" s="156">
        <f>IF(ISNUMBER(K69/G69),IF(NOT(K69/G69=0),K69/G69, " "), " ")</f>
        <v>3.7560290490545354</v>
      </c>
      <c r="N69" s="154" t="s">
        <v>623</v>
      </c>
    </row>
    <row r="70" spans="1:14" ht="34.200000000000003" x14ac:dyDescent="0.25">
      <c r="A70" s="152">
        <v>43</v>
      </c>
      <c r="B70" s="153" t="s">
        <v>624</v>
      </c>
      <c r="C70" s="134" t="s">
        <v>625</v>
      </c>
      <c r="D70" s="154" t="s">
        <v>590</v>
      </c>
      <c r="E70" s="155">
        <v>3.992</v>
      </c>
      <c r="F70" s="136" t="s">
        <v>626</v>
      </c>
      <c r="G70" s="136">
        <v>207.98</v>
      </c>
      <c r="H70" s="156">
        <v>237.74</v>
      </c>
      <c r="I70" s="156">
        <v>949.06</v>
      </c>
      <c r="J70" s="136" t="s">
        <v>627</v>
      </c>
      <c r="K70" s="136">
        <v>969.38</v>
      </c>
      <c r="L70" s="157"/>
      <c r="M70" s="156">
        <f>IF(ISNUMBER(K70/G70),IF(NOT(K70/G70=0),K70/G70, " "), " ")</f>
        <v>4.6609289354745647</v>
      </c>
      <c r="N70" s="154" t="s">
        <v>541</v>
      </c>
    </row>
    <row r="71" spans="1:14" ht="34.200000000000003" x14ac:dyDescent="0.25">
      <c r="A71" s="152">
        <v>44</v>
      </c>
      <c r="B71" s="153" t="s">
        <v>628</v>
      </c>
      <c r="C71" s="134" t="s">
        <v>629</v>
      </c>
      <c r="D71" s="154" t="s">
        <v>517</v>
      </c>
      <c r="E71" s="155">
        <v>7.0829000000000004</v>
      </c>
      <c r="F71" s="136" t="s">
        <v>630</v>
      </c>
      <c r="G71" s="136">
        <v>22.03</v>
      </c>
      <c r="H71" s="156">
        <v>22.32</v>
      </c>
      <c r="I71" s="156">
        <v>158.08000000000001</v>
      </c>
      <c r="J71" s="136" t="s">
        <v>631</v>
      </c>
      <c r="K71" s="136">
        <v>161.27000000000001</v>
      </c>
      <c r="L71" s="157"/>
      <c r="M71" s="156">
        <f>IF(ISNUMBER(K71/G71),IF(NOT(K71/G71=0),K71/G71, " "), " ")</f>
        <v>7.3204720835224695</v>
      </c>
      <c r="N71" s="154" t="s">
        <v>632</v>
      </c>
    </row>
    <row r="72" spans="1:14" ht="34.200000000000003" x14ac:dyDescent="0.25">
      <c r="A72" s="152">
        <v>45</v>
      </c>
      <c r="B72" s="153" t="s">
        <v>633</v>
      </c>
      <c r="C72" s="134" t="s">
        <v>634</v>
      </c>
      <c r="D72" s="154" t="s">
        <v>611</v>
      </c>
      <c r="E72" s="155">
        <v>2</v>
      </c>
      <c r="F72" s="136" t="s">
        <v>635</v>
      </c>
      <c r="G72" s="136">
        <v>121.8</v>
      </c>
      <c r="H72" s="156">
        <v>238.65</v>
      </c>
      <c r="I72" s="156">
        <v>477.3</v>
      </c>
      <c r="J72" s="136" t="s">
        <v>636</v>
      </c>
      <c r="K72" s="136">
        <v>488.68</v>
      </c>
      <c r="L72" s="157"/>
      <c r="M72" s="156">
        <f>IF(ISNUMBER(K72/G72),IF(NOT(K72/G72=0),K72/G72, " "), " ")</f>
        <v>4.0121510673234813</v>
      </c>
      <c r="N72" s="154" t="s">
        <v>541</v>
      </c>
    </row>
    <row r="73" spans="1:14" ht="34.200000000000003" x14ac:dyDescent="0.25">
      <c r="A73" s="152">
        <v>46</v>
      </c>
      <c r="B73" s="153" t="s">
        <v>637</v>
      </c>
      <c r="C73" s="134" t="s">
        <v>638</v>
      </c>
      <c r="D73" s="154" t="s">
        <v>611</v>
      </c>
      <c r="E73" s="155">
        <v>4</v>
      </c>
      <c r="F73" s="136" t="s">
        <v>639</v>
      </c>
      <c r="G73" s="136">
        <v>332.8</v>
      </c>
      <c r="H73" s="156">
        <v>303.45999999999998</v>
      </c>
      <c r="I73" s="156">
        <v>1213.8399999999999</v>
      </c>
      <c r="J73" s="136" t="s">
        <v>640</v>
      </c>
      <c r="K73" s="136">
        <v>1242.68</v>
      </c>
      <c r="L73" s="157"/>
      <c r="M73" s="156">
        <f>IF(ISNUMBER(K73/G73),IF(NOT(K73/G73=0),K73/G73, " "), " ")</f>
        <v>3.734014423076923</v>
      </c>
      <c r="N73" s="154" t="s">
        <v>541</v>
      </c>
    </row>
    <row r="74" spans="1:14" ht="22.8" x14ac:dyDescent="0.25">
      <c r="A74" s="152">
        <v>47</v>
      </c>
      <c r="B74" s="153" t="s">
        <v>641</v>
      </c>
      <c r="C74" s="134" t="s">
        <v>642</v>
      </c>
      <c r="D74" s="154" t="s">
        <v>643</v>
      </c>
      <c r="E74" s="155">
        <v>2E-3</v>
      </c>
      <c r="F74" s="136" t="s">
        <v>644</v>
      </c>
      <c r="G74" s="136">
        <v>6.5</v>
      </c>
      <c r="H74" s="156">
        <v>20510</v>
      </c>
      <c r="I74" s="156">
        <v>41.02</v>
      </c>
      <c r="J74" s="136" t="s">
        <v>645</v>
      </c>
      <c r="K74" s="136">
        <v>41.86</v>
      </c>
      <c r="L74" s="157"/>
      <c r="M74" s="156">
        <f>IF(ISNUMBER(K74/G74),IF(NOT(K74/G74=0),K74/G74, " "), " ")</f>
        <v>6.4399999999999995</v>
      </c>
      <c r="N74" s="154" t="s">
        <v>646</v>
      </c>
    </row>
    <row r="75" spans="1:14" ht="22.8" x14ac:dyDescent="0.25">
      <c r="A75" s="152">
        <v>48</v>
      </c>
      <c r="B75" s="153" t="s">
        <v>647</v>
      </c>
      <c r="C75" s="134" t="s">
        <v>648</v>
      </c>
      <c r="D75" s="154" t="s">
        <v>643</v>
      </c>
      <c r="E75" s="155">
        <v>2E-3</v>
      </c>
      <c r="F75" s="136" t="s">
        <v>649</v>
      </c>
      <c r="G75" s="136">
        <v>9.82</v>
      </c>
      <c r="H75" s="156">
        <v>32560</v>
      </c>
      <c r="I75" s="156">
        <v>65.12</v>
      </c>
      <c r="J75" s="136" t="s">
        <v>650</v>
      </c>
      <c r="K75" s="136">
        <v>66.459999999999994</v>
      </c>
      <c r="L75" s="157"/>
      <c r="M75" s="156">
        <f>IF(ISNUMBER(K75/G75),IF(NOT(K75/G75=0),K75/G75, " "), " ")</f>
        <v>6.7678207739307528</v>
      </c>
      <c r="N75" s="154" t="s">
        <v>651</v>
      </c>
    </row>
    <row r="76" spans="1:14" ht="22.8" x14ac:dyDescent="0.25">
      <c r="A76" s="152">
        <v>49</v>
      </c>
      <c r="B76" s="153" t="s">
        <v>652</v>
      </c>
      <c r="C76" s="134" t="s">
        <v>653</v>
      </c>
      <c r="D76" s="154" t="s">
        <v>562</v>
      </c>
      <c r="E76" s="155">
        <v>3.5000000000000003E-2</v>
      </c>
      <c r="F76" s="136" t="s">
        <v>654</v>
      </c>
      <c r="G76" s="136">
        <v>0.93</v>
      </c>
      <c r="H76" s="156">
        <v>188.27</v>
      </c>
      <c r="I76" s="156">
        <v>6.59</v>
      </c>
      <c r="J76" s="136" t="s">
        <v>655</v>
      </c>
      <c r="K76" s="136">
        <v>6.73</v>
      </c>
      <c r="L76" s="157"/>
      <c r="M76" s="156">
        <f>IF(ISNUMBER(K76/G76),IF(NOT(K76/G76=0),K76/G76, " "), " ")</f>
        <v>7.236559139784946</v>
      </c>
      <c r="N76" s="154" t="s">
        <v>656</v>
      </c>
    </row>
    <row r="77" spans="1:14" ht="22.8" x14ac:dyDescent="0.25">
      <c r="A77" s="152">
        <v>50</v>
      </c>
      <c r="B77" s="153" t="s">
        <v>657</v>
      </c>
      <c r="C77" s="134" t="s">
        <v>658</v>
      </c>
      <c r="D77" s="154" t="s">
        <v>523</v>
      </c>
      <c r="E77" s="155">
        <v>4.4999999999999999E-4</v>
      </c>
      <c r="F77" s="136" t="s">
        <v>659</v>
      </c>
      <c r="G77" s="136">
        <v>11.53</v>
      </c>
      <c r="H77" s="156"/>
      <c r="I77" s="156"/>
      <c r="J77" s="136" t="s">
        <v>660</v>
      </c>
      <c r="K77" s="136">
        <v>26.33</v>
      </c>
      <c r="L77" s="157"/>
      <c r="M77" s="156">
        <f>IF(ISNUMBER(K77/G77),IF(NOT(K77/G77=0),K77/G77, " "), " ")</f>
        <v>2.2836079791847355</v>
      </c>
      <c r="N77" s="154"/>
    </row>
    <row r="78" spans="1:14" ht="22.8" x14ac:dyDescent="0.25">
      <c r="A78" s="152">
        <v>51</v>
      </c>
      <c r="B78" s="153" t="s">
        <v>661</v>
      </c>
      <c r="C78" s="134" t="s">
        <v>662</v>
      </c>
      <c r="D78" s="154" t="s">
        <v>611</v>
      </c>
      <c r="E78" s="155">
        <v>1</v>
      </c>
      <c r="F78" s="136" t="s">
        <v>663</v>
      </c>
      <c r="G78" s="136">
        <v>15.1</v>
      </c>
      <c r="H78" s="156"/>
      <c r="I78" s="156"/>
      <c r="J78" s="136" t="s">
        <v>664</v>
      </c>
      <c r="K78" s="136">
        <v>39.75</v>
      </c>
      <c r="L78" s="157"/>
      <c r="M78" s="156">
        <f>IF(ISNUMBER(K78/G78),IF(NOT(K78/G78=0),K78/G78, " "), " ")</f>
        <v>2.632450331125828</v>
      </c>
      <c r="N78" s="154"/>
    </row>
    <row r="79" spans="1:14" ht="22.8" x14ac:dyDescent="0.25">
      <c r="A79" s="152">
        <v>52</v>
      </c>
      <c r="B79" s="153" t="s">
        <v>665</v>
      </c>
      <c r="C79" s="134" t="s">
        <v>666</v>
      </c>
      <c r="D79" s="154" t="s">
        <v>523</v>
      </c>
      <c r="E79" s="155">
        <v>0.01</v>
      </c>
      <c r="F79" s="136" t="s">
        <v>667</v>
      </c>
      <c r="G79" s="136">
        <v>110.11</v>
      </c>
      <c r="H79" s="156"/>
      <c r="I79" s="156"/>
      <c r="J79" s="136" t="s">
        <v>668</v>
      </c>
      <c r="K79" s="136">
        <v>30.11</v>
      </c>
      <c r="L79" s="157"/>
      <c r="M79" s="156">
        <f>IF(ISNUMBER(K79/G79),IF(NOT(K79/G79=0),K79/G79, " "), " ")</f>
        <v>0.27345381890836434</v>
      </c>
      <c r="N79" s="154"/>
    </row>
    <row r="80" spans="1:14" ht="22.8" x14ac:dyDescent="0.25">
      <c r="A80" s="152">
        <v>53</v>
      </c>
      <c r="B80" s="153" t="s">
        <v>669</v>
      </c>
      <c r="C80" s="134" t="s">
        <v>670</v>
      </c>
      <c r="D80" s="154" t="s">
        <v>611</v>
      </c>
      <c r="E80" s="155">
        <v>1</v>
      </c>
      <c r="F80" s="136" t="s">
        <v>671</v>
      </c>
      <c r="G80" s="136">
        <v>73.8</v>
      </c>
      <c r="H80" s="156"/>
      <c r="I80" s="156"/>
      <c r="J80" s="136" t="s">
        <v>672</v>
      </c>
      <c r="K80" s="136">
        <v>459.1</v>
      </c>
      <c r="L80" s="157"/>
      <c r="M80" s="156">
        <f>IF(ISNUMBER(K80/G80),IF(NOT(K80/G80=0),K80/G80, " "), " ")</f>
        <v>6.2208672086720869</v>
      </c>
      <c r="N80" s="154"/>
    </row>
    <row r="81" spans="1:14" ht="22.8" x14ac:dyDescent="0.25">
      <c r="A81" s="152">
        <v>54</v>
      </c>
      <c r="B81" s="153" t="s">
        <v>673</v>
      </c>
      <c r="C81" s="134" t="s">
        <v>615</v>
      </c>
      <c r="D81" s="154" t="s">
        <v>611</v>
      </c>
      <c r="E81" s="155">
        <v>7.02</v>
      </c>
      <c r="F81" s="136" t="s">
        <v>616</v>
      </c>
      <c r="G81" s="136">
        <v>130.57</v>
      </c>
      <c r="H81" s="156"/>
      <c r="I81" s="156"/>
      <c r="J81" s="136" t="s">
        <v>617</v>
      </c>
      <c r="K81" s="136">
        <v>292.8</v>
      </c>
      <c r="L81" s="157"/>
      <c r="M81" s="156">
        <f>IF(ISNUMBER(K81/G81),IF(NOT(K81/G81=0),K81/G81, " "), " ")</f>
        <v>2.2424753006050397</v>
      </c>
      <c r="N81" s="154"/>
    </row>
    <row r="82" spans="1:14" ht="34.200000000000003" x14ac:dyDescent="0.25">
      <c r="A82" s="152">
        <v>55</v>
      </c>
      <c r="B82" s="153" t="s">
        <v>674</v>
      </c>
      <c r="C82" s="134" t="s">
        <v>675</v>
      </c>
      <c r="D82" s="154" t="s">
        <v>611</v>
      </c>
      <c r="E82" s="155">
        <v>11</v>
      </c>
      <c r="F82" s="136" t="s">
        <v>676</v>
      </c>
      <c r="G82" s="136">
        <v>245.3</v>
      </c>
      <c r="H82" s="156"/>
      <c r="I82" s="156"/>
      <c r="J82" s="136" t="s">
        <v>677</v>
      </c>
      <c r="K82" s="136">
        <v>1193.83</v>
      </c>
      <c r="L82" s="157"/>
      <c r="M82" s="156">
        <f>IF(ISNUMBER(K82/G82),IF(NOT(K82/G82=0),K82/G82, " "), " ")</f>
        <v>4.8668161434977577</v>
      </c>
      <c r="N82" s="154"/>
    </row>
    <row r="83" spans="1:14" ht="22.8" x14ac:dyDescent="0.25">
      <c r="A83" s="152">
        <v>56</v>
      </c>
      <c r="B83" s="153" t="s">
        <v>678</v>
      </c>
      <c r="C83" s="134" t="s">
        <v>679</v>
      </c>
      <c r="D83" s="154" t="s">
        <v>611</v>
      </c>
      <c r="E83" s="155">
        <v>65</v>
      </c>
      <c r="F83" s="136" t="s">
        <v>680</v>
      </c>
      <c r="G83" s="136">
        <v>1618.5</v>
      </c>
      <c r="H83" s="156"/>
      <c r="I83" s="156"/>
      <c r="J83" s="136" t="s">
        <v>681</v>
      </c>
      <c r="K83" s="136">
        <v>8355.1</v>
      </c>
      <c r="L83" s="157"/>
      <c r="M83" s="156">
        <f>IF(ISNUMBER(K83/G83),IF(NOT(K83/G83=0),K83/G83, " "), " ")</f>
        <v>5.1622489959839362</v>
      </c>
      <c r="N83" s="154"/>
    </row>
    <row r="84" spans="1:14" ht="45.6" x14ac:dyDescent="0.25">
      <c r="A84" s="152">
        <v>57</v>
      </c>
      <c r="B84" s="153" t="s">
        <v>678</v>
      </c>
      <c r="C84" s="134" t="s">
        <v>682</v>
      </c>
      <c r="D84" s="154" t="s">
        <v>611</v>
      </c>
      <c r="E84" s="155">
        <v>55</v>
      </c>
      <c r="F84" s="136" t="s">
        <v>680</v>
      </c>
      <c r="G84" s="136">
        <v>1369.5</v>
      </c>
      <c r="H84" s="156"/>
      <c r="I84" s="156"/>
      <c r="J84" s="136" t="s">
        <v>681</v>
      </c>
      <c r="K84" s="136">
        <v>7069.7</v>
      </c>
      <c r="L84" s="157"/>
      <c r="M84" s="156">
        <f>IF(ISNUMBER(K84/G84),IF(NOT(K84/G84=0),K84/G84, " "), " ")</f>
        <v>5.1622489959839353</v>
      </c>
      <c r="N84" s="154"/>
    </row>
    <row r="85" spans="1:14" ht="45.6" x14ac:dyDescent="0.25">
      <c r="A85" s="152">
        <v>58</v>
      </c>
      <c r="B85" s="153" t="s">
        <v>678</v>
      </c>
      <c r="C85" s="134" t="s">
        <v>683</v>
      </c>
      <c r="D85" s="154" t="s">
        <v>611</v>
      </c>
      <c r="E85" s="155">
        <v>10</v>
      </c>
      <c r="F85" s="136" t="s">
        <v>680</v>
      </c>
      <c r="G85" s="136">
        <v>249</v>
      </c>
      <c r="H85" s="156"/>
      <c r="I85" s="156"/>
      <c r="J85" s="136" t="s">
        <v>681</v>
      </c>
      <c r="K85" s="136">
        <v>1285.4000000000001</v>
      </c>
      <c r="L85" s="157"/>
      <c r="M85" s="156">
        <f>IF(ISNUMBER(K85/G85),IF(NOT(K85/G85=0),K85/G85, " "), " ")</f>
        <v>5.1622489959839362</v>
      </c>
      <c r="N85" s="154"/>
    </row>
    <row r="86" spans="1:14" ht="22.8" x14ac:dyDescent="0.25">
      <c r="A86" s="152">
        <v>59</v>
      </c>
      <c r="B86" s="153" t="s">
        <v>684</v>
      </c>
      <c r="C86" s="134" t="s">
        <v>685</v>
      </c>
      <c r="D86" s="154" t="s">
        <v>611</v>
      </c>
      <c r="E86" s="155">
        <v>6</v>
      </c>
      <c r="F86" s="136" t="s">
        <v>686</v>
      </c>
      <c r="G86" s="136">
        <v>261</v>
      </c>
      <c r="H86" s="156"/>
      <c r="I86" s="156"/>
      <c r="J86" s="136" t="s">
        <v>687</v>
      </c>
      <c r="K86" s="136">
        <v>758.7</v>
      </c>
      <c r="L86" s="157"/>
      <c r="M86" s="156">
        <f>IF(ISNUMBER(K86/G86),IF(NOT(K86/G86=0),K86/G86, " "), " ")</f>
        <v>2.9068965517241381</v>
      </c>
      <c r="N86" s="154"/>
    </row>
    <row r="87" spans="1:14" ht="22.8" x14ac:dyDescent="0.25">
      <c r="A87" s="152">
        <v>60</v>
      </c>
      <c r="B87" s="153" t="s">
        <v>688</v>
      </c>
      <c r="C87" s="134" t="s">
        <v>689</v>
      </c>
      <c r="D87" s="154" t="s">
        <v>611</v>
      </c>
      <c r="E87" s="155">
        <v>12</v>
      </c>
      <c r="F87" s="136" t="s">
        <v>690</v>
      </c>
      <c r="G87" s="136">
        <v>28.92</v>
      </c>
      <c r="H87" s="156"/>
      <c r="I87" s="156"/>
      <c r="J87" s="136" t="s">
        <v>691</v>
      </c>
      <c r="K87" s="136">
        <v>228.36</v>
      </c>
      <c r="L87" s="157"/>
      <c r="M87" s="156">
        <f>IF(ISNUMBER(K87/G87),IF(NOT(K87/G87=0),K87/G87, " "), " ")</f>
        <v>7.8962655601659755</v>
      </c>
      <c r="N87" s="154"/>
    </row>
    <row r="88" spans="1:14" ht="22.8" x14ac:dyDescent="0.25">
      <c r="A88" s="152">
        <v>61</v>
      </c>
      <c r="B88" s="153" t="s">
        <v>692</v>
      </c>
      <c r="C88" s="134" t="s">
        <v>693</v>
      </c>
      <c r="D88" s="154" t="s">
        <v>694</v>
      </c>
      <c r="E88" s="155">
        <v>0.3</v>
      </c>
      <c r="F88" s="136" t="s">
        <v>695</v>
      </c>
      <c r="G88" s="136">
        <v>23.31</v>
      </c>
      <c r="H88" s="156"/>
      <c r="I88" s="156"/>
      <c r="J88" s="136" t="s">
        <v>696</v>
      </c>
      <c r="K88" s="136">
        <v>86.86</v>
      </c>
      <c r="L88" s="157"/>
      <c r="M88" s="156">
        <f>IF(ISNUMBER(K88/G88),IF(NOT(K88/G88=0),K88/G88, " "), " ")</f>
        <v>3.7262977262977266</v>
      </c>
      <c r="N88" s="154"/>
    </row>
    <row r="89" spans="1:14" ht="22.8" x14ac:dyDescent="0.25">
      <c r="A89" s="152">
        <v>62</v>
      </c>
      <c r="B89" s="153" t="s">
        <v>697</v>
      </c>
      <c r="C89" s="134" t="s">
        <v>698</v>
      </c>
      <c r="D89" s="154" t="s">
        <v>611</v>
      </c>
      <c r="E89" s="155">
        <v>1</v>
      </c>
      <c r="F89" s="136" t="s">
        <v>699</v>
      </c>
      <c r="G89" s="136">
        <v>700</v>
      </c>
      <c r="H89" s="156"/>
      <c r="I89" s="156"/>
      <c r="J89" s="136" t="s">
        <v>700</v>
      </c>
      <c r="K89" s="136">
        <v>1033.06</v>
      </c>
      <c r="L89" s="157"/>
      <c r="M89" s="156">
        <f>IF(ISNUMBER(K89/G89),IF(NOT(K89/G89=0),K89/G89, " "), " ")</f>
        <v>1.4758</v>
      </c>
      <c r="N89" s="154"/>
    </row>
    <row r="90" spans="1:14" ht="34.200000000000003" x14ac:dyDescent="0.25">
      <c r="A90" s="152">
        <v>63</v>
      </c>
      <c r="B90" s="153" t="s">
        <v>701</v>
      </c>
      <c r="C90" s="134" t="s">
        <v>702</v>
      </c>
      <c r="D90" s="154" t="s">
        <v>694</v>
      </c>
      <c r="E90" s="155">
        <v>0.1</v>
      </c>
      <c r="F90" s="136" t="s">
        <v>703</v>
      </c>
      <c r="G90" s="136">
        <v>126</v>
      </c>
      <c r="H90" s="156"/>
      <c r="I90" s="156"/>
      <c r="J90" s="136" t="s">
        <v>704</v>
      </c>
      <c r="K90" s="136">
        <v>2014.3</v>
      </c>
      <c r="L90" s="157"/>
      <c r="M90" s="156">
        <f>IF(ISNUMBER(K90/G90),IF(NOT(K90/G90=0),K90/G90, " "), " ")</f>
        <v>15.986507936507936</v>
      </c>
      <c r="N90" s="154"/>
    </row>
    <row r="91" spans="1:14" ht="57" x14ac:dyDescent="0.25">
      <c r="A91" s="152">
        <v>64</v>
      </c>
      <c r="B91" s="153" t="s">
        <v>705</v>
      </c>
      <c r="C91" s="134" t="s">
        <v>706</v>
      </c>
      <c r="D91" s="154" t="s">
        <v>611</v>
      </c>
      <c r="E91" s="155">
        <v>3</v>
      </c>
      <c r="F91" s="136" t="s">
        <v>707</v>
      </c>
      <c r="G91" s="136">
        <v>91.8</v>
      </c>
      <c r="H91" s="156"/>
      <c r="I91" s="156"/>
      <c r="J91" s="136" t="s">
        <v>708</v>
      </c>
      <c r="K91" s="136">
        <v>232.14</v>
      </c>
      <c r="L91" s="157"/>
      <c r="M91" s="156">
        <f>IF(ISNUMBER(K91/G91),IF(NOT(K91/G91=0),K91/G91, " "), " ")</f>
        <v>2.5287581699346404</v>
      </c>
      <c r="N91" s="154"/>
    </row>
    <row r="92" spans="1:14" ht="57" x14ac:dyDescent="0.25">
      <c r="A92" s="152">
        <v>65</v>
      </c>
      <c r="B92" s="153" t="s">
        <v>709</v>
      </c>
      <c r="C92" s="134" t="s">
        <v>710</v>
      </c>
      <c r="D92" s="154" t="s">
        <v>611</v>
      </c>
      <c r="E92" s="155">
        <v>3</v>
      </c>
      <c r="F92" s="136" t="s">
        <v>711</v>
      </c>
      <c r="G92" s="136">
        <v>126.9</v>
      </c>
      <c r="H92" s="156"/>
      <c r="I92" s="156"/>
      <c r="J92" s="136" t="s">
        <v>712</v>
      </c>
      <c r="K92" s="136">
        <v>315.02999999999997</v>
      </c>
      <c r="L92" s="157"/>
      <c r="M92" s="156">
        <f>IF(ISNUMBER(K92/G92),IF(NOT(K92/G92=0),K92/G92, " "), " ")</f>
        <v>2.4825059101654845</v>
      </c>
      <c r="N92" s="154"/>
    </row>
    <row r="93" spans="1:14" ht="19.350000000000001" customHeight="1" x14ac:dyDescent="0.25">
      <c r="A93" s="150" t="s">
        <v>713</v>
      </c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</row>
    <row r="94" spans="1:14" ht="19.350000000000001" customHeight="1" x14ac:dyDescent="0.25">
      <c r="A94" s="128" t="s">
        <v>514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</row>
    <row r="95" spans="1:14" ht="22.8" x14ac:dyDescent="0.25">
      <c r="A95" s="152">
        <v>66</v>
      </c>
      <c r="B95" s="153" t="s">
        <v>714</v>
      </c>
      <c r="C95" s="134" t="s">
        <v>715</v>
      </c>
      <c r="D95" s="154" t="s">
        <v>611</v>
      </c>
      <c r="E95" s="155">
        <v>116</v>
      </c>
      <c r="F95" s="136" t="s">
        <v>489</v>
      </c>
      <c r="G95" s="136"/>
      <c r="H95" s="156"/>
      <c r="I95" s="156"/>
      <c r="J95" s="136" t="s">
        <v>489</v>
      </c>
      <c r="K95" s="136"/>
      <c r="L95" s="157"/>
      <c r="M95" s="156" t="str">
        <f>IF(ISNUMBER(K95/G95),IF(NOT(K95/G95=0),K95/G95, " "), " ")</f>
        <v xml:space="preserve"> </v>
      </c>
      <c r="N95" s="154"/>
    </row>
    <row r="96" spans="1:14" ht="22.8" x14ac:dyDescent="0.25">
      <c r="A96" s="152">
        <v>67</v>
      </c>
      <c r="B96" s="153" t="s">
        <v>716</v>
      </c>
      <c r="C96" s="134" t="s">
        <v>717</v>
      </c>
      <c r="D96" s="154" t="s">
        <v>611</v>
      </c>
      <c r="E96" s="155">
        <v>2</v>
      </c>
      <c r="F96" s="136" t="s">
        <v>489</v>
      </c>
      <c r="G96" s="136"/>
      <c r="H96" s="156"/>
      <c r="I96" s="156"/>
      <c r="J96" s="136" t="s">
        <v>489</v>
      </c>
      <c r="K96" s="136"/>
      <c r="L96" s="157"/>
      <c r="M96" s="156" t="str">
        <f>IF(ISNUMBER(K96/G96),IF(NOT(K96/G96=0),K96/G96, " "), " ")</f>
        <v xml:space="preserve"> </v>
      </c>
      <c r="N96" s="154"/>
    </row>
    <row r="97" spans="1:14" ht="22.8" x14ac:dyDescent="0.25">
      <c r="A97" s="152">
        <v>68</v>
      </c>
      <c r="B97" s="153" t="s">
        <v>718</v>
      </c>
      <c r="C97" s="134" t="s">
        <v>719</v>
      </c>
      <c r="D97" s="154" t="s">
        <v>523</v>
      </c>
      <c r="E97" s="155">
        <v>0.21149999999999999</v>
      </c>
      <c r="F97" s="136" t="s">
        <v>489</v>
      </c>
      <c r="G97" s="136"/>
      <c r="H97" s="156"/>
      <c r="I97" s="156"/>
      <c r="J97" s="136" t="s">
        <v>489</v>
      </c>
      <c r="K97" s="136"/>
      <c r="L97" s="157"/>
      <c r="M97" s="156" t="str">
        <f>IF(ISNUMBER(K97/G97),IF(NOT(K97/G97=0),K97/G97, " "), " ")</f>
        <v xml:space="preserve"> </v>
      </c>
      <c r="N97" s="154"/>
    </row>
    <row r="98" spans="1:14" ht="22.8" x14ac:dyDescent="0.25">
      <c r="A98" s="158">
        <v>69</v>
      </c>
      <c r="B98" s="159" t="s">
        <v>720</v>
      </c>
      <c r="C98" s="140" t="s">
        <v>721</v>
      </c>
      <c r="D98" s="160" t="s">
        <v>523</v>
      </c>
      <c r="E98" s="161">
        <v>2.8E-3</v>
      </c>
      <c r="F98" s="142" t="s">
        <v>489</v>
      </c>
      <c r="G98" s="142"/>
      <c r="H98" s="162"/>
      <c r="I98" s="162"/>
      <c r="J98" s="142" t="s">
        <v>489</v>
      </c>
      <c r="K98" s="142"/>
      <c r="L98" s="163"/>
      <c r="M98" s="162" t="str">
        <f>IF(ISNUMBER(K98/G98),IF(NOT(K98/G98=0),K98/G98, " "), " ")</f>
        <v xml:space="preserve"> </v>
      </c>
      <c r="N98" s="160"/>
    </row>
    <row r="99" spans="1:14" x14ac:dyDescent="0.25">
      <c r="A99" s="144" t="s">
        <v>416</v>
      </c>
      <c r="B99" s="145"/>
      <c r="C99" s="145"/>
      <c r="D99" s="145"/>
      <c r="E99" s="145"/>
      <c r="F99" s="145"/>
      <c r="G99" s="164">
        <v>9774</v>
      </c>
      <c r="H99" s="165"/>
      <c r="I99" s="165"/>
      <c r="J99" s="165"/>
      <c r="K99" s="164">
        <v>59233</v>
      </c>
      <c r="L99" s="166"/>
      <c r="M99" s="164">
        <f ca="1">IF(ISNUMBER(INDIRECT("K" &amp; ROW())/INDIRECT("G" &amp; ROW())),INDIRECT("K" &amp; ROW())/INDIRECT("G" &amp; ROW()), " ")</f>
        <v>6.0602619193779415</v>
      </c>
      <c r="N99" s="146" t="s">
        <v>722</v>
      </c>
    </row>
    <row r="100" spans="1:14" x14ac:dyDescent="0.25">
      <c r="A100" s="144" t="s">
        <v>421</v>
      </c>
      <c r="B100" s="145"/>
      <c r="C100" s="145"/>
      <c r="D100" s="145"/>
      <c r="E100" s="145"/>
      <c r="F100" s="145"/>
      <c r="G100" s="164"/>
      <c r="H100" s="165"/>
      <c r="I100" s="165"/>
      <c r="J100" s="165"/>
      <c r="K100" s="164"/>
      <c r="L100" s="166"/>
      <c r="M100" s="164" t="str">
        <f ca="1">IF(ISNUMBER(INDIRECT("K" &amp; ROW())/INDIRECT("G" &amp; ROW())),INDIRECT("K" &amp; ROW())/INDIRECT("G" &amp; ROW()), " ")</f>
        <v xml:space="preserve"> </v>
      </c>
      <c r="N100" s="146" t="s">
        <v>722</v>
      </c>
    </row>
    <row r="101" spans="1:14" x14ac:dyDescent="0.25">
      <c r="A101" s="144" t="s">
        <v>422</v>
      </c>
      <c r="B101" s="145"/>
      <c r="C101" s="145"/>
      <c r="D101" s="145"/>
      <c r="E101" s="145"/>
      <c r="F101" s="145"/>
      <c r="G101" s="164">
        <v>2524</v>
      </c>
      <c r="H101" s="165"/>
      <c r="I101" s="165"/>
      <c r="J101" s="165"/>
      <c r="K101" s="164">
        <v>30311</v>
      </c>
      <c r="L101" s="166"/>
      <c r="M101" s="164">
        <f ca="1">IF(ISNUMBER(INDIRECT("K" &amp; ROW())/INDIRECT("G" &amp; ROW())),INDIRECT("K" &amp; ROW())/INDIRECT("G" &amp; ROW()), " ")</f>
        <v>12.009112519809825</v>
      </c>
      <c r="N101" s="146" t="s">
        <v>722</v>
      </c>
    </row>
    <row r="102" spans="1:14" x14ac:dyDescent="0.25">
      <c r="A102" s="144" t="s">
        <v>423</v>
      </c>
      <c r="B102" s="145"/>
      <c r="C102" s="145"/>
      <c r="D102" s="145"/>
      <c r="E102" s="145"/>
      <c r="F102" s="145"/>
      <c r="G102" s="164">
        <v>6665</v>
      </c>
      <c r="H102" s="165"/>
      <c r="I102" s="165"/>
      <c r="J102" s="165"/>
      <c r="K102" s="164">
        <v>26030</v>
      </c>
      <c r="L102" s="166"/>
      <c r="M102" s="164">
        <f ca="1">IF(ISNUMBER(INDIRECT("K" &amp; ROW())/INDIRECT("G" &amp; ROW())),INDIRECT("K" &amp; ROW())/INDIRECT("G" &amp; ROW()), " ")</f>
        <v>3.9054763690922729</v>
      </c>
      <c r="N102" s="146" t="s">
        <v>722</v>
      </c>
    </row>
    <row r="103" spans="1:14" x14ac:dyDescent="0.25">
      <c r="A103" s="144" t="s">
        <v>424</v>
      </c>
      <c r="B103" s="145"/>
      <c r="C103" s="145"/>
      <c r="D103" s="145"/>
      <c r="E103" s="145"/>
      <c r="F103" s="145"/>
      <c r="G103" s="164">
        <v>633</v>
      </c>
      <c r="H103" s="165"/>
      <c r="I103" s="165"/>
      <c r="J103" s="165"/>
      <c r="K103" s="164">
        <v>3498</v>
      </c>
      <c r="L103" s="166"/>
      <c r="M103" s="164">
        <f ca="1">IF(ISNUMBER(INDIRECT("K" &amp; ROW())/INDIRECT("G" &amp; ROW())),INDIRECT("K" &amp; ROW())/INDIRECT("G" &amp; ROW()), " ")</f>
        <v>5.5260663507109005</v>
      </c>
      <c r="N103" s="146" t="s">
        <v>722</v>
      </c>
    </row>
    <row r="104" spans="1:14" x14ac:dyDescent="0.25">
      <c r="A104" s="147" t="s">
        <v>425</v>
      </c>
      <c r="B104" s="148"/>
      <c r="C104" s="148"/>
      <c r="D104" s="148"/>
      <c r="E104" s="148"/>
      <c r="F104" s="148"/>
      <c r="G104" s="167">
        <v>2520</v>
      </c>
      <c r="H104" s="168"/>
      <c r="I104" s="168"/>
      <c r="J104" s="168"/>
      <c r="K104" s="167">
        <v>25830</v>
      </c>
      <c r="L104" s="169"/>
      <c r="M104" s="167">
        <f ca="1">IF(ISNUMBER(INDIRECT("K" &amp; ROW())/INDIRECT("G" &amp; ROW())),INDIRECT("K" &amp; ROW())/INDIRECT("G" &amp; ROW()), " ")</f>
        <v>10.25</v>
      </c>
      <c r="N104" s="149" t="s">
        <v>722</v>
      </c>
    </row>
    <row r="105" spans="1:14" x14ac:dyDescent="0.25">
      <c r="A105" s="147" t="s">
        <v>426</v>
      </c>
      <c r="B105" s="148"/>
      <c r="C105" s="148"/>
      <c r="D105" s="148"/>
      <c r="E105" s="148"/>
      <c r="F105" s="148"/>
      <c r="G105" s="167">
        <v>1513</v>
      </c>
      <c r="H105" s="168"/>
      <c r="I105" s="168"/>
      <c r="J105" s="168"/>
      <c r="K105" s="167">
        <v>14534</v>
      </c>
      <c r="L105" s="169"/>
      <c r="M105" s="167">
        <f ca="1">IF(ISNUMBER(INDIRECT("K" &amp; ROW())/INDIRECT("G" &amp; ROW())),INDIRECT("K" &amp; ROW())/INDIRECT("G" &amp; ROW()), " ")</f>
        <v>9.6060806345009908</v>
      </c>
      <c r="N105" s="149" t="s">
        <v>722</v>
      </c>
    </row>
    <row r="106" spans="1:14" x14ac:dyDescent="0.25">
      <c r="A106" s="147" t="s">
        <v>427</v>
      </c>
      <c r="B106" s="148"/>
      <c r="C106" s="148"/>
      <c r="D106" s="148"/>
      <c r="E106" s="148"/>
      <c r="F106" s="148"/>
      <c r="G106" s="167"/>
      <c r="H106" s="168"/>
      <c r="I106" s="168"/>
      <c r="J106" s="168"/>
      <c r="K106" s="167"/>
      <c r="L106" s="169"/>
      <c r="M106" s="167" t="str">
        <f ca="1">IF(ISNUMBER(INDIRECT("K" &amp; ROW())/INDIRECT("G" &amp; ROW())),INDIRECT("K" &amp; ROW())/INDIRECT("G" &amp; ROW()), " ")</f>
        <v xml:space="preserve"> </v>
      </c>
      <c r="N106" s="149" t="s">
        <v>722</v>
      </c>
    </row>
    <row r="107" spans="1:14" ht="30" customHeight="1" x14ac:dyDescent="0.25">
      <c r="A107" s="144" t="s">
        <v>428</v>
      </c>
      <c r="B107" s="145"/>
      <c r="C107" s="145"/>
      <c r="D107" s="145"/>
      <c r="E107" s="145"/>
      <c r="F107" s="145"/>
      <c r="G107" s="164">
        <v>469</v>
      </c>
      <c r="H107" s="165"/>
      <c r="I107" s="165"/>
      <c r="J107" s="165"/>
      <c r="K107" s="164">
        <v>5110</v>
      </c>
      <c r="L107" s="166"/>
      <c r="M107" s="164">
        <f ca="1">IF(ISNUMBER(INDIRECT("K" &amp; ROW())/INDIRECT("G" &amp; ROW())),INDIRECT("K" &amp; ROW())/INDIRECT("G" &amp; ROW()), " ")</f>
        <v>10.895522388059701</v>
      </c>
      <c r="N107" s="146" t="s">
        <v>722</v>
      </c>
    </row>
    <row r="108" spans="1:14" ht="30" customHeight="1" x14ac:dyDescent="0.25">
      <c r="A108" s="144" t="s">
        <v>429</v>
      </c>
      <c r="B108" s="145"/>
      <c r="C108" s="145"/>
      <c r="D108" s="145"/>
      <c r="E108" s="145"/>
      <c r="F108" s="145"/>
      <c r="G108" s="164">
        <v>9906</v>
      </c>
      <c r="H108" s="165"/>
      <c r="I108" s="165"/>
      <c r="J108" s="165"/>
      <c r="K108" s="164">
        <v>74609</v>
      </c>
      <c r="L108" s="166"/>
      <c r="M108" s="164">
        <f ca="1">IF(ISNUMBER(INDIRECT("K" &amp; ROW())/INDIRECT("G" &amp; ROW())),INDIRECT("K" &amp; ROW())/INDIRECT("G" &amp; ROW()), " ")</f>
        <v>7.5316979608318189</v>
      </c>
      <c r="N108" s="146" t="s">
        <v>722</v>
      </c>
    </row>
    <row r="109" spans="1:14" ht="30" customHeight="1" x14ac:dyDescent="0.25">
      <c r="A109" s="144" t="s">
        <v>430</v>
      </c>
      <c r="B109" s="145"/>
      <c r="C109" s="145"/>
      <c r="D109" s="145"/>
      <c r="E109" s="145"/>
      <c r="F109" s="145"/>
      <c r="G109" s="164">
        <v>1185</v>
      </c>
      <c r="H109" s="165"/>
      <c r="I109" s="165"/>
      <c r="J109" s="165"/>
      <c r="K109" s="164">
        <v>6411</v>
      </c>
      <c r="L109" s="166"/>
      <c r="M109" s="164">
        <f ca="1">IF(ISNUMBER(INDIRECT("K" &amp; ROW())/INDIRECT("G" &amp; ROW())),INDIRECT("K" &amp; ROW())/INDIRECT("G" &amp; ROW()), " ")</f>
        <v>5.4101265822784814</v>
      </c>
      <c r="N109" s="146" t="s">
        <v>722</v>
      </c>
    </row>
    <row r="110" spans="1:14" ht="30" customHeight="1" x14ac:dyDescent="0.25">
      <c r="A110" s="144" t="s">
        <v>431</v>
      </c>
      <c r="B110" s="145"/>
      <c r="C110" s="145"/>
      <c r="D110" s="145"/>
      <c r="E110" s="145"/>
      <c r="F110" s="145"/>
      <c r="G110" s="164">
        <v>1279</v>
      </c>
      <c r="H110" s="165"/>
      <c r="I110" s="165"/>
      <c r="J110" s="165"/>
      <c r="K110" s="164">
        <v>6000</v>
      </c>
      <c r="L110" s="166"/>
      <c r="M110" s="164">
        <f ca="1">IF(ISNUMBER(INDIRECT("K" &amp; ROW())/INDIRECT("G" &amp; ROW())),INDIRECT("K" &amp; ROW())/INDIRECT("G" &amp; ROW()), " ")</f>
        <v>4.691164972634871</v>
      </c>
      <c r="N110" s="146" t="s">
        <v>722</v>
      </c>
    </row>
    <row r="111" spans="1:14" ht="30" customHeight="1" x14ac:dyDescent="0.25">
      <c r="A111" s="144" t="s">
        <v>432</v>
      </c>
      <c r="B111" s="145"/>
      <c r="C111" s="145"/>
      <c r="D111" s="145"/>
      <c r="E111" s="145"/>
      <c r="F111" s="145"/>
      <c r="G111" s="164">
        <v>968</v>
      </c>
      <c r="H111" s="165"/>
      <c r="I111" s="165"/>
      <c r="J111" s="165"/>
      <c r="K111" s="164">
        <v>7467</v>
      </c>
      <c r="L111" s="166"/>
      <c r="M111" s="164">
        <f ca="1">IF(ISNUMBER(INDIRECT("K" &amp; ROW())/INDIRECT("G" &amp; ROW())),INDIRECT("K" &amp; ROW())/INDIRECT("G" &amp; ROW()), " ")</f>
        <v>7.713842975206612</v>
      </c>
      <c r="N111" s="146" t="s">
        <v>722</v>
      </c>
    </row>
    <row r="112" spans="1:14" x14ac:dyDescent="0.25">
      <c r="A112" s="144" t="s">
        <v>433</v>
      </c>
      <c r="B112" s="145"/>
      <c r="C112" s="145"/>
      <c r="D112" s="145"/>
      <c r="E112" s="145"/>
      <c r="F112" s="145"/>
      <c r="G112" s="164">
        <v>13807</v>
      </c>
      <c r="H112" s="165"/>
      <c r="I112" s="165"/>
      <c r="J112" s="165"/>
      <c r="K112" s="164">
        <v>99597</v>
      </c>
      <c r="L112" s="166"/>
      <c r="M112" s="164">
        <f ca="1">IF(ISNUMBER(INDIRECT("K" &amp; ROW())/INDIRECT("G" &amp; ROW())),INDIRECT("K" &amp; ROW())/INDIRECT("G" &amp; ROW()), " ")</f>
        <v>7.213514883754617</v>
      </c>
      <c r="N112" s="146" t="s">
        <v>722</v>
      </c>
    </row>
    <row r="113" spans="1:14" ht="30" customHeight="1" x14ac:dyDescent="0.25">
      <c r="A113" s="144" t="s">
        <v>434</v>
      </c>
      <c r="B113" s="145"/>
      <c r="C113" s="145"/>
      <c r="D113" s="145"/>
      <c r="E113" s="145"/>
      <c r="F113" s="145"/>
      <c r="G113" s="164">
        <v>1423.51</v>
      </c>
      <c r="H113" s="165"/>
      <c r="I113" s="165"/>
      <c r="J113" s="165"/>
      <c r="K113" s="164">
        <v>6394.36</v>
      </c>
      <c r="L113" s="166"/>
      <c r="M113" s="164">
        <f ca="1">IF(ISNUMBER(INDIRECT("K" &amp; ROW())/INDIRECT("G" &amp; ROW())),INDIRECT("K" &amp; ROW())/INDIRECT("G" &amp; ROW()), " ")</f>
        <v>4.491967039219956</v>
      </c>
      <c r="N113" s="146" t="s">
        <v>722</v>
      </c>
    </row>
    <row r="114" spans="1:14" x14ac:dyDescent="0.25">
      <c r="A114" s="147" t="s">
        <v>435</v>
      </c>
      <c r="B114" s="148"/>
      <c r="C114" s="148"/>
      <c r="D114" s="148"/>
      <c r="E114" s="148"/>
      <c r="F114" s="148"/>
      <c r="G114" s="167">
        <v>15230.51</v>
      </c>
      <c r="H114" s="168"/>
      <c r="I114" s="168"/>
      <c r="J114" s="168"/>
      <c r="K114" s="167">
        <v>105991.36</v>
      </c>
      <c r="L114" s="169"/>
      <c r="M114" s="167">
        <f ca="1">IF(ISNUMBER(INDIRECT("K" &amp; ROW())/INDIRECT("G" &amp; ROW())),INDIRECT("K" &amp; ROW())/INDIRECT("G" &amp; ROW()), " ")</f>
        <v>6.959147132958778</v>
      </c>
      <c r="N114" s="149" t="s">
        <v>722</v>
      </c>
    </row>
    <row r="115" spans="1:14" x14ac:dyDescent="0.25">
      <c r="A115" s="48"/>
      <c r="G115" s="67"/>
      <c r="H115" s="68"/>
      <c r="I115" s="68"/>
      <c r="J115" s="68"/>
      <c r="K115" s="67"/>
      <c r="L115" s="69"/>
      <c r="M115" s="67"/>
      <c r="N115" s="48"/>
    </row>
    <row r="116" spans="1:14" x14ac:dyDescent="0.2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70"/>
      <c r="M116" s="29"/>
      <c r="N116" s="29"/>
    </row>
    <row r="117" spans="1:14" x14ac:dyDescent="0.25">
      <c r="A117" s="75" t="s">
        <v>70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70"/>
      <c r="M117" s="29"/>
      <c r="N117" s="29"/>
    </row>
    <row r="118" spans="1:14" x14ac:dyDescent="0.25">
      <c r="A118" s="3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70"/>
      <c r="M118" s="29"/>
      <c r="N118" s="29"/>
    </row>
    <row r="119" spans="1:14" x14ac:dyDescent="0.25">
      <c r="A119" s="75" t="s">
        <v>71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70"/>
      <c r="M119" s="29"/>
      <c r="N119" s="29"/>
    </row>
  </sheetData>
  <mergeCells count="49">
    <mergeCell ref="A111:F111"/>
    <mergeCell ref="A112:F112"/>
    <mergeCell ref="A113:F113"/>
    <mergeCell ref="A114:F114"/>
    <mergeCell ref="A105:F105"/>
    <mergeCell ref="A106:F106"/>
    <mergeCell ref="A107:F107"/>
    <mergeCell ref="A108:F108"/>
    <mergeCell ref="A109:F109"/>
    <mergeCell ref="A110:F110"/>
    <mergeCell ref="A99:F99"/>
    <mergeCell ref="A100:F100"/>
    <mergeCell ref="A101:F101"/>
    <mergeCell ref="A102:F102"/>
    <mergeCell ref="A103:F103"/>
    <mergeCell ref="A104:F104"/>
    <mergeCell ref="A24:N24"/>
    <mergeCell ref="A25:N25"/>
    <mergeCell ref="A39:N39"/>
    <mergeCell ref="A47:N47"/>
    <mergeCell ref="A93:N93"/>
    <mergeCell ref="A94:N9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