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48" i="8"/>
  <c r="K147" i="8"/>
  <c r="H148" i="8"/>
  <c r="H147" i="8"/>
  <c r="J14" i="16"/>
  <c r="G14" i="16"/>
  <c r="K30" i="8"/>
  <c r="H30" i="8"/>
  <c r="A18" i="16"/>
  <c r="B34" i="8"/>
  <c r="M81" i="16"/>
  <c r="M85" i="16"/>
  <c r="M89" i="16"/>
  <c r="M93" i="16"/>
  <c r="M82" i="16"/>
  <c r="M86" i="16"/>
  <c r="M90" i="16"/>
  <c r="M94" i="16"/>
  <c r="M92" i="16"/>
  <c r="M83" i="16"/>
  <c r="M87" i="16"/>
  <c r="M91" i="16"/>
  <c r="M84" i="16"/>
  <c r="M8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<sst xmlns="http://schemas.openxmlformats.org/spreadsheetml/2006/main" count="925" uniqueCount="575">
  <si>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</si>
  <si>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</si>
  <si>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</si>
  <si>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</si>
  <si>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</si>
  <si>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</si>
  <si>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</si>
  <si>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</si>
  <si>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</si>
  <si>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</si>
  <si>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</si>
  <si>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</si>
  <si>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</si>
  <si>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</si>
  <si>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</si>
  <si>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</si>
  <si>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</si>
  <si>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</si>
  <si>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</si>
  <si>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</si>
  <si>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</si>
  <si>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</si>
  <si>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</si>
  <si>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</si>
  <si>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</si>
  <si>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</si>
  <si>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</si>
  <si>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</si>
  <si>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</si>
  <si>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</si>
  <si>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</si>
  <si>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</si>
  <si>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</si>
  <si>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</si>
  <si>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</si>
  <si>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</si>
  <si>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</si>
  <si>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</si>
  <si>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</si>
  <si>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</si>
  <si>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</si>
  <si>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</si>
  <si>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</si>
  <si>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</si>
  <si>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</si>
  <si>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</si>
  <si>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</si>
  <si>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</si>
  <si>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</si>
  <si>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</si>
  <si>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</si>
  <si>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</si>
  <si>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</si>
  <si>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</si>
  <si>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</si>
  <si>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</si>
  <si>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</si>
  <si>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</si>
  <si>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</si>
  <si>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</si>
  <si>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</si>
  <si>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</si>
  <si>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</si>
  <si>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</si>
  <si>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</si>
  <si>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31.12.2015</t>
  </si>
  <si>
    <t>01.09.2015</t>
  </si>
  <si>
    <t>30.09.2015</t>
  </si>
  <si>
    <t>О ПРИЕМКЕ ВЫПОЛНЕННЫХ РАБОТ за Сентябрь 2015</t>
  </si>
  <si>
    <t>на Нечепуренко 44</t>
  </si>
  <si>
    <t>Сдал:  _________________ //</t>
  </si>
  <si>
    <t>Принял:  _________________ //</t>
  </si>
  <si>
    <t>Раздел 1. ЯНВАРЬ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</si>
  <si>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</si>
  <si>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</si>
  <si>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0,3
88
48</t>
  </si>
  <si>
    <t>332,63
_____
174,41</t>
  </si>
  <si>
    <t>152
103
60</t>
  </si>
  <si>
    <t>100
_____
52</t>
  </si>
  <si>
    <t>1412
1054
575</t>
  </si>
  <si>
    <t>1198
_____
212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</si>
  <si>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</si>
  <si>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</si>
  <si>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</si>
  <si>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</si>
  <si>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</si>
  <si>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ТЕРр65-9-9
Смена внутренних трубопроводов из стальных труб диаметром: до 100 мм
100 м трубопровода
НР 88%=103%*0.85 от ФОТ
СП 48%=60%*0.8 от ФОТ</t>
  </si>
  <si>
    <t>0,04
88
48</t>
  </si>
  <si>
    <t>2680,06
_____
21991,06</t>
  </si>
  <si>
    <t>344,24
_____
9,39</t>
  </si>
  <si>
    <t>1001
110
64</t>
  </si>
  <si>
    <t>107
_____
880</t>
  </si>
  <si>
    <t>4626
1137
620</t>
  </si>
  <si>
    <t>1287
_____
3263</t>
  </si>
  <si>
    <t>76
_____
5</t>
  </si>
  <si>
    <t>0,05
88
48</t>
  </si>
  <si>
    <t>25
18
10</t>
  </si>
  <si>
    <t>17
_____
8</t>
  </si>
  <si>
    <t>235
176
96</t>
  </si>
  <si>
    <t>200
_____
35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</si>
  <si>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</si>
  <si>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</si>
  <si>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0,06
88
48</t>
  </si>
  <si>
    <t>1243,2
_____
3595,9</t>
  </si>
  <si>
    <t>174,53
_____
4,21</t>
  </si>
  <si>
    <t>301
77
45</t>
  </si>
  <si>
    <t>75
_____
216</t>
  </si>
  <si>
    <t>1913
790
431</t>
  </si>
  <si>
    <t>895
_____
960</t>
  </si>
  <si>
    <t>58
_____
3</t>
  </si>
  <si>
    <t>0,15
88
48</t>
  </si>
  <si>
    <t>76
52
30</t>
  </si>
  <si>
    <t>50
_____
26</t>
  </si>
  <si>
    <t>706
527
288</t>
  </si>
  <si>
    <t>599
_____
106</t>
  </si>
  <si>
    <t>Раздел 2. ФЕВРАЛЬ</t>
  </si>
  <si>
    <t>0,25
88
48</t>
  </si>
  <si>
    <t>127
85
50</t>
  </si>
  <si>
    <t>83
_____
44</t>
  </si>
  <si>
    <t>1177
879
480</t>
  </si>
  <si>
    <t>999
_____
177</t>
  </si>
  <si>
    <t>0,4
88
48</t>
  </si>
  <si>
    <t>203
137
80</t>
  </si>
  <si>
    <t>133
_____
70</t>
  </si>
  <si>
    <t>1883
1406
767</t>
  </si>
  <si>
    <t>1598
_____
283</t>
  </si>
  <si>
    <t>Раздел 3. МАРТ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</si>
  <si>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</si>
  <si>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0,01
88
48</t>
  </si>
  <si>
    <t>1000,16
_____
64,52</t>
  </si>
  <si>
    <t>54,89
_____
1,4</t>
  </si>
  <si>
    <t>11
10
6</t>
  </si>
  <si>
    <t>126
106
58</t>
  </si>
  <si>
    <t>120
_____
3</t>
  </si>
  <si>
    <t>перезапуск отопления</t>
  </si>
  <si>
    <t>9
63
40</t>
  </si>
  <si>
    <t>123
91
62</t>
  </si>
  <si>
    <t>1480
932
592</t>
  </si>
  <si>
    <t>4,5
63
40</t>
  </si>
  <si>
    <t>62
46
31</t>
  </si>
  <si>
    <t>740
466
296</t>
  </si>
  <si>
    <t>ТЕРр65-22-1
Прочистка и промывка: радиаторов отопления весом до 80 кг внутри здания
100 приборов
НР 63%=74%*0.85 от ФОТ
СП 40%=50%*0.8 от ФОТ</t>
  </si>
  <si>
    <t>0,01
63
40</t>
  </si>
  <si>
    <t>3184,27
_____
595,1</t>
  </si>
  <si>
    <t>38
24
16</t>
  </si>
  <si>
    <t>32
_____
6</t>
  </si>
  <si>
    <t>407
241
153</t>
  </si>
  <si>
    <t>382
_____
25</t>
  </si>
  <si>
    <t>Раздел 4. АПРЕЛЬ</t>
  </si>
  <si>
    <t>подвал-кв.44</t>
  </si>
  <si>
    <t>0,5
63
40</t>
  </si>
  <si>
    <t>7
5
4</t>
  </si>
  <si>
    <t>82
52
33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</si>
  <si>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</si>
  <si>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0,018
88
48</t>
  </si>
  <si>
    <t>1000,16
_____
1380,62</t>
  </si>
  <si>
    <t>44
19
11</t>
  </si>
  <si>
    <t>18
_____
25</t>
  </si>
  <si>
    <t>331
190
104</t>
  </si>
  <si>
    <t>216
_____
110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</si>
  <si>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</si>
  <si>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</si>
  <si>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</si>
  <si>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</si>
  <si>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</si>
  <si>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</si>
  <si>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</si>
  <si>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</si>
  <si>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>2
88
48</t>
  </si>
  <si>
    <t xml:space="preserve">
_____
43,5</t>
  </si>
  <si>
    <t xml:space="preserve">
_____
87</t>
  </si>
  <si>
    <t xml:space="preserve">
_____
253</t>
  </si>
  <si>
    <t>М</t>
  </si>
  <si>
    <t>ТСЦ-302-1831
Кран шаровой муфтовый 11Б27П1, диаметром: 15 мм
шт.</t>
  </si>
  <si>
    <t>1
88
48</t>
  </si>
  <si>
    <t xml:space="preserve">
_____
29,3</t>
  </si>
  <si>
    <t xml:space="preserve">
_____
29</t>
  </si>
  <si>
    <t xml:space="preserve">
_____
82</t>
  </si>
  <si>
    <t>ТЕРр65-5-1
ПРИМ.Ремонт вентилей и клапанов обратных муфтовых диаметром: до 20 мм
100 шт.
НР 88%=103%*0.85 от ФОТ
СП 48%=60%*0.8 от ФОТ</t>
  </si>
  <si>
    <t>61
58
34</t>
  </si>
  <si>
    <t>56
_____
5</t>
  </si>
  <si>
    <t>690
589
321</t>
  </si>
  <si>
    <t>669
_____
19</t>
  </si>
  <si>
    <t>ТСЦ-302-1832
Кран шаровой муфтовый 11Б27П1, диаметром: 20 мм
(коронка ПЗ=0,5 (ОЗП=0,5; ЭМ=0,5 к расх.; ЗПМ=0,5; МАТ=0,5 к расх.; ТЗ=0,5; ТЗМ=0,5))
шт.</t>
  </si>
  <si>
    <t>6
88
48</t>
  </si>
  <si>
    <t xml:space="preserve">
_____
21,75</t>
  </si>
  <si>
    <t xml:space="preserve">
_____
131</t>
  </si>
  <si>
    <t xml:space="preserve">
_____
379</t>
  </si>
  <si>
    <t>Раздел 5. МАЙ</t>
  </si>
  <si>
    <t>0,024
88
48</t>
  </si>
  <si>
    <t>58
25
14</t>
  </si>
  <si>
    <t>24
_____
33</t>
  </si>
  <si>
    <t>442
253
138</t>
  </si>
  <si>
    <t>288
_____
147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</si>
  <si>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</si>
  <si>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0,003
88
48</t>
  </si>
  <si>
    <t>1019,2
_____
2504,12</t>
  </si>
  <si>
    <t>68,58
_____
2,8</t>
  </si>
  <si>
    <t>11
3
2</t>
  </si>
  <si>
    <t>3
_____
8</t>
  </si>
  <si>
    <t>71
33
18</t>
  </si>
  <si>
    <t>37
_____
33</t>
  </si>
  <si>
    <t>0,03
88
48</t>
  </si>
  <si>
    <t>30
29
17</t>
  </si>
  <si>
    <t>28
_____
2</t>
  </si>
  <si>
    <t>345
294
160</t>
  </si>
  <si>
    <t>334
_____
10</t>
  </si>
  <si>
    <t>3
88
48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</si>
  <si>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</si>
  <si>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</si>
  <si>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</si>
  <si>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</si>
  <si>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ТСЦ-302-3234
Контргайка
шт.</t>
  </si>
  <si>
    <t>4
88
48</t>
  </si>
  <si>
    <t xml:space="preserve">
_____
2,41</t>
  </si>
  <si>
    <t xml:space="preserve">
_____
10</t>
  </si>
  <si>
    <t xml:space="preserve">
_____
76</t>
  </si>
  <si>
    <t>кв.31</t>
  </si>
  <si>
    <t>0,028
88
48</t>
  </si>
  <si>
    <t>68
29
17</t>
  </si>
  <si>
    <t>28
_____
38</t>
  </si>
  <si>
    <t>515
296
161</t>
  </si>
  <si>
    <t>336
_____
171</t>
  </si>
  <si>
    <t>10
9
5</t>
  </si>
  <si>
    <t>9
_____
1</t>
  </si>
  <si>
    <t>115
98
53</t>
  </si>
  <si>
    <t>111
_____
4</t>
  </si>
  <si>
    <t xml:space="preserve">
_____
44</t>
  </si>
  <si>
    <t xml:space="preserve">
_____
126</t>
  </si>
  <si>
    <t xml:space="preserve">
_____
2</t>
  </si>
  <si>
    <t xml:space="preserve">
_____
19</t>
  </si>
  <si>
    <t>0,012
88
48</t>
  </si>
  <si>
    <t>29
12
7</t>
  </si>
  <si>
    <t>12
_____
16</t>
  </si>
  <si>
    <t>221
127
69</t>
  </si>
  <si>
    <t>144
_____
73</t>
  </si>
  <si>
    <t>0,002
88
48</t>
  </si>
  <si>
    <t>7
2
1</t>
  </si>
  <si>
    <t>2
_____
5</t>
  </si>
  <si>
    <t>47
21
12</t>
  </si>
  <si>
    <t>24
_____
22</t>
  </si>
  <si>
    <t xml:space="preserve">
_____
14</t>
  </si>
  <si>
    <t xml:space="preserve">
_____
114</t>
  </si>
  <si>
    <t>кв.36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</si>
  <si>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</si>
  <si>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</si>
  <si>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</si>
  <si>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</si>
  <si>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</si>
  <si>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169
73
40</t>
  </si>
  <si>
    <t>83
_____
86</t>
  </si>
  <si>
    <t>Раздел 6. ИЮНЬ</t>
  </si>
  <si>
    <t>кв.32</t>
  </si>
  <si>
    <t>ТЕРр65-7-2
Смена внутренних трубопроводов из чугунных канализационных труб  ревизии диаметром: до 100 мм
100 м трубопровода с фасонными частями
3 388,88 = 17 185,23 - 99,8 x 138,24
НР 88%=103%*0.85 от ФОТ
СП 48%=60%*0.8 от ФОТ</t>
  </si>
  <si>
    <t>0,005
88
48</t>
  </si>
  <si>
    <t>2970,12
_____
295,52</t>
  </si>
  <si>
    <t>123,24
_____
12,62</t>
  </si>
  <si>
    <t>17
15
9</t>
  </si>
  <si>
    <t>15
_____
1</t>
  </si>
  <si>
    <t>189
158
86</t>
  </si>
  <si>
    <t>178
_____
8</t>
  </si>
  <si>
    <t>3
_____
1</t>
  </si>
  <si>
    <t>ТСЦ-103-1017
Ревизии диаметром: 100 мм
шт.</t>
  </si>
  <si>
    <t xml:space="preserve">
_____
73,8</t>
  </si>
  <si>
    <t xml:space="preserve">
_____
74</t>
  </si>
  <si>
    <t xml:space="preserve">
_____
459</t>
  </si>
  <si>
    <t>Раздел 7. ИЮЛЬ</t>
  </si>
  <si>
    <t>0,025
88
48</t>
  </si>
  <si>
    <t>61
26
15</t>
  </si>
  <si>
    <t>25
_____
35</t>
  </si>
  <si>
    <t>460
264
144</t>
  </si>
  <si>
    <t>300
_____
153</t>
  </si>
  <si>
    <t>кв.33</t>
  </si>
  <si>
    <t>0,015
88
48</t>
  </si>
  <si>
    <t>37
15
9</t>
  </si>
  <si>
    <t>15
_____
21</t>
  </si>
  <si>
    <t>276
158
86</t>
  </si>
  <si>
    <t>180
_____
92</t>
  </si>
  <si>
    <t>0,5
88
48</t>
  </si>
  <si>
    <t>505
479
279</t>
  </si>
  <si>
    <t>465
_____
37</t>
  </si>
  <si>
    <t>5746
4905
2676</t>
  </si>
  <si>
    <t>5574
_____
157</t>
  </si>
  <si>
    <t>ТСЦ-101-1703
Прокладки резиновые (пластина техническая прессованная)
кг</t>
  </si>
  <si>
    <t>0,2
88
48</t>
  </si>
  <si>
    <t xml:space="preserve">
_____
22,8</t>
  </si>
  <si>
    <t xml:space="preserve">
_____
5</t>
  </si>
  <si>
    <t xml:space="preserve">
_____
24</t>
  </si>
  <si>
    <t>ТСЦ-101-0120
Гайки шестигранные диаметр резьбы: 6 мм
т</t>
  </si>
  <si>
    <t>0,00015
88
48</t>
  </si>
  <si>
    <t xml:space="preserve">
_____
25630</t>
  </si>
  <si>
    <t xml:space="preserve">
_____
4</t>
  </si>
  <si>
    <t xml:space="preserve">
_____
9</t>
  </si>
  <si>
    <t>Раздел 8. АВГУСТ</t>
  </si>
  <si>
    <t>ТСЦ-302-1266
Кран.буксВентили проходные муфтовые: 15Б1БК для воды и пара давлением 1,6 МПа (16 кгс/см2), диаметром 20 мм
(запчасти ПЗ=0,5 (ОЗП=0,5; ЭМ=0,5 к расх.; ЗПМ=0,5; МАТ=0,5 к расх.; ТЗ=0,5; ТЗМ=0,5))
шт.</t>
  </si>
  <si>
    <t>50
88
48</t>
  </si>
  <si>
    <t xml:space="preserve">
_____
12,45</t>
  </si>
  <si>
    <t xml:space="preserve">
_____
623</t>
  </si>
  <si>
    <t xml:space="preserve">
_____
3214</t>
  </si>
  <si>
    <t>кв.24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</si>
  <si>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</si>
  <si>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1044,54
_____
5818,52</t>
  </si>
  <si>
    <t>68,62
_____
2,94</t>
  </si>
  <si>
    <t>139
22
13</t>
  </si>
  <si>
    <t>21
_____
117</t>
  </si>
  <si>
    <t>675
222
121</t>
  </si>
  <si>
    <t>251
_____
417</t>
  </si>
  <si>
    <t>7
_____
1</t>
  </si>
  <si>
    <t>ТЕРр65-9-12
Замена внутренних трубопроводов водоснабжения из стальных труб на многослойные металл-полимерные трубы диаметром: до 32 мм
100 м трубопровода
2 156,21 = 4 924,93 - 97,8 x 28,31
НР 88%=103%*0.85 от ФОТ
СП 48%=60%*0.8 от ФОТ</t>
  </si>
  <si>
    <t>1884,8
_____
189,32</t>
  </si>
  <si>
    <t>43
39
23</t>
  </si>
  <si>
    <t>38
_____
3</t>
  </si>
  <si>
    <t>472
398
217</t>
  </si>
  <si>
    <t>452
_____
11</t>
  </si>
  <si>
    <t>Раздел 9. СЕНТЯБРЬ</t>
  </si>
  <si>
    <t>0,1
88
48</t>
  </si>
  <si>
    <t>51
34
20</t>
  </si>
  <si>
    <t>33
_____
18</t>
  </si>
  <si>
    <t>471
351
192</t>
  </si>
  <si>
    <t>399
_____
71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</si>
  <si>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</si>
  <si>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0,0027
111
51</t>
  </si>
  <si>
    <t>811,45
_____
14803,28</t>
  </si>
  <si>
    <t>43
3
1</t>
  </si>
  <si>
    <t>2
_____
40</t>
  </si>
  <si>
    <t>169
29
13</t>
  </si>
  <si>
    <t>26
_____
140</t>
  </si>
  <si>
    <t>ТСЦ-509-0968
Прокладки из паронита марки ПМБ, толщиной: 1 мм, диаметром 150 мм
1000 шт.</t>
  </si>
  <si>
    <t>0,001
111
51</t>
  </si>
  <si>
    <t xml:space="preserve">
_____
4910</t>
  </si>
  <si>
    <t xml:space="preserve">
_____
33</t>
  </si>
  <si>
    <t>Раздел 10. ОКТЯБРЬ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</si>
  <si>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</si>
  <si>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</si>
  <si>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</si>
  <si>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129</t>
  </si>
  <si>
    <t>кв.34</t>
  </si>
  <si>
    <t>ТЕРр65-6-21
Смена: водомеров диаметром до 65 мм
100 приборов
НР 88%=103%*0.85 от ФОТ
СП 48%=60%*0.8 от ФОТ</t>
  </si>
  <si>
    <t>2692,01
_____
154155,48</t>
  </si>
  <si>
    <t>6278
111
65</t>
  </si>
  <si>
    <t>108
_____
6165</t>
  </si>
  <si>
    <t>18011
1137
620</t>
  </si>
  <si>
    <t>1292
_____
16693</t>
  </si>
  <si>
    <t>Итого прямые затраты по акту</t>
  </si>
  <si>
    <t>2307
_____
9536</t>
  </si>
  <si>
    <t>27660
_____
30032</t>
  </si>
  <si>
    <t>269
_____
10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</si>
  <si>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</si>
  <si>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</si>
  <si>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</si>
  <si>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</si>
  <si>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</si>
  <si>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</si>
  <si>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</si>
  <si>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</si>
  <si>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</si>
  <si>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</si>
  <si>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</si>
  <si>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</si>
  <si>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</si>
  <si>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</si>
  <si>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</si>
  <si>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</si>
  <si>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</si>
  <si>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</si>
  <si>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</si>
  <si>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</si>
  <si>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</si>
  <si>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</si>
  <si>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</si>
  <si>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</si>
  <si>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</si>
  <si>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</si>
  <si>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</si>
  <si>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</si>
  <si>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</si>
  <si>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</si>
  <si>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</si>
  <si>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</si>
  <si>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</si>
  <si>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</si>
  <si>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</si>
  <si>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</si>
  <si>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</si>
  <si>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</si>
  <si>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</si>
  <si>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</si>
  <si>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</si>
  <si>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</si>
  <si>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</si>
  <si>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</si>
  <si>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</si>
  <si>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1-4-3</t>
  </si>
  <si>
    <t>Затраты труда рабочих (ср 4,3)</t>
  </si>
  <si>
    <t xml:space="preserve">12,72
</t>
  </si>
  <si>
    <t xml:space="preserve">152,65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</si>
  <si>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</si>
  <si>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</si>
  <si>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</si>
  <si>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</si>
  <si>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</si>
  <si>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</si>
  <si>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</si>
  <si>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</si>
  <si>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</si>
  <si>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</si>
  <si>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</si>
  <si>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</si>
  <si>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</si>
  <si>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</si>
  <si>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</si>
  <si>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</si>
  <si>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</si>
  <si>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</si>
  <si>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</si>
  <si>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</si>
  <si>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</si>
  <si>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</si>
  <si>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</si>
  <si>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</si>
  <si>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</si>
  <si>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</si>
  <si>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</si>
  <si>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</si>
  <si>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</si>
  <si>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</si>
  <si>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</si>
  <si>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</si>
  <si>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</si>
  <si>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</si>
  <si>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</si>
  <si>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</si>
  <si>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</si>
  <si>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</si>
  <si>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</si>
  <si>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</si>
  <si>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</si>
  <si>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</si>
  <si>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</si>
  <si>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</si>
  <si>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</si>
  <si>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</si>
  <si>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</si>
  <si>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</si>
  <si>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</si>
  <si>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</si>
  <si>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</si>
  <si>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</si>
  <si>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</si>
  <si>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</si>
  <si>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</si>
  <si>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</si>
  <si>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</si>
  <si>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</si>
  <si>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</si>
  <si>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</si>
  <si>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</si>
  <si>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</si>
  <si>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</si>
  <si>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</si>
  <si>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</si>
  <si>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</si>
  <si>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</si>
  <si>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</si>
  <si>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</si>
  <si>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</si>
  <si>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</si>
  <si>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</si>
  <si>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</si>
  <si>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</si>
  <si>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</si>
  <si>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</si>
  <si>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</si>
  <si>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</si>
  <si>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21568,13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</si>
  <si>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</si>
  <si>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</si>
  <si>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</si>
  <si>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</si>
  <si>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</si>
  <si>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</si>
  <si>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</si>
  <si>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</si>
  <si>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</si>
  <si>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</si>
  <si>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</si>
  <si>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</si>
  <si>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</si>
  <si>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</si>
  <si>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100,89
</t>
  </si>
  <si>
    <t>МТРиЭ ЧО, Пост.от 14.05.2015 г. №19/1,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</si>
  <si>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</si>
  <si>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</si>
  <si>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</si>
  <si>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</si>
  <si>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</si>
  <si>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</si>
  <si>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</si>
  <si>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</si>
  <si>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</si>
  <si>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</si>
  <si>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</si>
  <si>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</si>
  <si>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</si>
  <si>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</si>
  <si>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</si>
  <si>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301-1523</t>
  </si>
  <si>
    <t>Водомеры диаметром: до 65 мм (СТВ-65)</t>
  </si>
  <si>
    <t xml:space="preserve">компл.
</t>
  </si>
  <si>
    <t xml:space="preserve">1513,65
</t>
  </si>
  <si>
    <t xml:space="preserve">4093,91
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</si>
  <si>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</si>
  <si>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</si>
  <si>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</si>
  <si>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205,44
</t>
  </si>
  <si>
    <t>МТРиЭ ЧО, Пост.от 14.05.2015 г. №19/1, п.394.1</t>
  </si>
  <si>
    <t>302-0895</t>
  </si>
  <si>
    <t>Узлы укрупненные монтажные (трубопроводы) из стальных водогазопроводных : оцинкованных труб с гильзами диаметром 100 мм</t>
  </si>
  <si>
    <t xml:space="preserve">216
</t>
  </si>
  <si>
    <t xml:space="preserve">797,52
</t>
  </si>
  <si>
    <t>МТРиЭ ЧО, Пост.от 14.05.2015 г. №19/1, п.398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</si>
  <si>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</si>
  <si>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</si>
  <si>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</si>
  <si>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</si>
  <si>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</si>
  <si>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</si>
  <si>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405-0254</t>
  </si>
  <si>
    <t>Известь строительная: негашеная хлорная, марки А</t>
  </si>
  <si>
    <t xml:space="preserve">4630
</t>
  </si>
  <si>
    <t xml:space="preserve">31228,27
</t>
  </si>
  <si>
    <t>411-0001</t>
  </si>
  <si>
    <t>Вода</t>
  </si>
  <si>
    <t xml:space="preserve">3,11
</t>
  </si>
  <si>
    <t xml:space="preserve">22,77
</t>
  </si>
  <si>
    <t>Среднее (26.01.015, 26.01.017)</t>
  </si>
  <si>
    <t>ТСЦ-101-0120</t>
  </si>
  <si>
    <t>Гайки шестигранные диаметр резьбы: 6 мм</t>
  </si>
  <si>
    <t xml:space="preserve">25630
</t>
  </si>
  <si>
    <t xml:space="preserve">58520,14
</t>
  </si>
  <si>
    <t>ТСЦ-101-1703</t>
  </si>
  <si>
    <t>ТСЦ-103-1017</t>
  </si>
  <si>
    <t>Ревизии диаметром: 100 мм</t>
  </si>
  <si>
    <t xml:space="preserve">73,8
</t>
  </si>
  <si>
    <t xml:space="preserve">459,1
</t>
  </si>
  <si>
    <t>ТСЦ-302-1237</t>
  </si>
  <si>
    <t>ТСЦ-302-1266</t>
  </si>
  <si>
    <t>...</t>
  </si>
  <si>
    <t xml:space="preserve">24,9
</t>
  </si>
  <si>
    <t xml:space="preserve">128,54
</t>
  </si>
  <si>
    <t xml:space="preserve">   - Кран.буксВентили проходные муфтовые: 15Б1БК для воды и пара давлением 1,6 МПа (16 кгс/см2), диаметром 20 мм</t>
  </si>
  <si>
    <t xml:space="preserve">   - Вентили проходные муфтовые: 15Б1БК для воды и пара давлением 1,6 МПа (16 кгс/см2), диаметром 20 мм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</si>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</sst>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66"/>
  <sheetViews>
    <sheetView showGridLines="0" tabSelected="1" topLeftCell="A7" workbookViewId="0">
      <selection activeCell="A140" sqref="A140:IV14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206.13</v>
      </c>
      <c r="X14" s="27">
        <v>206.13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0.05</v>
      </c>
      <c r="X15" s="27">
        <v>0.05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17396.23/1000</f>
        <v>17.396229999999999</v>
      </c>
      <c r="I27" s="85"/>
      <c r="J27" s="35" t="s">
        <v>5</v>
      </c>
      <c r="K27" s="86">
        <f>101220.26/1000</f>
        <v>101.22026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0.20618</v>
      </c>
      <c r="I30" s="85"/>
      <c r="J30" s="35" t="s">
        <v>7</v>
      </c>
      <c r="K30" s="86">
        <f>(X14+X15)/1000</f>
        <v>0.20618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2307</v>
      </c>
      <c r="Z30" s="71">
        <v>2310</v>
      </c>
      <c r="AA30" s="71">
        <v>1361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2307/1000</f>
        <v>2.3069999999999999</v>
      </c>
      <c r="I31" s="85"/>
      <c r="J31" s="35" t="s">
        <v>5</v>
      </c>
      <c r="K31" s="86">
        <f>27670/1000</f>
        <v>27.67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27670</v>
      </c>
      <c r="Z31" s="72">
        <v>23665</v>
      </c>
      <c r="AA31" s="72">
        <v>13060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>
        <v>2</v>
      </c>
    </row>
    <row r="43" spans="1:22" ht="68.400000000000006" x14ac:dyDescent="0.25">
      <c r="A43" s="132">
        <v>2</v>
      </c>
      <c r="B43" s="133">
        <v>2</v>
      </c>
      <c r="C43" s="134" t="s">
        <v>82</v>
      </c>
      <c r="D43" s="135" t="s">
        <v>83</v>
      </c>
      <c r="E43" s="136">
        <v>13.69</v>
      </c>
      <c r="F43" s="137">
        <v>13.69</v>
      </c>
      <c r="G43" s="136"/>
      <c r="H43" s="136" t="s">
        <v>84</v>
      </c>
      <c r="I43" s="136">
        <v>3</v>
      </c>
      <c r="J43" s="136"/>
      <c r="K43" s="136" t="s">
        <v>85</v>
      </c>
      <c r="L43" s="137">
        <v>41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73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3</v>
      </c>
      <c r="B45" s="133">
        <v>3</v>
      </c>
      <c r="C45" s="134" t="s">
        <v>86</v>
      </c>
      <c r="D45" s="135" t="s">
        <v>87</v>
      </c>
      <c r="E45" s="136">
        <v>25015.360000000001</v>
      </c>
      <c r="F45" s="137" t="s">
        <v>88</v>
      </c>
      <c r="G45" s="136" t="s">
        <v>89</v>
      </c>
      <c r="H45" s="136" t="s">
        <v>90</v>
      </c>
      <c r="I45" s="136" t="s">
        <v>91</v>
      </c>
      <c r="J45" s="136">
        <v>14</v>
      </c>
      <c r="K45" s="136" t="s">
        <v>92</v>
      </c>
      <c r="L45" s="137" t="s">
        <v>93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 t="s">
        <v>94</v>
      </c>
    </row>
    <row r="46" spans="1:22" ht="57" x14ac:dyDescent="0.25">
      <c r="A46" s="132">
        <v>4</v>
      </c>
      <c r="B46" s="133">
        <v>4</v>
      </c>
      <c r="C46" s="134" t="s">
        <v>74</v>
      </c>
      <c r="D46" s="135" t="s">
        <v>95</v>
      </c>
      <c r="E46" s="136">
        <v>508.07</v>
      </c>
      <c r="F46" s="137" t="s">
        <v>76</v>
      </c>
      <c r="G46" s="136">
        <v>1.03</v>
      </c>
      <c r="H46" s="136" t="s">
        <v>96</v>
      </c>
      <c r="I46" s="136" t="s">
        <v>97</v>
      </c>
      <c r="J46" s="136"/>
      <c r="K46" s="136" t="s">
        <v>98</v>
      </c>
      <c r="L46" s="137" t="s">
        <v>99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100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5</v>
      </c>
      <c r="B48" s="133">
        <v>5</v>
      </c>
      <c r="C48" s="134" t="s">
        <v>82</v>
      </c>
      <c r="D48" s="135" t="s">
        <v>83</v>
      </c>
      <c r="E48" s="136">
        <v>13.69</v>
      </c>
      <c r="F48" s="137">
        <v>13.69</v>
      </c>
      <c r="G48" s="136"/>
      <c r="H48" s="136" t="s">
        <v>84</v>
      </c>
      <c r="I48" s="136">
        <v>3</v>
      </c>
      <c r="J48" s="136"/>
      <c r="K48" s="136" t="s">
        <v>85</v>
      </c>
      <c r="L48" s="137">
        <v>41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/>
    </row>
    <row r="49" spans="1:22" ht="79.8" x14ac:dyDescent="0.25">
      <c r="A49" s="132">
        <v>6</v>
      </c>
      <c r="B49" s="133">
        <v>6</v>
      </c>
      <c r="C49" s="134" t="s">
        <v>101</v>
      </c>
      <c r="D49" s="135" t="s">
        <v>102</v>
      </c>
      <c r="E49" s="136">
        <v>5013.63</v>
      </c>
      <c r="F49" s="137" t="s">
        <v>103</v>
      </c>
      <c r="G49" s="136" t="s">
        <v>104</v>
      </c>
      <c r="H49" s="136" t="s">
        <v>105</v>
      </c>
      <c r="I49" s="136" t="s">
        <v>106</v>
      </c>
      <c r="J49" s="136">
        <v>10</v>
      </c>
      <c r="K49" s="136" t="s">
        <v>107</v>
      </c>
      <c r="L49" s="137" t="s">
        <v>108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 t="s">
        <v>109</v>
      </c>
    </row>
    <row r="50" spans="1:22" ht="18.45" customHeight="1" x14ac:dyDescent="0.25">
      <c r="A50" s="130" t="s">
        <v>73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8">
        <v>7</v>
      </c>
      <c r="B51" s="139">
        <v>7</v>
      </c>
      <c r="C51" s="140" t="s">
        <v>74</v>
      </c>
      <c r="D51" s="141" t="s">
        <v>110</v>
      </c>
      <c r="E51" s="142">
        <v>508.07</v>
      </c>
      <c r="F51" s="143" t="s">
        <v>76</v>
      </c>
      <c r="G51" s="142">
        <v>1.03</v>
      </c>
      <c r="H51" s="142" t="s">
        <v>111</v>
      </c>
      <c r="I51" s="142" t="s">
        <v>112</v>
      </c>
      <c r="J51" s="142"/>
      <c r="K51" s="142" t="s">
        <v>113</v>
      </c>
      <c r="L51" s="143" t="s">
        <v>114</v>
      </c>
      <c r="M51" s="143"/>
      <c r="N51" s="143" t="s">
        <v>81</v>
      </c>
      <c r="O51" s="143"/>
      <c r="P51" s="143"/>
      <c r="Q51" s="143"/>
      <c r="R51" s="143"/>
      <c r="S51" s="143"/>
      <c r="T51" s="143"/>
      <c r="U51" s="143"/>
      <c r="V51" s="143">
        <v>1</v>
      </c>
    </row>
    <row r="52" spans="1:22" ht="19.350000000000001" customHeight="1" x14ac:dyDescent="0.25">
      <c r="A52" s="128" t="s">
        <v>115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73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8</v>
      </c>
      <c r="B54" s="133">
        <v>8</v>
      </c>
      <c r="C54" s="134" t="s">
        <v>74</v>
      </c>
      <c r="D54" s="135" t="s">
        <v>116</v>
      </c>
      <c r="E54" s="136">
        <v>508.07</v>
      </c>
      <c r="F54" s="137" t="s">
        <v>76</v>
      </c>
      <c r="G54" s="136">
        <v>1.03</v>
      </c>
      <c r="H54" s="136" t="s">
        <v>117</v>
      </c>
      <c r="I54" s="136" t="s">
        <v>118</v>
      </c>
      <c r="J54" s="136"/>
      <c r="K54" s="136" t="s">
        <v>119</v>
      </c>
      <c r="L54" s="137" t="s">
        <v>120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57" x14ac:dyDescent="0.25">
      <c r="A55" s="138">
        <v>9</v>
      </c>
      <c r="B55" s="139">
        <v>9</v>
      </c>
      <c r="C55" s="140" t="s">
        <v>74</v>
      </c>
      <c r="D55" s="141" t="s">
        <v>121</v>
      </c>
      <c r="E55" s="142">
        <v>508.07</v>
      </c>
      <c r="F55" s="143" t="s">
        <v>76</v>
      </c>
      <c r="G55" s="142">
        <v>1.03</v>
      </c>
      <c r="H55" s="142" t="s">
        <v>122</v>
      </c>
      <c r="I55" s="142" t="s">
        <v>123</v>
      </c>
      <c r="J55" s="142"/>
      <c r="K55" s="142" t="s">
        <v>124</v>
      </c>
      <c r="L55" s="143" t="s">
        <v>125</v>
      </c>
      <c r="M55" s="143"/>
      <c r="N55" s="143" t="s">
        <v>81</v>
      </c>
      <c r="O55" s="143"/>
      <c r="P55" s="143"/>
      <c r="Q55" s="143"/>
      <c r="R55" s="143"/>
      <c r="S55" s="143"/>
      <c r="T55" s="143"/>
      <c r="U55" s="143"/>
      <c r="V55" s="143">
        <v>2</v>
      </c>
    </row>
    <row r="56" spans="1:22" ht="19.350000000000001" customHeight="1" x14ac:dyDescent="0.25">
      <c r="A56" s="128" t="s">
        <v>126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</row>
    <row r="57" spans="1:22" ht="18.45" customHeight="1" x14ac:dyDescent="0.25">
      <c r="A57" s="130" t="s">
        <v>73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91.2" x14ac:dyDescent="0.25">
      <c r="A58" s="132">
        <v>10</v>
      </c>
      <c r="B58" s="133">
        <v>10</v>
      </c>
      <c r="C58" s="134" t="s">
        <v>127</v>
      </c>
      <c r="D58" s="135" t="s">
        <v>128</v>
      </c>
      <c r="E58" s="136">
        <v>1119.57</v>
      </c>
      <c r="F58" s="137" t="s">
        <v>129</v>
      </c>
      <c r="G58" s="136" t="s">
        <v>130</v>
      </c>
      <c r="H58" s="136" t="s">
        <v>131</v>
      </c>
      <c r="I58" s="136">
        <v>10</v>
      </c>
      <c r="J58" s="136">
        <v>1</v>
      </c>
      <c r="K58" s="136" t="s">
        <v>132</v>
      </c>
      <c r="L58" s="137" t="s">
        <v>133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>
        <v>3</v>
      </c>
    </row>
    <row r="59" spans="1:22" ht="18.45" customHeight="1" x14ac:dyDescent="0.25">
      <c r="A59" s="130" t="s">
        <v>134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68.400000000000006" x14ac:dyDescent="0.25">
      <c r="A60" s="132">
        <v>11</v>
      </c>
      <c r="B60" s="133">
        <v>11</v>
      </c>
      <c r="C60" s="134" t="s">
        <v>82</v>
      </c>
      <c r="D60" s="135" t="s">
        <v>135</v>
      </c>
      <c r="E60" s="136">
        <v>13.69</v>
      </c>
      <c r="F60" s="137">
        <v>13.69</v>
      </c>
      <c r="G60" s="136"/>
      <c r="H60" s="136" t="s">
        <v>136</v>
      </c>
      <c r="I60" s="136">
        <v>123</v>
      </c>
      <c r="J60" s="136"/>
      <c r="K60" s="136" t="s">
        <v>137</v>
      </c>
      <c r="L60" s="137">
        <v>1480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/>
    </row>
    <row r="61" spans="1:22" ht="18.45" customHeight="1" x14ac:dyDescent="0.25">
      <c r="A61" s="130" t="s">
        <v>73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12</v>
      </c>
      <c r="B62" s="133">
        <v>12</v>
      </c>
      <c r="C62" s="134" t="s">
        <v>82</v>
      </c>
      <c r="D62" s="135" t="s">
        <v>138</v>
      </c>
      <c r="E62" s="136">
        <v>13.69</v>
      </c>
      <c r="F62" s="137">
        <v>13.69</v>
      </c>
      <c r="G62" s="136"/>
      <c r="H62" s="136" t="s">
        <v>139</v>
      </c>
      <c r="I62" s="136">
        <v>62</v>
      </c>
      <c r="J62" s="136"/>
      <c r="K62" s="136" t="s">
        <v>140</v>
      </c>
      <c r="L62" s="137">
        <v>740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8">
        <v>13</v>
      </c>
      <c r="B63" s="139">
        <v>13</v>
      </c>
      <c r="C63" s="140" t="s">
        <v>141</v>
      </c>
      <c r="D63" s="141" t="s">
        <v>142</v>
      </c>
      <c r="E63" s="142">
        <v>3779.37</v>
      </c>
      <c r="F63" s="143" t="s">
        <v>143</v>
      </c>
      <c r="G63" s="142"/>
      <c r="H63" s="142" t="s">
        <v>144</v>
      </c>
      <c r="I63" s="142" t="s">
        <v>145</v>
      </c>
      <c r="J63" s="142"/>
      <c r="K63" s="142" t="s">
        <v>146</v>
      </c>
      <c r="L63" s="143" t="s">
        <v>147</v>
      </c>
      <c r="M63" s="143"/>
      <c r="N63" s="143" t="s">
        <v>81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148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149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14</v>
      </c>
      <c r="B66" s="133">
        <v>14</v>
      </c>
      <c r="C66" s="134" t="s">
        <v>82</v>
      </c>
      <c r="D66" s="135" t="s">
        <v>150</v>
      </c>
      <c r="E66" s="136">
        <v>13.69</v>
      </c>
      <c r="F66" s="137">
        <v>13.69</v>
      </c>
      <c r="G66" s="136"/>
      <c r="H66" s="136" t="s">
        <v>151</v>
      </c>
      <c r="I66" s="136">
        <v>7</v>
      </c>
      <c r="J66" s="136"/>
      <c r="K66" s="136" t="s">
        <v>152</v>
      </c>
      <c r="L66" s="137">
        <v>82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2">
        <v>15</v>
      </c>
      <c r="B67" s="133">
        <v>15</v>
      </c>
      <c r="C67" s="134" t="s">
        <v>153</v>
      </c>
      <c r="D67" s="135" t="s">
        <v>154</v>
      </c>
      <c r="E67" s="136">
        <v>2435.67</v>
      </c>
      <c r="F67" s="137" t="s">
        <v>155</v>
      </c>
      <c r="G67" s="136" t="s">
        <v>130</v>
      </c>
      <c r="H67" s="136" t="s">
        <v>156</v>
      </c>
      <c r="I67" s="136" t="s">
        <v>157</v>
      </c>
      <c r="J67" s="136">
        <v>1</v>
      </c>
      <c r="K67" s="136" t="s">
        <v>158</v>
      </c>
      <c r="L67" s="137" t="s">
        <v>159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>
        <v>5</v>
      </c>
    </row>
    <row r="68" spans="1:22" ht="68.400000000000006" x14ac:dyDescent="0.25">
      <c r="A68" s="132">
        <v>16</v>
      </c>
      <c r="B68" s="133">
        <v>16</v>
      </c>
      <c r="C68" s="134" t="s">
        <v>160</v>
      </c>
      <c r="D68" s="135" t="s">
        <v>161</v>
      </c>
      <c r="E68" s="136">
        <v>1010.59</v>
      </c>
      <c r="F68" s="137" t="s">
        <v>162</v>
      </c>
      <c r="G68" s="136">
        <v>5.16</v>
      </c>
      <c r="H68" s="136" t="s">
        <v>163</v>
      </c>
      <c r="I68" s="136" t="s">
        <v>164</v>
      </c>
      <c r="J68" s="136"/>
      <c r="K68" s="136" t="s">
        <v>165</v>
      </c>
      <c r="L68" s="137" t="s">
        <v>166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>
        <v>1</v>
      </c>
    </row>
    <row r="69" spans="1:22" ht="45.6" x14ac:dyDescent="0.25">
      <c r="A69" s="132">
        <v>17</v>
      </c>
      <c r="B69" s="133">
        <v>17</v>
      </c>
      <c r="C69" s="134" t="s">
        <v>167</v>
      </c>
      <c r="D69" s="135" t="s">
        <v>168</v>
      </c>
      <c r="E69" s="136">
        <v>43.5</v>
      </c>
      <c r="F69" s="137" t="s">
        <v>169</v>
      </c>
      <c r="G69" s="136"/>
      <c r="H69" s="136">
        <v>87</v>
      </c>
      <c r="I69" s="136" t="s">
        <v>170</v>
      </c>
      <c r="J69" s="136"/>
      <c r="K69" s="136">
        <v>253</v>
      </c>
      <c r="L69" s="137" t="s">
        <v>171</v>
      </c>
      <c r="M69" s="137"/>
      <c r="N69" s="137" t="s">
        <v>172</v>
      </c>
      <c r="O69" s="137"/>
      <c r="P69" s="137"/>
      <c r="Q69" s="137"/>
      <c r="R69" s="137"/>
      <c r="S69" s="137"/>
      <c r="T69" s="137"/>
      <c r="U69" s="137"/>
      <c r="V69" s="137"/>
    </row>
    <row r="70" spans="1:22" ht="45.6" x14ac:dyDescent="0.25">
      <c r="A70" s="132">
        <v>18</v>
      </c>
      <c r="B70" s="133">
        <v>18</v>
      </c>
      <c r="C70" s="134" t="s">
        <v>173</v>
      </c>
      <c r="D70" s="135" t="s">
        <v>174</v>
      </c>
      <c r="E70" s="136">
        <v>29.3</v>
      </c>
      <c r="F70" s="137" t="s">
        <v>175</v>
      </c>
      <c r="G70" s="136"/>
      <c r="H70" s="136">
        <v>29</v>
      </c>
      <c r="I70" s="136" t="s">
        <v>176</v>
      </c>
      <c r="J70" s="136"/>
      <c r="K70" s="136">
        <v>82</v>
      </c>
      <c r="L70" s="137" t="s">
        <v>177</v>
      </c>
      <c r="M70" s="137"/>
      <c r="N70" s="137" t="s">
        <v>172</v>
      </c>
      <c r="O70" s="137"/>
      <c r="P70" s="137"/>
      <c r="Q70" s="137"/>
      <c r="R70" s="137"/>
      <c r="S70" s="137"/>
      <c r="T70" s="137"/>
      <c r="U70" s="137"/>
      <c r="V70" s="137"/>
    </row>
    <row r="71" spans="1:22" ht="68.400000000000006" x14ac:dyDescent="0.25">
      <c r="A71" s="132">
        <v>19</v>
      </c>
      <c r="B71" s="133">
        <v>19</v>
      </c>
      <c r="C71" s="134" t="s">
        <v>178</v>
      </c>
      <c r="D71" s="135" t="s">
        <v>102</v>
      </c>
      <c r="E71" s="136">
        <v>1010.59</v>
      </c>
      <c r="F71" s="137" t="s">
        <v>162</v>
      </c>
      <c r="G71" s="136">
        <v>5.16</v>
      </c>
      <c r="H71" s="136" t="s">
        <v>179</v>
      </c>
      <c r="I71" s="136" t="s">
        <v>180</v>
      </c>
      <c r="J71" s="136"/>
      <c r="K71" s="136" t="s">
        <v>181</v>
      </c>
      <c r="L71" s="137" t="s">
        <v>182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>
        <v>2</v>
      </c>
    </row>
    <row r="72" spans="1:22" ht="68.400000000000006" x14ac:dyDescent="0.25">
      <c r="A72" s="132">
        <v>20</v>
      </c>
      <c r="B72" s="133">
        <v>20</v>
      </c>
      <c r="C72" s="134" t="s">
        <v>183</v>
      </c>
      <c r="D72" s="135" t="s">
        <v>184</v>
      </c>
      <c r="E72" s="136">
        <v>21.75</v>
      </c>
      <c r="F72" s="137" t="s">
        <v>185</v>
      </c>
      <c r="G72" s="136"/>
      <c r="H72" s="136">
        <v>131</v>
      </c>
      <c r="I72" s="136" t="s">
        <v>186</v>
      </c>
      <c r="J72" s="136"/>
      <c r="K72" s="136">
        <v>379</v>
      </c>
      <c r="L72" s="137" t="s">
        <v>187</v>
      </c>
      <c r="M72" s="137"/>
      <c r="N72" s="137" t="s">
        <v>172</v>
      </c>
      <c r="O72" s="137"/>
      <c r="P72" s="137"/>
      <c r="Q72" s="137"/>
      <c r="R72" s="137"/>
      <c r="S72" s="137"/>
      <c r="T72" s="137"/>
      <c r="U72" s="137"/>
      <c r="V72" s="137"/>
    </row>
    <row r="73" spans="1:22" ht="57" x14ac:dyDescent="0.25">
      <c r="A73" s="138">
        <v>21</v>
      </c>
      <c r="B73" s="139">
        <v>21</v>
      </c>
      <c r="C73" s="140" t="s">
        <v>74</v>
      </c>
      <c r="D73" s="141" t="s">
        <v>110</v>
      </c>
      <c r="E73" s="142">
        <v>508.07</v>
      </c>
      <c r="F73" s="143" t="s">
        <v>76</v>
      </c>
      <c r="G73" s="142">
        <v>1.03</v>
      </c>
      <c r="H73" s="142" t="s">
        <v>111</v>
      </c>
      <c r="I73" s="142" t="s">
        <v>112</v>
      </c>
      <c r="J73" s="142"/>
      <c r="K73" s="142" t="s">
        <v>113</v>
      </c>
      <c r="L73" s="143" t="s">
        <v>114</v>
      </c>
      <c r="M73" s="143"/>
      <c r="N73" s="143" t="s">
        <v>81</v>
      </c>
      <c r="O73" s="143"/>
      <c r="P73" s="143"/>
      <c r="Q73" s="143"/>
      <c r="R73" s="143"/>
      <c r="S73" s="143"/>
      <c r="T73" s="143"/>
      <c r="U73" s="143"/>
      <c r="V73" s="143">
        <v>1</v>
      </c>
    </row>
    <row r="74" spans="1:22" ht="19.350000000000001" customHeight="1" x14ac:dyDescent="0.25">
      <c r="A74" s="128" t="s">
        <v>188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30" t="s">
        <v>73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79.8" x14ac:dyDescent="0.25">
      <c r="A76" s="132">
        <v>22</v>
      </c>
      <c r="B76" s="133">
        <v>22</v>
      </c>
      <c r="C76" s="134" t="s">
        <v>153</v>
      </c>
      <c r="D76" s="135" t="s">
        <v>189</v>
      </c>
      <c r="E76" s="136">
        <v>2435.67</v>
      </c>
      <c r="F76" s="137" t="s">
        <v>155</v>
      </c>
      <c r="G76" s="136" t="s">
        <v>130</v>
      </c>
      <c r="H76" s="136" t="s">
        <v>190</v>
      </c>
      <c r="I76" s="136" t="s">
        <v>191</v>
      </c>
      <c r="J76" s="136">
        <v>1</v>
      </c>
      <c r="K76" s="136" t="s">
        <v>192</v>
      </c>
      <c r="L76" s="137" t="s">
        <v>193</v>
      </c>
      <c r="M76" s="137"/>
      <c r="N76" s="137" t="s">
        <v>81</v>
      </c>
      <c r="O76" s="137"/>
      <c r="P76" s="137"/>
      <c r="Q76" s="137"/>
      <c r="R76" s="137"/>
      <c r="S76" s="137"/>
      <c r="T76" s="137"/>
      <c r="U76" s="137"/>
      <c r="V76" s="137">
        <v>7</v>
      </c>
    </row>
    <row r="77" spans="1:22" ht="79.8" x14ac:dyDescent="0.25">
      <c r="A77" s="132">
        <v>23</v>
      </c>
      <c r="B77" s="133">
        <v>23</v>
      </c>
      <c r="C77" s="134" t="s">
        <v>194</v>
      </c>
      <c r="D77" s="135" t="s">
        <v>195</v>
      </c>
      <c r="E77" s="136">
        <v>3591.9</v>
      </c>
      <c r="F77" s="137" t="s">
        <v>196</v>
      </c>
      <c r="G77" s="136" t="s">
        <v>197</v>
      </c>
      <c r="H77" s="136" t="s">
        <v>198</v>
      </c>
      <c r="I77" s="136" t="s">
        <v>199</v>
      </c>
      <c r="J77" s="136"/>
      <c r="K77" s="136" t="s">
        <v>200</v>
      </c>
      <c r="L77" s="137" t="s">
        <v>201</v>
      </c>
      <c r="M77" s="137"/>
      <c r="N77" s="137" t="s">
        <v>81</v>
      </c>
      <c r="O77" s="137"/>
      <c r="P77" s="137"/>
      <c r="Q77" s="137"/>
      <c r="R77" s="137"/>
      <c r="S77" s="137"/>
      <c r="T77" s="137"/>
      <c r="U77" s="137"/>
      <c r="V77" s="137">
        <v>1</v>
      </c>
    </row>
    <row r="78" spans="1:22" ht="68.400000000000006" x14ac:dyDescent="0.25">
      <c r="A78" s="132">
        <v>24</v>
      </c>
      <c r="B78" s="133">
        <v>24</v>
      </c>
      <c r="C78" s="134" t="s">
        <v>160</v>
      </c>
      <c r="D78" s="135" t="s">
        <v>202</v>
      </c>
      <c r="E78" s="136">
        <v>1010.59</v>
      </c>
      <c r="F78" s="137" t="s">
        <v>162</v>
      </c>
      <c r="G78" s="136">
        <v>5.16</v>
      </c>
      <c r="H78" s="136" t="s">
        <v>203</v>
      </c>
      <c r="I78" s="136" t="s">
        <v>204</v>
      </c>
      <c r="J78" s="136"/>
      <c r="K78" s="136" t="s">
        <v>205</v>
      </c>
      <c r="L78" s="137" t="s">
        <v>206</v>
      </c>
      <c r="M78" s="137"/>
      <c r="N78" s="137" t="s">
        <v>81</v>
      </c>
      <c r="O78" s="137"/>
      <c r="P78" s="137"/>
      <c r="Q78" s="137"/>
      <c r="R78" s="137"/>
      <c r="S78" s="137"/>
      <c r="T78" s="137"/>
      <c r="U78" s="137"/>
      <c r="V78" s="137">
        <v>1</v>
      </c>
    </row>
    <row r="79" spans="1:22" ht="45.6" x14ac:dyDescent="0.25">
      <c r="A79" s="132">
        <v>25</v>
      </c>
      <c r="B79" s="133">
        <v>25</v>
      </c>
      <c r="C79" s="134" t="s">
        <v>167</v>
      </c>
      <c r="D79" s="135" t="s">
        <v>207</v>
      </c>
      <c r="E79" s="136">
        <v>43.5</v>
      </c>
      <c r="F79" s="137" t="s">
        <v>169</v>
      </c>
      <c r="G79" s="136"/>
      <c r="H79" s="136">
        <v>131</v>
      </c>
      <c r="I79" s="136" t="s">
        <v>186</v>
      </c>
      <c r="J79" s="136"/>
      <c r="K79" s="136">
        <v>379</v>
      </c>
      <c r="L79" s="137" t="s">
        <v>187</v>
      </c>
      <c r="M79" s="137"/>
      <c r="N79" s="137" t="s">
        <v>172</v>
      </c>
      <c r="O79" s="137"/>
      <c r="P79" s="137"/>
      <c r="Q79" s="137"/>
      <c r="R79" s="137"/>
      <c r="S79" s="137"/>
      <c r="T79" s="137"/>
      <c r="U79" s="137"/>
      <c r="V79" s="137"/>
    </row>
    <row r="80" spans="1:22" ht="45.6" x14ac:dyDescent="0.25">
      <c r="A80" s="132">
        <v>26</v>
      </c>
      <c r="B80" s="133">
        <v>26</v>
      </c>
      <c r="C80" s="134" t="s">
        <v>208</v>
      </c>
      <c r="D80" s="135" t="s">
        <v>168</v>
      </c>
      <c r="E80" s="136">
        <v>18.600000000000001</v>
      </c>
      <c r="F80" s="137" t="s">
        <v>209</v>
      </c>
      <c r="G80" s="136"/>
      <c r="H80" s="136">
        <v>37</v>
      </c>
      <c r="I80" s="136" t="s">
        <v>210</v>
      </c>
      <c r="J80" s="136"/>
      <c r="K80" s="136">
        <v>83</v>
      </c>
      <c r="L80" s="137" t="s">
        <v>211</v>
      </c>
      <c r="M80" s="137"/>
      <c r="N80" s="137" t="s">
        <v>172</v>
      </c>
      <c r="O80" s="137"/>
      <c r="P80" s="137"/>
      <c r="Q80" s="137"/>
      <c r="R80" s="137"/>
      <c r="S80" s="137"/>
      <c r="T80" s="137"/>
      <c r="U80" s="137"/>
      <c r="V80" s="137"/>
    </row>
    <row r="81" spans="1:22" ht="34.200000000000003" x14ac:dyDescent="0.25">
      <c r="A81" s="132">
        <v>27</v>
      </c>
      <c r="B81" s="133">
        <v>27</v>
      </c>
      <c r="C81" s="134" t="s">
        <v>212</v>
      </c>
      <c r="D81" s="135" t="s">
        <v>213</v>
      </c>
      <c r="E81" s="136">
        <v>2.41</v>
      </c>
      <c r="F81" s="137" t="s">
        <v>214</v>
      </c>
      <c r="G81" s="136"/>
      <c r="H81" s="136">
        <v>10</v>
      </c>
      <c r="I81" s="136" t="s">
        <v>215</v>
      </c>
      <c r="J81" s="136"/>
      <c r="K81" s="136">
        <v>76</v>
      </c>
      <c r="L81" s="137" t="s">
        <v>216</v>
      </c>
      <c r="M81" s="137"/>
      <c r="N81" s="137" t="s">
        <v>172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217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79.8" x14ac:dyDescent="0.25">
      <c r="A83" s="132">
        <v>28</v>
      </c>
      <c r="B83" s="133">
        <v>28</v>
      </c>
      <c r="C83" s="134" t="s">
        <v>153</v>
      </c>
      <c r="D83" s="135" t="s">
        <v>218</v>
      </c>
      <c r="E83" s="136">
        <v>2435.67</v>
      </c>
      <c r="F83" s="137" t="s">
        <v>155</v>
      </c>
      <c r="G83" s="136" t="s">
        <v>130</v>
      </c>
      <c r="H83" s="136" t="s">
        <v>219</v>
      </c>
      <c r="I83" s="136" t="s">
        <v>220</v>
      </c>
      <c r="J83" s="136">
        <v>2</v>
      </c>
      <c r="K83" s="136" t="s">
        <v>221</v>
      </c>
      <c r="L83" s="137" t="s">
        <v>222</v>
      </c>
      <c r="M83" s="137"/>
      <c r="N83" s="137" t="s">
        <v>81</v>
      </c>
      <c r="O83" s="137"/>
      <c r="P83" s="137"/>
      <c r="Q83" s="137"/>
      <c r="R83" s="137"/>
      <c r="S83" s="137"/>
      <c r="T83" s="137"/>
      <c r="U83" s="137"/>
      <c r="V83" s="137">
        <v>8</v>
      </c>
    </row>
    <row r="84" spans="1:22" ht="68.400000000000006" x14ac:dyDescent="0.25">
      <c r="A84" s="132">
        <v>29</v>
      </c>
      <c r="B84" s="133">
        <v>29</v>
      </c>
      <c r="C84" s="134" t="s">
        <v>160</v>
      </c>
      <c r="D84" s="135" t="s">
        <v>128</v>
      </c>
      <c r="E84" s="136">
        <v>1010.59</v>
      </c>
      <c r="F84" s="137" t="s">
        <v>162</v>
      </c>
      <c r="G84" s="136">
        <v>5.16</v>
      </c>
      <c r="H84" s="136" t="s">
        <v>223</v>
      </c>
      <c r="I84" s="136" t="s">
        <v>224</v>
      </c>
      <c r="J84" s="136"/>
      <c r="K84" s="136" t="s">
        <v>225</v>
      </c>
      <c r="L84" s="137" t="s">
        <v>226</v>
      </c>
      <c r="M84" s="137"/>
      <c r="N84" s="137" t="s">
        <v>81</v>
      </c>
      <c r="O84" s="137"/>
      <c r="P84" s="137"/>
      <c r="Q84" s="137"/>
      <c r="R84" s="137"/>
      <c r="S84" s="137"/>
      <c r="T84" s="137"/>
      <c r="U84" s="137"/>
      <c r="V84" s="137"/>
    </row>
    <row r="85" spans="1:22" ht="45.6" x14ac:dyDescent="0.25">
      <c r="A85" s="132">
        <v>30</v>
      </c>
      <c r="B85" s="133">
        <v>30</v>
      </c>
      <c r="C85" s="134" t="s">
        <v>167</v>
      </c>
      <c r="D85" s="135" t="s">
        <v>174</v>
      </c>
      <c r="E85" s="136">
        <v>43.5</v>
      </c>
      <c r="F85" s="137" t="s">
        <v>169</v>
      </c>
      <c r="G85" s="136"/>
      <c r="H85" s="136">
        <v>44</v>
      </c>
      <c r="I85" s="136" t="s">
        <v>227</v>
      </c>
      <c r="J85" s="136"/>
      <c r="K85" s="136">
        <v>126</v>
      </c>
      <c r="L85" s="137" t="s">
        <v>228</v>
      </c>
      <c r="M85" s="137"/>
      <c r="N85" s="137" t="s">
        <v>172</v>
      </c>
      <c r="O85" s="137"/>
      <c r="P85" s="137"/>
      <c r="Q85" s="137"/>
      <c r="R85" s="137"/>
      <c r="S85" s="137"/>
      <c r="T85" s="137"/>
      <c r="U85" s="137"/>
      <c r="V85" s="137"/>
    </row>
    <row r="86" spans="1:22" ht="45.6" x14ac:dyDescent="0.25">
      <c r="A86" s="132">
        <v>31</v>
      </c>
      <c r="B86" s="133">
        <v>31</v>
      </c>
      <c r="C86" s="134" t="s">
        <v>208</v>
      </c>
      <c r="D86" s="135" t="s">
        <v>168</v>
      </c>
      <c r="E86" s="136">
        <v>18.600000000000001</v>
      </c>
      <c r="F86" s="137" t="s">
        <v>209</v>
      </c>
      <c r="G86" s="136"/>
      <c r="H86" s="136">
        <v>37</v>
      </c>
      <c r="I86" s="136" t="s">
        <v>210</v>
      </c>
      <c r="J86" s="136"/>
      <c r="K86" s="136">
        <v>83</v>
      </c>
      <c r="L86" s="137" t="s">
        <v>211</v>
      </c>
      <c r="M86" s="137"/>
      <c r="N86" s="137" t="s">
        <v>172</v>
      </c>
      <c r="O86" s="137"/>
      <c r="P86" s="137"/>
      <c r="Q86" s="137"/>
      <c r="R86" s="137"/>
      <c r="S86" s="137"/>
      <c r="T86" s="137"/>
      <c r="U86" s="137"/>
      <c r="V86" s="137"/>
    </row>
    <row r="87" spans="1:22" ht="34.200000000000003" x14ac:dyDescent="0.25">
      <c r="A87" s="132">
        <v>32</v>
      </c>
      <c r="B87" s="133">
        <v>32</v>
      </c>
      <c r="C87" s="134" t="s">
        <v>212</v>
      </c>
      <c r="D87" s="135" t="s">
        <v>174</v>
      </c>
      <c r="E87" s="136">
        <v>2.41</v>
      </c>
      <c r="F87" s="137" t="s">
        <v>214</v>
      </c>
      <c r="G87" s="136"/>
      <c r="H87" s="136">
        <v>2</v>
      </c>
      <c r="I87" s="136" t="s">
        <v>229</v>
      </c>
      <c r="J87" s="136"/>
      <c r="K87" s="136">
        <v>19</v>
      </c>
      <c r="L87" s="137" t="s">
        <v>230</v>
      </c>
      <c r="M87" s="137"/>
      <c r="N87" s="137" t="s">
        <v>172</v>
      </c>
      <c r="O87" s="137"/>
      <c r="P87" s="137"/>
      <c r="Q87" s="137"/>
      <c r="R87" s="137"/>
      <c r="S87" s="137"/>
      <c r="T87" s="137"/>
      <c r="U87" s="137"/>
      <c r="V87" s="137"/>
    </row>
    <row r="88" spans="1:22" ht="18.45" customHeight="1" x14ac:dyDescent="0.25">
      <c r="A88" s="130" t="s">
        <v>73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79.8" x14ac:dyDescent="0.25">
      <c r="A89" s="132">
        <v>33</v>
      </c>
      <c r="B89" s="133">
        <v>33</v>
      </c>
      <c r="C89" s="134" t="s">
        <v>153</v>
      </c>
      <c r="D89" s="135" t="s">
        <v>231</v>
      </c>
      <c r="E89" s="136">
        <v>2435.67</v>
      </c>
      <c r="F89" s="137" t="s">
        <v>155</v>
      </c>
      <c r="G89" s="136" t="s">
        <v>130</v>
      </c>
      <c r="H89" s="136" t="s">
        <v>232</v>
      </c>
      <c r="I89" s="136" t="s">
        <v>233</v>
      </c>
      <c r="J89" s="136">
        <v>1</v>
      </c>
      <c r="K89" s="136" t="s">
        <v>234</v>
      </c>
      <c r="L89" s="137" t="s">
        <v>235</v>
      </c>
      <c r="M89" s="137"/>
      <c r="N89" s="137" t="s">
        <v>81</v>
      </c>
      <c r="O89" s="137"/>
      <c r="P89" s="137"/>
      <c r="Q89" s="137"/>
      <c r="R89" s="137"/>
      <c r="S89" s="137"/>
      <c r="T89" s="137"/>
      <c r="U89" s="137"/>
      <c r="V89" s="137">
        <v>4</v>
      </c>
    </row>
    <row r="90" spans="1:22" ht="79.8" x14ac:dyDescent="0.25">
      <c r="A90" s="132">
        <v>34</v>
      </c>
      <c r="B90" s="133">
        <v>34</v>
      </c>
      <c r="C90" s="134" t="s">
        <v>194</v>
      </c>
      <c r="D90" s="135" t="s">
        <v>236</v>
      </c>
      <c r="E90" s="136">
        <v>3591.9</v>
      </c>
      <c r="F90" s="137" t="s">
        <v>196</v>
      </c>
      <c r="G90" s="136" t="s">
        <v>197</v>
      </c>
      <c r="H90" s="136" t="s">
        <v>237</v>
      </c>
      <c r="I90" s="136" t="s">
        <v>238</v>
      </c>
      <c r="J90" s="136"/>
      <c r="K90" s="136" t="s">
        <v>239</v>
      </c>
      <c r="L90" s="137" t="s">
        <v>240</v>
      </c>
      <c r="M90" s="137"/>
      <c r="N90" s="137" t="s">
        <v>81</v>
      </c>
      <c r="O90" s="137"/>
      <c r="P90" s="137"/>
      <c r="Q90" s="137"/>
      <c r="R90" s="137"/>
      <c r="S90" s="137"/>
      <c r="T90" s="137"/>
      <c r="U90" s="137"/>
      <c r="V90" s="137">
        <v>1</v>
      </c>
    </row>
    <row r="91" spans="1:22" ht="68.400000000000006" x14ac:dyDescent="0.25">
      <c r="A91" s="132">
        <v>35</v>
      </c>
      <c r="B91" s="133">
        <v>35</v>
      </c>
      <c r="C91" s="134" t="s">
        <v>160</v>
      </c>
      <c r="D91" s="135" t="s">
        <v>202</v>
      </c>
      <c r="E91" s="136">
        <v>1010.59</v>
      </c>
      <c r="F91" s="137" t="s">
        <v>162</v>
      </c>
      <c r="G91" s="136">
        <v>5.16</v>
      </c>
      <c r="H91" s="136" t="s">
        <v>203</v>
      </c>
      <c r="I91" s="136" t="s">
        <v>204</v>
      </c>
      <c r="J91" s="136"/>
      <c r="K91" s="136" t="s">
        <v>205</v>
      </c>
      <c r="L91" s="137" t="s">
        <v>206</v>
      </c>
      <c r="M91" s="137"/>
      <c r="N91" s="137" t="s">
        <v>81</v>
      </c>
      <c r="O91" s="137"/>
      <c r="P91" s="137"/>
      <c r="Q91" s="137"/>
      <c r="R91" s="137"/>
      <c r="S91" s="137"/>
      <c r="T91" s="137"/>
      <c r="U91" s="137"/>
      <c r="V91" s="137">
        <v>1</v>
      </c>
    </row>
    <row r="92" spans="1:22" ht="45.6" x14ac:dyDescent="0.25">
      <c r="A92" s="132">
        <v>36</v>
      </c>
      <c r="B92" s="133">
        <v>36</v>
      </c>
      <c r="C92" s="134" t="s">
        <v>167</v>
      </c>
      <c r="D92" s="135" t="s">
        <v>207</v>
      </c>
      <c r="E92" s="136">
        <v>43.5</v>
      </c>
      <c r="F92" s="137" t="s">
        <v>169</v>
      </c>
      <c r="G92" s="136"/>
      <c r="H92" s="136">
        <v>131</v>
      </c>
      <c r="I92" s="136" t="s">
        <v>186</v>
      </c>
      <c r="J92" s="136"/>
      <c r="K92" s="136">
        <v>379</v>
      </c>
      <c r="L92" s="137" t="s">
        <v>187</v>
      </c>
      <c r="M92" s="137"/>
      <c r="N92" s="137" t="s">
        <v>172</v>
      </c>
      <c r="O92" s="137"/>
      <c r="P92" s="137"/>
      <c r="Q92" s="137"/>
      <c r="R92" s="137"/>
      <c r="S92" s="137"/>
      <c r="T92" s="137"/>
      <c r="U92" s="137"/>
      <c r="V92" s="137"/>
    </row>
    <row r="93" spans="1:22" ht="34.200000000000003" x14ac:dyDescent="0.25">
      <c r="A93" s="132">
        <v>37</v>
      </c>
      <c r="B93" s="133">
        <v>37</v>
      </c>
      <c r="C93" s="134" t="s">
        <v>212</v>
      </c>
      <c r="D93" s="135" t="s">
        <v>184</v>
      </c>
      <c r="E93" s="136">
        <v>2.41</v>
      </c>
      <c r="F93" s="137" t="s">
        <v>214</v>
      </c>
      <c r="G93" s="136"/>
      <c r="H93" s="136">
        <v>14</v>
      </c>
      <c r="I93" s="136" t="s">
        <v>241</v>
      </c>
      <c r="J93" s="136"/>
      <c r="K93" s="136">
        <v>114</v>
      </c>
      <c r="L93" s="137" t="s">
        <v>242</v>
      </c>
      <c r="M93" s="137"/>
      <c r="N93" s="137" t="s">
        <v>172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243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8">
        <v>38</v>
      </c>
      <c r="B95" s="139">
        <v>38</v>
      </c>
      <c r="C95" s="140" t="s">
        <v>244</v>
      </c>
      <c r="D95" s="141" t="s">
        <v>161</v>
      </c>
      <c r="E95" s="142">
        <v>2250.2399999999998</v>
      </c>
      <c r="F95" s="143" t="s">
        <v>245</v>
      </c>
      <c r="G95" s="142" t="s">
        <v>246</v>
      </c>
      <c r="H95" s="142" t="s">
        <v>247</v>
      </c>
      <c r="I95" s="142" t="s">
        <v>248</v>
      </c>
      <c r="J95" s="142"/>
      <c r="K95" s="142" t="s">
        <v>249</v>
      </c>
      <c r="L95" s="143" t="s">
        <v>250</v>
      </c>
      <c r="M95" s="143"/>
      <c r="N95" s="143" t="s">
        <v>81</v>
      </c>
      <c r="O95" s="143"/>
      <c r="P95" s="143"/>
      <c r="Q95" s="143"/>
      <c r="R95" s="143"/>
      <c r="S95" s="143"/>
      <c r="T95" s="143"/>
      <c r="U95" s="143"/>
      <c r="V95" s="143"/>
    </row>
    <row r="96" spans="1:22" ht="19.350000000000001" customHeight="1" x14ac:dyDescent="0.25">
      <c r="A96" s="128" t="s">
        <v>251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18.45" customHeight="1" x14ac:dyDescent="0.25">
      <c r="A97" s="130" t="s">
        <v>252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91.2" x14ac:dyDescent="0.25">
      <c r="A98" s="132">
        <v>39</v>
      </c>
      <c r="B98" s="133">
        <v>39</v>
      </c>
      <c r="C98" s="134" t="s">
        <v>253</v>
      </c>
      <c r="D98" s="135" t="s">
        <v>254</v>
      </c>
      <c r="E98" s="136">
        <v>3388.88</v>
      </c>
      <c r="F98" s="137" t="s">
        <v>255</v>
      </c>
      <c r="G98" s="136" t="s">
        <v>256</v>
      </c>
      <c r="H98" s="136" t="s">
        <v>257</v>
      </c>
      <c r="I98" s="136" t="s">
        <v>258</v>
      </c>
      <c r="J98" s="136">
        <v>1</v>
      </c>
      <c r="K98" s="136" t="s">
        <v>259</v>
      </c>
      <c r="L98" s="137" t="s">
        <v>260</v>
      </c>
      <c r="M98" s="137"/>
      <c r="N98" s="137" t="s">
        <v>81</v>
      </c>
      <c r="O98" s="137"/>
      <c r="P98" s="137"/>
      <c r="Q98" s="137"/>
      <c r="R98" s="137"/>
      <c r="S98" s="137"/>
      <c r="T98" s="137"/>
      <c r="U98" s="137"/>
      <c r="V98" s="137" t="s">
        <v>261</v>
      </c>
    </row>
    <row r="99" spans="1:22" ht="34.200000000000003" x14ac:dyDescent="0.25">
      <c r="A99" s="138">
        <v>40</v>
      </c>
      <c r="B99" s="139">
        <v>40</v>
      </c>
      <c r="C99" s="140" t="s">
        <v>262</v>
      </c>
      <c r="D99" s="141" t="s">
        <v>174</v>
      </c>
      <c r="E99" s="142">
        <v>73.8</v>
      </c>
      <c r="F99" s="143" t="s">
        <v>263</v>
      </c>
      <c r="G99" s="142"/>
      <c r="H99" s="142">
        <v>74</v>
      </c>
      <c r="I99" s="142" t="s">
        <v>264</v>
      </c>
      <c r="J99" s="142"/>
      <c r="K99" s="142">
        <v>459</v>
      </c>
      <c r="L99" s="143" t="s">
        <v>265</v>
      </c>
      <c r="M99" s="143"/>
      <c r="N99" s="143" t="s">
        <v>172</v>
      </c>
      <c r="O99" s="143"/>
      <c r="P99" s="143"/>
      <c r="Q99" s="143"/>
      <c r="R99" s="143"/>
      <c r="S99" s="143"/>
      <c r="T99" s="143"/>
      <c r="U99" s="143"/>
      <c r="V99" s="143"/>
    </row>
    <row r="100" spans="1:22" ht="19.350000000000001" customHeight="1" x14ac:dyDescent="0.25">
      <c r="A100" s="128" t="s">
        <v>266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</row>
    <row r="101" spans="1:22" ht="18.45" customHeight="1" x14ac:dyDescent="0.25">
      <c r="A101" s="130" t="s">
        <v>217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79.8" x14ac:dyDescent="0.25">
      <c r="A102" s="132">
        <v>41</v>
      </c>
      <c r="B102" s="133">
        <v>41</v>
      </c>
      <c r="C102" s="134" t="s">
        <v>153</v>
      </c>
      <c r="D102" s="135" t="s">
        <v>267</v>
      </c>
      <c r="E102" s="136">
        <v>2435.67</v>
      </c>
      <c r="F102" s="137" t="s">
        <v>155</v>
      </c>
      <c r="G102" s="136" t="s">
        <v>130</v>
      </c>
      <c r="H102" s="136" t="s">
        <v>268</v>
      </c>
      <c r="I102" s="136" t="s">
        <v>269</v>
      </c>
      <c r="J102" s="136">
        <v>1</v>
      </c>
      <c r="K102" s="136" t="s">
        <v>270</v>
      </c>
      <c r="L102" s="137" t="s">
        <v>271</v>
      </c>
      <c r="M102" s="137"/>
      <c r="N102" s="137" t="s">
        <v>81</v>
      </c>
      <c r="O102" s="137"/>
      <c r="P102" s="137"/>
      <c r="Q102" s="137"/>
      <c r="R102" s="137"/>
      <c r="S102" s="137"/>
      <c r="T102" s="137"/>
      <c r="U102" s="137"/>
      <c r="V102" s="137">
        <v>7</v>
      </c>
    </row>
    <row r="103" spans="1:22" ht="45.6" x14ac:dyDescent="0.25">
      <c r="A103" s="132">
        <v>42</v>
      </c>
      <c r="B103" s="133">
        <v>42</v>
      </c>
      <c r="C103" s="134" t="s">
        <v>208</v>
      </c>
      <c r="D103" s="135" t="s">
        <v>168</v>
      </c>
      <c r="E103" s="136">
        <v>18.600000000000001</v>
      </c>
      <c r="F103" s="137" t="s">
        <v>209</v>
      </c>
      <c r="G103" s="136"/>
      <c r="H103" s="136">
        <v>37</v>
      </c>
      <c r="I103" s="136" t="s">
        <v>210</v>
      </c>
      <c r="J103" s="136"/>
      <c r="K103" s="136">
        <v>83</v>
      </c>
      <c r="L103" s="137" t="s">
        <v>211</v>
      </c>
      <c r="M103" s="137"/>
      <c r="N103" s="137" t="s">
        <v>172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18.45" customHeight="1" x14ac:dyDescent="0.25">
      <c r="A104" s="130" t="s">
        <v>272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79.8" x14ac:dyDescent="0.25">
      <c r="A105" s="132">
        <v>43</v>
      </c>
      <c r="B105" s="133">
        <v>43</v>
      </c>
      <c r="C105" s="134" t="s">
        <v>153</v>
      </c>
      <c r="D105" s="135" t="s">
        <v>273</v>
      </c>
      <c r="E105" s="136">
        <v>2435.67</v>
      </c>
      <c r="F105" s="137" t="s">
        <v>155</v>
      </c>
      <c r="G105" s="136" t="s">
        <v>130</v>
      </c>
      <c r="H105" s="136" t="s">
        <v>274</v>
      </c>
      <c r="I105" s="136" t="s">
        <v>275</v>
      </c>
      <c r="J105" s="136">
        <v>1</v>
      </c>
      <c r="K105" s="136" t="s">
        <v>276</v>
      </c>
      <c r="L105" s="137" t="s">
        <v>277</v>
      </c>
      <c r="M105" s="137"/>
      <c r="N105" s="137" t="s">
        <v>81</v>
      </c>
      <c r="O105" s="137"/>
      <c r="P105" s="137"/>
      <c r="Q105" s="137"/>
      <c r="R105" s="137"/>
      <c r="S105" s="137"/>
      <c r="T105" s="137"/>
      <c r="U105" s="137"/>
      <c r="V105" s="137">
        <v>4</v>
      </c>
    </row>
    <row r="106" spans="1:22" ht="45.6" x14ac:dyDescent="0.25">
      <c r="A106" s="132">
        <v>44</v>
      </c>
      <c r="B106" s="133">
        <v>44</v>
      </c>
      <c r="C106" s="134" t="s">
        <v>208</v>
      </c>
      <c r="D106" s="135" t="s">
        <v>168</v>
      </c>
      <c r="E106" s="136">
        <v>18.600000000000001</v>
      </c>
      <c r="F106" s="137" t="s">
        <v>209</v>
      </c>
      <c r="G106" s="136"/>
      <c r="H106" s="136">
        <v>37</v>
      </c>
      <c r="I106" s="136" t="s">
        <v>210</v>
      </c>
      <c r="J106" s="136"/>
      <c r="K106" s="136">
        <v>83</v>
      </c>
      <c r="L106" s="137" t="s">
        <v>211</v>
      </c>
      <c r="M106" s="137"/>
      <c r="N106" s="137" t="s">
        <v>172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18.45" customHeight="1" x14ac:dyDescent="0.25">
      <c r="A107" s="130" t="s">
        <v>73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2">
        <v>45</v>
      </c>
      <c r="B108" s="133">
        <v>45</v>
      </c>
      <c r="C108" s="134" t="s">
        <v>160</v>
      </c>
      <c r="D108" s="135" t="s">
        <v>278</v>
      </c>
      <c r="E108" s="136">
        <v>1010.59</v>
      </c>
      <c r="F108" s="137" t="s">
        <v>162</v>
      </c>
      <c r="G108" s="136">
        <v>5.16</v>
      </c>
      <c r="H108" s="136" t="s">
        <v>279</v>
      </c>
      <c r="I108" s="136" t="s">
        <v>280</v>
      </c>
      <c r="J108" s="136">
        <v>3</v>
      </c>
      <c r="K108" s="136" t="s">
        <v>281</v>
      </c>
      <c r="L108" s="137" t="s">
        <v>282</v>
      </c>
      <c r="M108" s="137"/>
      <c r="N108" s="137" t="s">
        <v>81</v>
      </c>
      <c r="O108" s="137"/>
      <c r="P108" s="137"/>
      <c r="Q108" s="137"/>
      <c r="R108" s="137"/>
      <c r="S108" s="137"/>
      <c r="T108" s="137"/>
      <c r="U108" s="137"/>
      <c r="V108" s="137">
        <v>15</v>
      </c>
    </row>
    <row r="109" spans="1:22" ht="45.6" x14ac:dyDescent="0.25">
      <c r="A109" s="132">
        <v>46</v>
      </c>
      <c r="B109" s="133">
        <v>46</v>
      </c>
      <c r="C109" s="134" t="s">
        <v>283</v>
      </c>
      <c r="D109" s="135" t="s">
        <v>284</v>
      </c>
      <c r="E109" s="136">
        <v>22.8</v>
      </c>
      <c r="F109" s="137" t="s">
        <v>285</v>
      </c>
      <c r="G109" s="136"/>
      <c r="H109" s="136">
        <v>5</v>
      </c>
      <c r="I109" s="136" t="s">
        <v>286</v>
      </c>
      <c r="J109" s="136"/>
      <c r="K109" s="136">
        <v>24</v>
      </c>
      <c r="L109" s="137" t="s">
        <v>287</v>
      </c>
      <c r="M109" s="137"/>
      <c r="N109" s="137" t="s">
        <v>172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34.200000000000003" x14ac:dyDescent="0.25">
      <c r="A110" s="138">
        <v>47</v>
      </c>
      <c r="B110" s="139">
        <v>47</v>
      </c>
      <c r="C110" s="140" t="s">
        <v>288</v>
      </c>
      <c r="D110" s="141" t="s">
        <v>289</v>
      </c>
      <c r="E110" s="142">
        <v>25630</v>
      </c>
      <c r="F110" s="143" t="s">
        <v>290</v>
      </c>
      <c r="G110" s="142"/>
      <c r="H110" s="142">
        <v>4</v>
      </c>
      <c r="I110" s="142" t="s">
        <v>291</v>
      </c>
      <c r="J110" s="142"/>
      <c r="K110" s="142">
        <v>9</v>
      </c>
      <c r="L110" s="143" t="s">
        <v>292</v>
      </c>
      <c r="M110" s="143"/>
      <c r="N110" s="143" t="s">
        <v>172</v>
      </c>
      <c r="O110" s="143"/>
      <c r="P110" s="143"/>
      <c r="Q110" s="143"/>
      <c r="R110" s="143"/>
      <c r="S110" s="143"/>
      <c r="T110" s="143"/>
      <c r="U110" s="143"/>
      <c r="V110" s="143"/>
    </row>
    <row r="111" spans="1:22" ht="19.350000000000001" customHeight="1" x14ac:dyDescent="0.25">
      <c r="A111" s="128" t="s">
        <v>293</v>
      </c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</row>
    <row r="112" spans="1:22" ht="18.45" customHeight="1" x14ac:dyDescent="0.25">
      <c r="A112" s="130" t="s">
        <v>73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68.400000000000006" x14ac:dyDescent="0.25">
      <c r="A113" s="132">
        <v>48</v>
      </c>
      <c r="B113" s="133">
        <v>48</v>
      </c>
      <c r="C113" s="134" t="s">
        <v>160</v>
      </c>
      <c r="D113" s="135" t="s">
        <v>278</v>
      </c>
      <c r="E113" s="136">
        <v>1010.59</v>
      </c>
      <c r="F113" s="137" t="s">
        <v>162</v>
      </c>
      <c r="G113" s="136">
        <v>5.16</v>
      </c>
      <c r="H113" s="136" t="s">
        <v>279</v>
      </c>
      <c r="I113" s="136" t="s">
        <v>280</v>
      </c>
      <c r="J113" s="136">
        <v>3</v>
      </c>
      <c r="K113" s="136" t="s">
        <v>281</v>
      </c>
      <c r="L113" s="137" t="s">
        <v>282</v>
      </c>
      <c r="M113" s="137"/>
      <c r="N113" s="137" t="s">
        <v>81</v>
      </c>
      <c r="O113" s="137"/>
      <c r="P113" s="137"/>
      <c r="Q113" s="137"/>
      <c r="R113" s="137"/>
      <c r="S113" s="137"/>
      <c r="T113" s="137"/>
      <c r="U113" s="137"/>
      <c r="V113" s="137">
        <v>15</v>
      </c>
    </row>
    <row r="114" spans="1:22" ht="79.8" x14ac:dyDescent="0.25">
      <c r="A114" s="132">
        <v>49</v>
      </c>
      <c r="B114" s="133">
        <v>49</v>
      </c>
      <c r="C114" s="134" t="s">
        <v>294</v>
      </c>
      <c r="D114" s="135" t="s">
        <v>295</v>
      </c>
      <c r="E114" s="136">
        <v>12.45</v>
      </c>
      <c r="F114" s="137" t="s">
        <v>296</v>
      </c>
      <c r="G114" s="136"/>
      <c r="H114" s="136">
        <v>623</v>
      </c>
      <c r="I114" s="136" t="s">
        <v>297</v>
      </c>
      <c r="J114" s="136"/>
      <c r="K114" s="136">
        <v>3214</v>
      </c>
      <c r="L114" s="137" t="s">
        <v>298</v>
      </c>
      <c r="M114" s="137"/>
      <c r="N114" s="137" t="s">
        <v>172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18.45" customHeight="1" x14ac:dyDescent="0.25">
      <c r="A115" s="130" t="s">
        <v>299</v>
      </c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</row>
    <row r="116" spans="1:22" ht="68.400000000000006" x14ac:dyDescent="0.25">
      <c r="A116" s="132">
        <v>50</v>
      </c>
      <c r="B116" s="133">
        <v>50</v>
      </c>
      <c r="C116" s="134" t="s">
        <v>300</v>
      </c>
      <c r="D116" s="135" t="s">
        <v>161</v>
      </c>
      <c r="E116" s="136">
        <v>6931.68</v>
      </c>
      <c r="F116" s="137" t="s">
        <v>301</v>
      </c>
      <c r="G116" s="136" t="s">
        <v>302</v>
      </c>
      <c r="H116" s="136" t="s">
        <v>303</v>
      </c>
      <c r="I116" s="136" t="s">
        <v>304</v>
      </c>
      <c r="J116" s="136">
        <v>1</v>
      </c>
      <c r="K116" s="136" t="s">
        <v>305</v>
      </c>
      <c r="L116" s="137" t="s">
        <v>306</v>
      </c>
      <c r="M116" s="137"/>
      <c r="N116" s="137" t="s">
        <v>81</v>
      </c>
      <c r="O116" s="137"/>
      <c r="P116" s="137"/>
      <c r="Q116" s="137"/>
      <c r="R116" s="137"/>
      <c r="S116" s="137"/>
      <c r="T116" s="137"/>
      <c r="U116" s="137"/>
      <c r="V116" s="137" t="s">
        <v>307</v>
      </c>
    </row>
    <row r="117" spans="1:22" ht="102.6" x14ac:dyDescent="0.25">
      <c r="A117" s="138">
        <v>51</v>
      </c>
      <c r="B117" s="139">
        <v>51</v>
      </c>
      <c r="C117" s="140" t="s">
        <v>308</v>
      </c>
      <c r="D117" s="141" t="s">
        <v>161</v>
      </c>
      <c r="E117" s="142">
        <v>2156.21</v>
      </c>
      <c r="F117" s="143" t="s">
        <v>309</v>
      </c>
      <c r="G117" s="142">
        <v>82.09</v>
      </c>
      <c r="H117" s="142" t="s">
        <v>310</v>
      </c>
      <c r="I117" s="142" t="s">
        <v>311</v>
      </c>
      <c r="J117" s="142">
        <v>2</v>
      </c>
      <c r="K117" s="142" t="s">
        <v>312</v>
      </c>
      <c r="L117" s="143" t="s">
        <v>313</v>
      </c>
      <c r="M117" s="143"/>
      <c r="N117" s="143" t="s">
        <v>81</v>
      </c>
      <c r="O117" s="143"/>
      <c r="P117" s="143"/>
      <c r="Q117" s="143"/>
      <c r="R117" s="143"/>
      <c r="S117" s="143"/>
      <c r="T117" s="143"/>
      <c r="U117" s="143"/>
      <c r="V117" s="143">
        <v>9</v>
      </c>
    </row>
    <row r="118" spans="1:22" ht="19.350000000000001" customHeight="1" x14ac:dyDescent="0.25">
      <c r="A118" s="128" t="s">
        <v>314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18.45" customHeight="1" x14ac:dyDescent="0.25">
      <c r="A119" s="130" t="s">
        <v>73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57" x14ac:dyDescent="0.25">
      <c r="A120" s="132">
        <v>52</v>
      </c>
      <c r="B120" s="133">
        <v>52</v>
      </c>
      <c r="C120" s="134" t="s">
        <v>74</v>
      </c>
      <c r="D120" s="135" t="s">
        <v>315</v>
      </c>
      <c r="E120" s="136">
        <v>508.07</v>
      </c>
      <c r="F120" s="137" t="s">
        <v>76</v>
      </c>
      <c r="G120" s="136">
        <v>1.03</v>
      </c>
      <c r="H120" s="136" t="s">
        <v>316</v>
      </c>
      <c r="I120" s="136" t="s">
        <v>317</v>
      </c>
      <c r="J120" s="136"/>
      <c r="K120" s="136" t="s">
        <v>318</v>
      </c>
      <c r="L120" s="137" t="s">
        <v>319</v>
      </c>
      <c r="M120" s="137"/>
      <c r="N120" s="137" t="s">
        <v>81</v>
      </c>
      <c r="O120" s="137"/>
      <c r="P120" s="137"/>
      <c r="Q120" s="137"/>
      <c r="R120" s="137"/>
      <c r="S120" s="137"/>
      <c r="T120" s="137"/>
      <c r="U120" s="137"/>
      <c r="V120" s="137">
        <v>1</v>
      </c>
    </row>
    <row r="121" spans="1:22" ht="57" x14ac:dyDescent="0.25">
      <c r="A121" s="132">
        <v>53</v>
      </c>
      <c r="B121" s="133">
        <v>53</v>
      </c>
      <c r="C121" s="134" t="s">
        <v>320</v>
      </c>
      <c r="D121" s="135" t="s">
        <v>321</v>
      </c>
      <c r="E121" s="136">
        <v>15810.14</v>
      </c>
      <c r="F121" s="137" t="s">
        <v>322</v>
      </c>
      <c r="G121" s="136">
        <v>195.41</v>
      </c>
      <c r="H121" s="136" t="s">
        <v>323</v>
      </c>
      <c r="I121" s="136" t="s">
        <v>324</v>
      </c>
      <c r="J121" s="136">
        <v>1</v>
      </c>
      <c r="K121" s="136" t="s">
        <v>325</v>
      </c>
      <c r="L121" s="137" t="s">
        <v>326</v>
      </c>
      <c r="M121" s="137"/>
      <c r="N121" s="137" t="s">
        <v>81</v>
      </c>
      <c r="O121" s="137"/>
      <c r="P121" s="137"/>
      <c r="Q121" s="137"/>
      <c r="R121" s="137"/>
      <c r="S121" s="137"/>
      <c r="T121" s="137"/>
      <c r="U121" s="137"/>
      <c r="V121" s="137">
        <v>3</v>
      </c>
    </row>
    <row r="122" spans="1:22" ht="45.6" x14ac:dyDescent="0.25">
      <c r="A122" s="138">
        <v>54</v>
      </c>
      <c r="B122" s="139">
        <v>54</v>
      </c>
      <c r="C122" s="140" t="s">
        <v>327</v>
      </c>
      <c r="D122" s="141" t="s">
        <v>328</v>
      </c>
      <c r="E122" s="142">
        <v>4910</v>
      </c>
      <c r="F122" s="143" t="s">
        <v>329</v>
      </c>
      <c r="G122" s="142"/>
      <c r="H122" s="142">
        <v>5</v>
      </c>
      <c r="I122" s="142" t="s">
        <v>286</v>
      </c>
      <c r="J122" s="142"/>
      <c r="K122" s="142">
        <v>33</v>
      </c>
      <c r="L122" s="143" t="s">
        <v>330</v>
      </c>
      <c r="M122" s="143"/>
      <c r="N122" s="143" t="s">
        <v>172</v>
      </c>
      <c r="O122" s="143"/>
      <c r="P122" s="143"/>
      <c r="Q122" s="143"/>
      <c r="R122" s="143"/>
      <c r="S122" s="143"/>
      <c r="T122" s="143"/>
      <c r="U122" s="143"/>
      <c r="V122" s="143"/>
    </row>
    <row r="123" spans="1:22" ht="19.350000000000001" customHeight="1" x14ac:dyDescent="0.25">
      <c r="A123" s="128" t="s">
        <v>331</v>
      </c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</row>
    <row r="124" spans="1:22" ht="18.45" customHeight="1" x14ac:dyDescent="0.25">
      <c r="A124" s="130" t="s">
        <v>73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68.400000000000006" x14ac:dyDescent="0.25">
      <c r="A125" s="132">
        <v>55</v>
      </c>
      <c r="B125" s="133">
        <v>55</v>
      </c>
      <c r="C125" s="134" t="s">
        <v>160</v>
      </c>
      <c r="D125" s="135" t="s">
        <v>128</v>
      </c>
      <c r="E125" s="136">
        <v>1010.59</v>
      </c>
      <c r="F125" s="137" t="s">
        <v>162</v>
      </c>
      <c r="G125" s="136">
        <v>5.16</v>
      </c>
      <c r="H125" s="136" t="s">
        <v>223</v>
      </c>
      <c r="I125" s="136" t="s">
        <v>224</v>
      </c>
      <c r="J125" s="136"/>
      <c r="K125" s="136" t="s">
        <v>225</v>
      </c>
      <c r="L125" s="137" t="s">
        <v>226</v>
      </c>
      <c r="M125" s="137"/>
      <c r="N125" s="137" t="s">
        <v>81</v>
      </c>
      <c r="O125" s="137"/>
      <c r="P125" s="137"/>
      <c r="Q125" s="137"/>
      <c r="R125" s="137"/>
      <c r="S125" s="137"/>
      <c r="T125" s="137"/>
      <c r="U125" s="137"/>
      <c r="V125" s="137"/>
    </row>
    <row r="126" spans="1:22" ht="57" x14ac:dyDescent="0.25">
      <c r="A126" s="132">
        <v>56</v>
      </c>
      <c r="B126" s="133">
        <v>56</v>
      </c>
      <c r="C126" s="134" t="s">
        <v>332</v>
      </c>
      <c r="D126" s="135" t="s">
        <v>174</v>
      </c>
      <c r="E126" s="136">
        <v>24.9</v>
      </c>
      <c r="F126" s="137" t="s">
        <v>333</v>
      </c>
      <c r="G126" s="136"/>
      <c r="H126" s="136">
        <v>25</v>
      </c>
      <c r="I126" s="136" t="s">
        <v>334</v>
      </c>
      <c r="J126" s="136"/>
      <c r="K126" s="136">
        <v>129</v>
      </c>
      <c r="L126" s="137" t="s">
        <v>335</v>
      </c>
      <c r="M126" s="137"/>
      <c r="N126" s="137" t="s">
        <v>172</v>
      </c>
      <c r="O126" s="137"/>
      <c r="P126" s="137"/>
      <c r="Q126" s="137"/>
      <c r="R126" s="137"/>
      <c r="S126" s="137"/>
      <c r="T126" s="137"/>
      <c r="U126" s="137"/>
      <c r="V126" s="137"/>
    </row>
    <row r="127" spans="1:22" ht="18.45" customHeight="1" x14ac:dyDescent="0.25">
      <c r="A127" s="130" t="s">
        <v>336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57" x14ac:dyDescent="0.25">
      <c r="A128" s="132">
        <v>57</v>
      </c>
      <c r="B128" s="133">
        <v>57</v>
      </c>
      <c r="C128" s="134" t="s">
        <v>337</v>
      </c>
      <c r="D128" s="135" t="s">
        <v>87</v>
      </c>
      <c r="E128" s="136">
        <v>156961.01</v>
      </c>
      <c r="F128" s="137" t="s">
        <v>338</v>
      </c>
      <c r="G128" s="136">
        <v>113.52</v>
      </c>
      <c r="H128" s="136" t="s">
        <v>339</v>
      </c>
      <c r="I128" s="136" t="s">
        <v>340</v>
      </c>
      <c r="J128" s="136">
        <v>5</v>
      </c>
      <c r="K128" s="136" t="s">
        <v>341</v>
      </c>
      <c r="L128" s="137" t="s">
        <v>342</v>
      </c>
      <c r="M128" s="137"/>
      <c r="N128" s="137" t="s">
        <v>81</v>
      </c>
      <c r="O128" s="137"/>
      <c r="P128" s="137"/>
      <c r="Q128" s="137"/>
      <c r="R128" s="137"/>
      <c r="S128" s="137"/>
      <c r="T128" s="137"/>
      <c r="U128" s="137"/>
      <c r="V128" s="137">
        <v>26</v>
      </c>
    </row>
    <row r="129" spans="1:22" ht="68.400000000000006" x14ac:dyDescent="0.25">
      <c r="A129" s="132">
        <v>58</v>
      </c>
      <c r="B129" s="133">
        <v>58</v>
      </c>
      <c r="C129" s="134" t="s">
        <v>244</v>
      </c>
      <c r="D129" s="135" t="s">
        <v>161</v>
      </c>
      <c r="E129" s="136">
        <v>2250.2399999999998</v>
      </c>
      <c r="F129" s="137" t="s">
        <v>245</v>
      </c>
      <c r="G129" s="136" t="s">
        <v>246</v>
      </c>
      <c r="H129" s="136" t="s">
        <v>247</v>
      </c>
      <c r="I129" s="136" t="s">
        <v>248</v>
      </c>
      <c r="J129" s="136"/>
      <c r="K129" s="136" t="s">
        <v>249</v>
      </c>
      <c r="L129" s="137" t="s">
        <v>250</v>
      </c>
      <c r="M129" s="137"/>
      <c r="N129" s="137" t="s">
        <v>81</v>
      </c>
      <c r="O129" s="137"/>
      <c r="P129" s="137"/>
      <c r="Q129" s="137"/>
      <c r="R129" s="137"/>
      <c r="S129" s="137"/>
      <c r="T129" s="137"/>
      <c r="U129" s="137"/>
      <c r="V129" s="137"/>
    </row>
    <row r="130" spans="1:22" ht="79.8" x14ac:dyDescent="0.25">
      <c r="A130" s="132">
        <v>59</v>
      </c>
      <c r="B130" s="133">
        <v>59</v>
      </c>
      <c r="C130" s="134" t="s">
        <v>153</v>
      </c>
      <c r="D130" s="135" t="s">
        <v>273</v>
      </c>
      <c r="E130" s="136">
        <v>2435.67</v>
      </c>
      <c r="F130" s="137" t="s">
        <v>155</v>
      </c>
      <c r="G130" s="136" t="s">
        <v>130</v>
      </c>
      <c r="H130" s="136" t="s">
        <v>274</v>
      </c>
      <c r="I130" s="136" t="s">
        <v>275</v>
      </c>
      <c r="J130" s="136">
        <v>1</v>
      </c>
      <c r="K130" s="136" t="s">
        <v>276</v>
      </c>
      <c r="L130" s="137" t="s">
        <v>277</v>
      </c>
      <c r="M130" s="137"/>
      <c r="N130" s="137" t="s">
        <v>81</v>
      </c>
      <c r="O130" s="137"/>
      <c r="P130" s="137"/>
      <c r="Q130" s="137"/>
      <c r="R130" s="137"/>
      <c r="S130" s="137"/>
      <c r="T130" s="137"/>
      <c r="U130" s="137"/>
      <c r="V130" s="137">
        <v>4</v>
      </c>
    </row>
    <row r="131" spans="1:22" ht="45.6" x14ac:dyDescent="0.25">
      <c r="A131" s="138">
        <v>60</v>
      </c>
      <c r="B131" s="139">
        <v>60</v>
      </c>
      <c r="C131" s="140" t="s">
        <v>208</v>
      </c>
      <c r="D131" s="141" t="s">
        <v>168</v>
      </c>
      <c r="E131" s="142">
        <v>18.600000000000001</v>
      </c>
      <c r="F131" s="143" t="s">
        <v>209</v>
      </c>
      <c r="G131" s="142"/>
      <c r="H131" s="142">
        <v>37</v>
      </c>
      <c r="I131" s="142" t="s">
        <v>210</v>
      </c>
      <c r="J131" s="142"/>
      <c r="K131" s="142">
        <v>83</v>
      </c>
      <c r="L131" s="143" t="s">
        <v>211</v>
      </c>
      <c r="M131" s="143"/>
      <c r="N131" s="143" t="s">
        <v>172</v>
      </c>
      <c r="O131" s="143"/>
      <c r="P131" s="143"/>
      <c r="Q131" s="143"/>
      <c r="R131" s="143"/>
      <c r="S131" s="143"/>
      <c r="T131" s="143"/>
      <c r="U131" s="143"/>
      <c r="V131" s="143"/>
    </row>
    <row r="132" spans="1:22" ht="34.200000000000003" x14ac:dyDescent="0.25">
      <c r="A132" s="144" t="s">
        <v>343</v>
      </c>
      <c r="B132" s="145"/>
      <c r="C132" s="145"/>
      <c r="D132" s="145"/>
      <c r="E132" s="145"/>
      <c r="F132" s="145"/>
      <c r="G132" s="145"/>
      <c r="H132" s="146">
        <v>11892</v>
      </c>
      <c r="I132" s="146" t="s">
        <v>344</v>
      </c>
      <c r="J132" s="146">
        <v>49</v>
      </c>
      <c r="K132" s="146">
        <v>57961</v>
      </c>
      <c r="L132" s="146" t="s">
        <v>345</v>
      </c>
      <c r="M132" s="146"/>
      <c r="N132" s="146"/>
      <c r="O132" s="146"/>
      <c r="P132" s="146"/>
      <c r="Q132" s="146"/>
      <c r="R132" s="146"/>
      <c r="S132" s="146"/>
      <c r="T132" s="146"/>
      <c r="U132" s="146"/>
      <c r="V132" s="146" t="s">
        <v>346</v>
      </c>
    </row>
    <row r="133" spans="1:22" x14ac:dyDescent="0.25">
      <c r="A133" s="144" t="s">
        <v>347</v>
      </c>
      <c r="B133" s="145"/>
      <c r="C133" s="145"/>
      <c r="D133" s="145"/>
      <c r="E133" s="145"/>
      <c r="F133" s="145"/>
      <c r="G133" s="145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</row>
    <row r="134" spans="1:22" x14ac:dyDescent="0.25">
      <c r="A134" s="144" t="s">
        <v>348</v>
      </c>
      <c r="B134" s="145"/>
      <c r="C134" s="145"/>
      <c r="D134" s="145"/>
      <c r="E134" s="145"/>
      <c r="F134" s="145"/>
      <c r="G134" s="145"/>
      <c r="H134" s="146">
        <v>2307</v>
      </c>
      <c r="I134" s="146"/>
      <c r="J134" s="146"/>
      <c r="K134" s="146">
        <v>27670</v>
      </c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</row>
    <row r="135" spans="1:22" x14ac:dyDescent="0.25">
      <c r="A135" s="144" t="s">
        <v>349</v>
      </c>
      <c r="B135" s="145"/>
      <c r="C135" s="145"/>
      <c r="D135" s="145"/>
      <c r="E135" s="145"/>
      <c r="F135" s="145"/>
      <c r="G135" s="145"/>
      <c r="H135" s="146">
        <v>9536</v>
      </c>
      <c r="I135" s="146"/>
      <c r="J135" s="146"/>
      <c r="K135" s="146">
        <v>30032</v>
      </c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</row>
    <row r="136" spans="1:22" x14ac:dyDescent="0.25">
      <c r="A136" s="144" t="s">
        <v>350</v>
      </c>
      <c r="B136" s="145"/>
      <c r="C136" s="145"/>
      <c r="D136" s="145"/>
      <c r="E136" s="145"/>
      <c r="F136" s="145"/>
      <c r="G136" s="145"/>
      <c r="H136" s="146">
        <v>49</v>
      </c>
      <c r="I136" s="146"/>
      <c r="J136" s="146"/>
      <c r="K136" s="146">
        <v>269</v>
      </c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</row>
    <row r="137" spans="1:22" x14ac:dyDescent="0.25">
      <c r="A137" s="147" t="s">
        <v>351</v>
      </c>
      <c r="B137" s="148"/>
      <c r="C137" s="148"/>
      <c r="D137" s="148"/>
      <c r="E137" s="148"/>
      <c r="F137" s="148"/>
      <c r="G137" s="148"/>
      <c r="H137" s="149">
        <v>2310</v>
      </c>
      <c r="I137" s="149"/>
      <c r="J137" s="149"/>
      <c r="K137" s="149">
        <v>23665</v>
      </c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</row>
    <row r="138" spans="1:22" x14ac:dyDescent="0.25">
      <c r="A138" s="147" t="s">
        <v>352</v>
      </c>
      <c r="B138" s="148"/>
      <c r="C138" s="148"/>
      <c r="D138" s="148"/>
      <c r="E138" s="148"/>
      <c r="F138" s="148"/>
      <c r="G138" s="148"/>
      <c r="H138" s="149">
        <v>1361</v>
      </c>
      <c r="I138" s="149"/>
      <c r="J138" s="149"/>
      <c r="K138" s="149">
        <v>13060</v>
      </c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</row>
    <row r="139" spans="1:22" x14ac:dyDescent="0.25">
      <c r="A139" s="147" t="s">
        <v>353</v>
      </c>
      <c r="B139" s="148"/>
      <c r="C139" s="148"/>
      <c r="D139" s="148"/>
      <c r="E139" s="148"/>
      <c r="F139" s="148"/>
      <c r="G139" s="148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</row>
    <row r="140" spans="1:22" ht="30" hidden="1" customHeight="1" x14ac:dyDescent="0.25">
      <c r="A140" s="144" t="s">
        <v>354</v>
      </c>
      <c r="B140" s="145"/>
      <c r="C140" s="145"/>
      <c r="D140" s="145"/>
      <c r="E140" s="145"/>
      <c r="F140" s="145"/>
      <c r="G140" s="145"/>
      <c r="H140" s="146">
        <v>14990</v>
      </c>
      <c r="I140" s="146"/>
      <c r="J140" s="146"/>
      <c r="K140" s="146">
        <v>88802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ht="30" hidden="1" customHeight="1" x14ac:dyDescent="0.25">
      <c r="A141" s="144" t="s">
        <v>355</v>
      </c>
      <c r="B141" s="145"/>
      <c r="C141" s="145"/>
      <c r="D141" s="145"/>
      <c r="E141" s="145"/>
      <c r="F141" s="145"/>
      <c r="G141" s="145"/>
      <c r="H141" s="146">
        <v>521</v>
      </c>
      <c r="I141" s="146"/>
      <c r="J141" s="146"/>
      <c r="K141" s="146">
        <v>5640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hidden="1" x14ac:dyDescent="0.25">
      <c r="A142" s="144" t="s">
        <v>356</v>
      </c>
      <c r="B142" s="145"/>
      <c r="C142" s="145"/>
      <c r="D142" s="145"/>
      <c r="E142" s="145"/>
      <c r="F142" s="145"/>
      <c r="G142" s="145"/>
      <c r="H142" s="146">
        <v>52</v>
      </c>
      <c r="I142" s="146"/>
      <c r="J142" s="146"/>
      <c r="K142" s="146">
        <v>244</v>
      </c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</row>
    <row r="143" spans="1:22" x14ac:dyDescent="0.25">
      <c r="A143" s="144" t="s">
        <v>357</v>
      </c>
      <c r="B143" s="145"/>
      <c r="C143" s="145"/>
      <c r="D143" s="145"/>
      <c r="E143" s="145"/>
      <c r="F143" s="145"/>
      <c r="G143" s="145"/>
      <c r="H143" s="146">
        <v>15563</v>
      </c>
      <c r="I143" s="146"/>
      <c r="J143" s="146"/>
      <c r="K143" s="146">
        <v>94686</v>
      </c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</row>
    <row r="144" spans="1:22" ht="30" customHeight="1" x14ac:dyDescent="0.25">
      <c r="A144" s="144" t="s">
        <v>358</v>
      </c>
      <c r="B144" s="145"/>
      <c r="C144" s="145"/>
      <c r="D144" s="145"/>
      <c r="E144" s="145"/>
      <c r="F144" s="145"/>
      <c r="G144" s="145"/>
      <c r="H144" s="146">
        <v>1833.23</v>
      </c>
      <c r="I144" s="146"/>
      <c r="J144" s="146"/>
      <c r="K144" s="146">
        <v>6534.26</v>
      </c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</row>
    <row r="145" spans="1:22" x14ac:dyDescent="0.25">
      <c r="A145" s="147" t="s">
        <v>359</v>
      </c>
      <c r="B145" s="148"/>
      <c r="C145" s="148"/>
      <c r="D145" s="148"/>
      <c r="E145" s="148"/>
      <c r="F145" s="148"/>
      <c r="G145" s="148"/>
      <c r="H145" s="149">
        <v>17396.23</v>
      </c>
      <c r="I145" s="149"/>
      <c r="J145" s="149"/>
      <c r="K145" s="149">
        <v>101220.26</v>
      </c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</row>
    <row r="146" spans="1:22" x14ac:dyDescent="0.25">
      <c r="A146" s="50"/>
      <c r="B146" s="39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x14ac:dyDescent="0.25">
      <c r="A147" s="50"/>
      <c r="B147" s="39"/>
      <c r="C147" s="73" t="s">
        <v>62</v>
      </c>
      <c r="D147" s="48"/>
      <c r="E147" s="48"/>
      <c r="F147" s="48"/>
      <c r="G147" s="48"/>
      <c r="H147" s="74">
        <f>IF(ISBLANK(Y30),"",ROUND(Z30/Y30,2)*100)</f>
        <v>100</v>
      </c>
      <c r="I147" s="48"/>
      <c r="J147" s="48"/>
      <c r="K147" s="74">
        <f>IF(ISBLANK(Y31),"",ROUND(Z31/Y31,2)*100)</f>
        <v>86</v>
      </c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</row>
    <row r="148" spans="1:22" x14ac:dyDescent="0.25">
      <c r="A148" s="50"/>
      <c r="B148" s="39"/>
      <c r="C148" s="73" t="s">
        <v>63</v>
      </c>
      <c r="D148" s="48"/>
      <c r="E148" s="48"/>
      <c r="F148" s="48"/>
      <c r="G148" s="48"/>
      <c r="H148" s="45">
        <f>IF(ISBLANK(Y30),"",ROUND(AA30/Y30,2)*100)</f>
        <v>59</v>
      </c>
      <c r="I148" s="48"/>
      <c r="J148" s="48"/>
      <c r="K148" s="45">
        <f>IF(ISBLANK(Y31),"",ROUND(AA31/Y31,2)*100)</f>
        <v>47</v>
      </c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</row>
    <row r="149" spans="1:22" x14ac:dyDescent="0.25">
      <c r="A149" s="28"/>
      <c r="B149" s="28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x14ac:dyDescent="0.25">
      <c r="B150" s="75" t="s">
        <v>70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x14ac:dyDescent="0.25">
      <c r="B151" s="3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</row>
    <row r="152" spans="1:22" x14ac:dyDescent="0.25">
      <c r="B152" s="75" t="s">
        <v>71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</row>
    <row r="153" spans="1:22" x14ac:dyDescent="0.25">
      <c r="B153" s="46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</row>
    <row r="155" spans="1:22" x14ac:dyDescent="0.25">
      <c r="C155" s="49"/>
      <c r="D155" s="49"/>
      <c r="E155" s="49"/>
      <c r="F155" s="49"/>
      <c r="G155" s="49"/>
    </row>
    <row r="156" spans="1:22" x14ac:dyDescent="0.25">
      <c r="C156" s="49"/>
      <c r="D156" s="49"/>
      <c r="E156" s="49"/>
      <c r="F156" s="49"/>
      <c r="G156" s="49"/>
    </row>
    <row r="157" spans="1:22" x14ac:dyDescent="0.25">
      <c r="C157" s="49"/>
      <c r="D157" s="49"/>
      <c r="E157" s="49"/>
      <c r="F157" s="49"/>
      <c r="G157" s="49"/>
    </row>
    <row r="158" spans="1:22" x14ac:dyDescent="0.25">
      <c r="C158" s="49"/>
      <c r="D158" s="49"/>
      <c r="E158" s="49"/>
      <c r="F158" s="49"/>
      <c r="G158" s="4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  <row r="164" spans="3:7" x14ac:dyDescent="0.25">
      <c r="C164" s="49"/>
      <c r="D164" s="49"/>
      <c r="E164" s="49"/>
      <c r="F164" s="49"/>
      <c r="G164" s="49"/>
    </row>
    <row r="165" spans="3:7" x14ac:dyDescent="0.25">
      <c r="C165" s="49"/>
      <c r="D165" s="49"/>
      <c r="E165" s="49"/>
      <c r="F165" s="49"/>
      <c r="G165" s="49"/>
    </row>
    <row r="166" spans="3:7" x14ac:dyDescent="0.25">
      <c r="C166" s="49"/>
      <c r="D166" s="49"/>
      <c r="E166" s="49"/>
      <c r="F166" s="49"/>
      <c r="G166" s="49"/>
    </row>
  </sheetData>
  <mergeCells count="78">
    <mergeCell ref="A142:G142"/>
    <mergeCell ref="A143:G143"/>
    <mergeCell ref="A144:G144"/>
    <mergeCell ref="A145:G145"/>
    <mergeCell ref="A136:G136"/>
    <mergeCell ref="A137:G137"/>
    <mergeCell ref="A138:G138"/>
    <mergeCell ref="A139:G139"/>
    <mergeCell ref="A140:G140"/>
    <mergeCell ref="A141:G141"/>
    <mergeCell ref="A124:V124"/>
    <mergeCell ref="A127:V127"/>
    <mergeCell ref="A132:G132"/>
    <mergeCell ref="A133:G133"/>
    <mergeCell ref="A134:G134"/>
    <mergeCell ref="A135:G135"/>
    <mergeCell ref="A111:V111"/>
    <mergeCell ref="A112:V112"/>
    <mergeCell ref="A115:V115"/>
    <mergeCell ref="A118:V118"/>
    <mergeCell ref="A119:V119"/>
    <mergeCell ref="A123:V123"/>
    <mergeCell ref="A96:V96"/>
    <mergeCell ref="A97:V97"/>
    <mergeCell ref="A100:V100"/>
    <mergeCell ref="A101:V101"/>
    <mergeCell ref="A104:V104"/>
    <mergeCell ref="A107:V107"/>
    <mergeCell ref="A65:V65"/>
    <mergeCell ref="A74:V74"/>
    <mergeCell ref="A75:V75"/>
    <mergeCell ref="A82:V82"/>
    <mergeCell ref="A88:V88"/>
    <mergeCell ref="A94:V94"/>
    <mergeCell ref="A53:V53"/>
    <mergeCell ref="A56:V56"/>
    <mergeCell ref="A57:V57"/>
    <mergeCell ref="A59:V59"/>
    <mergeCell ref="A61:V61"/>
    <mergeCell ref="A64:V64"/>
    <mergeCell ref="A40:V40"/>
    <mergeCell ref="A41:V41"/>
    <mergeCell ref="A44:V44"/>
    <mergeCell ref="A47:V47"/>
    <mergeCell ref="A50:V50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360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17396.23/1000</f>
        <v>17.396229999999999</v>
      </c>
      <c r="H11" s="85"/>
      <c r="I11" s="55" t="s">
        <v>5</v>
      </c>
      <c r="J11" s="86">
        <f>101220.26/1000</f>
        <v>101.22026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0.20618</v>
      </c>
      <c r="H14" s="85"/>
      <c r="I14" s="55" t="s">
        <v>7</v>
      </c>
      <c r="J14" s="86">
        <f>(P14+P15)/1000</f>
        <v>0.20618</v>
      </c>
      <c r="K14" s="87"/>
      <c r="L14" s="58">
        <v>2307</v>
      </c>
      <c r="M14" s="35" t="s">
        <v>7</v>
      </c>
      <c r="N14" s="57"/>
      <c r="O14" s="26">
        <v>206.13</v>
      </c>
      <c r="P14" s="27">
        <v>206.13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2307/1000</f>
        <v>2.3069999999999999</v>
      </c>
      <c r="H15" s="117"/>
      <c r="I15" s="55" t="s">
        <v>5</v>
      </c>
      <c r="J15" s="86">
        <f>27670/1000</f>
        <v>27.67</v>
      </c>
      <c r="K15" s="87"/>
      <c r="L15" s="59">
        <v>27660</v>
      </c>
      <c r="M15" s="35" t="s">
        <v>5</v>
      </c>
      <c r="N15" s="57"/>
      <c r="O15" s="26">
        <v>0.05</v>
      </c>
      <c r="P15" s="27">
        <v>0.05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361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362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363</v>
      </c>
      <c r="C26" s="134" t="s">
        <v>364</v>
      </c>
      <c r="D26" s="154" t="s">
        <v>365</v>
      </c>
      <c r="E26" s="155">
        <v>45.08</v>
      </c>
      <c r="F26" s="136" t="s">
        <v>366</v>
      </c>
      <c r="G26" s="136">
        <v>465.67</v>
      </c>
      <c r="H26" s="156"/>
      <c r="I26" s="156"/>
      <c r="J26" s="136" t="s">
        <v>367</v>
      </c>
      <c r="K26" s="136">
        <v>5592.16</v>
      </c>
      <c r="L26" s="157"/>
      <c r="M26" s="156">
        <f>IF(ISNUMBER(K26/G26),IF(NOT(K26/G26=0),K26/G26, " "), " ")</f>
        <v>12.008847467090428</v>
      </c>
      <c r="N26" s="154"/>
    </row>
    <row r="27" spans="1:23" s="29" customFormat="1" ht="22.8" x14ac:dyDescent="0.25">
      <c r="A27" s="152">
        <v>2</v>
      </c>
      <c r="B27" s="153" t="s">
        <v>368</v>
      </c>
      <c r="C27" s="134" t="s">
        <v>369</v>
      </c>
      <c r="D27" s="154" t="s">
        <v>365</v>
      </c>
      <c r="E27" s="155">
        <v>18.43</v>
      </c>
      <c r="F27" s="136" t="s">
        <v>370</v>
      </c>
      <c r="G27" s="136">
        <v>198.68</v>
      </c>
      <c r="H27" s="156"/>
      <c r="I27" s="156"/>
      <c r="J27" s="136" t="s">
        <v>371</v>
      </c>
      <c r="K27" s="136">
        <v>2385.75</v>
      </c>
      <c r="L27" s="157"/>
      <c r="M27" s="156">
        <f>IF(ISNUMBER(K27/G27),IF(NOT(K27/G27=0),K27/G27, " "), " ")</f>
        <v>12.008002818602778</v>
      </c>
      <c r="N27" s="154"/>
    </row>
    <row r="28" spans="1:23" s="29" customFormat="1" ht="22.8" x14ac:dyDescent="0.25">
      <c r="A28" s="152">
        <v>3</v>
      </c>
      <c r="B28" s="153" t="s">
        <v>372</v>
      </c>
      <c r="C28" s="134" t="s">
        <v>373</v>
      </c>
      <c r="D28" s="154" t="s">
        <v>365</v>
      </c>
      <c r="E28" s="155">
        <v>2.92</v>
      </c>
      <c r="F28" s="136" t="s">
        <v>374</v>
      </c>
      <c r="G28" s="136">
        <v>31.89</v>
      </c>
      <c r="H28" s="156"/>
      <c r="I28" s="156"/>
      <c r="J28" s="136" t="s">
        <v>375</v>
      </c>
      <c r="K28" s="136">
        <v>382.67</v>
      </c>
      <c r="L28" s="157"/>
      <c r="M28" s="156">
        <f>IF(ISNUMBER(K28/G28),IF(NOT(K28/G28=0),K28/G28, " "), " ")</f>
        <v>11.999686422075886</v>
      </c>
      <c r="N28" s="154"/>
    </row>
    <row r="29" spans="1:23" s="29" customFormat="1" ht="22.8" x14ac:dyDescent="0.25">
      <c r="A29" s="152">
        <v>4</v>
      </c>
      <c r="B29" s="153" t="s">
        <v>376</v>
      </c>
      <c r="C29" s="134" t="s">
        <v>377</v>
      </c>
      <c r="D29" s="154" t="s">
        <v>365</v>
      </c>
      <c r="E29" s="155">
        <v>20.23</v>
      </c>
      <c r="F29" s="136" t="s">
        <v>378</v>
      </c>
      <c r="G29" s="136">
        <v>226.58</v>
      </c>
      <c r="H29" s="156"/>
      <c r="I29" s="156"/>
      <c r="J29" s="136" t="s">
        <v>379</v>
      </c>
      <c r="K29" s="136">
        <v>2719.11</v>
      </c>
      <c r="L29" s="157"/>
      <c r="M29" s="156">
        <f>IF(ISNUMBER(K29/G29),IF(NOT(K29/G29=0),K29/G29, " "), " ")</f>
        <v>12.000662017830347</v>
      </c>
      <c r="N29" s="154"/>
    </row>
    <row r="30" spans="1:23" ht="22.8" x14ac:dyDescent="0.25">
      <c r="A30" s="152">
        <v>5</v>
      </c>
      <c r="B30" s="153" t="s">
        <v>380</v>
      </c>
      <c r="C30" s="134" t="s">
        <v>381</v>
      </c>
      <c r="D30" s="154" t="s">
        <v>365</v>
      </c>
      <c r="E30" s="155">
        <v>103.35</v>
      </c>
      <c r="F30" s="136" t="s">
        <v>382</v>
      </c>
      <c r="G30" s="136">
        <v>1185.42</v>
      </c>
      <c r="H30" s="156"/>
      <c r="I30" s="156"/>
      <c r="J30" s="136" t="s">
        <v>383</v>
      </c>
      <c r="K30" s="136">
        <v>14223.02</v>
      </c>
      <c r="L30" s="157"/>
      <c r="M30" s="156">
        <f>IF(ISNUMBER(K30/G30),IF(NOT(K30/G30=0),K30/G30, " "), " ")</f>
        <v>11.998295962612406</v>
      </c>
      <c r="N30" s="154"/>
    </row>
    <row r="31" spans="1:23" ht="22.8" x14ac:dyDescent="0.25">
      <c r="A31" s="152">
        <v>6</v>
      </c>
      <c r="B31" s="153" t="s">
        <v>384</v>
      </c>
      <c r="C31" s="134" t="s">
        <v>385</v>
      </c>
      <c r="D31" s="154" t="s">
        <v>365</v>
      </c>
      <c r="E31" s="155">
        <v>1.1399999999999999</v>
      </c>
      <c r="F31" s="136" t="s">
        <v>386</v>
      </c>
      <c r="G31" s="136">
        <v>13.72</v>
      </c>
      <c r="H31" s="156"/>
      <c r="I31" s="156"/>
      <c r="J31" s="136" t="s">
        <v>387</v>
      </c>
      <c r="K31" s="136">
        <v>164.54</v>
      </c>
      <c r="L31" s="157"/>
      <c r="M31" s="156">
        <f>IF(ISNUMBER(K31/G31),IF(NOT(K31/G31=0),K31/G31, " "), " ")</f>
        <v>11.99271137026239</v>
      </c>
      <c r="N31" s="154"/>
    </row>
    <row r="32" spans="1:23" ht="22.8" x14ac:dyDescent="0.25">
      <c r="A32" s="152">
        <v>7</v>
      </c>
      <c r="B32" s="153" t="s">
        <v>388</v>
      </c>
      <c r="C32" s="134" t="s">
        <v>389</v>
      </c>
      <c r="D32" s="154" t="s">
        <v>365</v>
      </c>
      <c r="E32" s="155">
        <v>13.64</v>
      </c>
      <c r="F32" s="136" t="s">
        <v>390</v>
      </c>
      <c r="G32" s="136">
        <v>165.87</v>
      </c>
      <c r="H32" s="156"/>
      <c r="I32" s="156"/>
      <c r="J32" s="136" t="s">
        <v>391</v>
      </c>
      <c r="K32" s="136">
        <v>1990.62</v>
      </c>
      <c r="L32" s="157"/>
      <c r="M32" s="156">
        <f>IF(ISNUMBER(K32/G32),IF(NOT(K32/G32=0),K32/G32, " "), " ")</f>
        <v>12.001085187194789</v>
      </c>
      <c r="N32" s="154"/>
    </row>
    <row r="33" spans="1:14" ht="22.8" x14ac:dyDescent="0.25">
      <c r="A33" s="152">
        <v>8</v>
      </c>
      <c r="B33" s="153" t="s">
        <v>392</v>
      </c>
      <c r="C33" s="134" t="s">
        <v>393</v>
      </c>
      <c r="D33" s="154" t="s">
        <v>365</v>
      </c>
      <c r="E33" s="155">
        <v>1.17</v>
      </c>
      <c r="F33" s="136" t="s">
        <v>394</v>
      </c>
      <c r="G33" s="136">
        <v>14.88</v>
      </c>
      <c r="H33" s="156"/>
      <c r="I33" s="156"/>
      <c r="J33" s="136" t="s">
        <v>395</v>
      </c>
      <c r="K33" s="136">
        <v>178.6</v>
      </c>
      <c r="L33" s="157"/>
      <c r="M33" s="156">
        <f>IF(ISNUMBER(K33/G33),IF(NOT(K33/G33=0),K33/G33, " "), " ")</f>
        <v>12.00268817204301</v>
      </c>
      <c r="N33" s="154"/>
    </row>
    <row r="34" spans="1:14" ht="22.8" x14ac:dyDescent="0.25">
      <c r="A34" s="152">
        <v>9</v>
      </c>
      <c r="B34" s="153" t="s">
        <v>396</v>
      </c>
      <c r="C34" s="134" t="s">
        <v>397</v>
      </c>
      <c r="D34" s="154" t="s">
        <v>365</v>
      </c>
      <c r="E34" s="155">
        <v>0.17</v>
      </c>
      <c r="F34" s="136" t="s">
        <v>398</v>
      </c>
      <c r="G34" s="136">
        <v>2.23</v>
      </c>
      <c r="H34" s="156"/>
      <c r="I34" s="156"/>
      <c r="J34" s="136" t="s">
        <v>399</v>
      </c>
      <c r="K34" s="136">
        <v>26.7</v>
      </c>
      <c r="L34" s="157"/>
      <c r="M34" s="156">
        <f>IF(ISNUMBER(K34/G34),IF(NOT(K34/G34=0),K34/G34, " "), " ")</f>
        <v>11.973094170403588</v>
      </c>
      <c r="N34" s="154"/>
    </row>
    <row r="35" spans="1:14" ht="22.8" x14ac:dyDescent="0.25">
      <c r="A35" s="152">
        <v>10</v>
      </c>
      <c r="B35" s="153">
        <v>2</v>
      </c>
      <c r="C35" s="134" t="s">
        <v>400</v>
      </c>
      <c r="D35" s="154" t="s">
        <v>365</v>
      </c>
      <c r="E35" s="155">
        <v>0.05</v>
      </c>
      <c r="F35" s="136" t="s">
        <v>401</v>
      </c>
      <c r="G35" s="136"/>
      <c r="H35" s="156"/>
      <c r="I35" s="156"/>
      <c r="J35" s="136" t="s">
        <v>401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402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403</v>
      </c>
      <c r="D37" s="154" t="s">
        <v>404</v>
      </c>
      <c r="E37" s="155">
        <v>0.05</v>
      </c>
      <c r="F37" s="136" t="s">
        <v>405</v>
      </c>
      <c r="G37" s="136">
        <v>0.05</v>
      </c>
      <c r="H37" s="156"/>
      <c r="I37" s="156"/>
      <c r="J37" s="136" t="s">
        <v>406</v>
      </c>
      <c r="K37" s="136">
        <v>0.25</v>
      </c>
      <c r="L37" s="157"/>
      <c r="M37" s="156">
        <f>IF(ISNUMBER(K37/G37),IF(NOT(K37/G37=0),K37/G37, " "), " ")</f>
        <v>5</v>
      </c>
      <c r="N37" s="154" t="s">
        <v>407</v>
      </c>
    </row>
    <row r="38" spans="1:14" ht="22.8" x14ac:dyDescent="0.25">
      <c r="A38" s="152">
        <v>12</v>
      </c>
      <c r="B38" s="153">
        <v>30954</v>
      </c>
      <c r="C38" s="134" t="s">
        <v>408</v>
      </c>
      <c r="D38" s="154" t="s">
        <v>404</v>
      </c>
      <c r="E38" s="155">
        <v>0.05</v>
      </c>
      <c r="F38" s="136" t="s">
        <v>409</v>
      </c>
      <c r="G38" s="136">
        <v>1.68</v>
      </c>
      <c r="H38" s="156"/>
      <c r="I38" s="156"/>
      <c r="J38" s="136" t="s">
        <v>410</v>
      </c>
      <c r="K38" s="136">
        <v>8.15</v>
      </c>
      <c r="L38" s="157"/>
      <c r="M38" s="156">
        <f>IF(ISNUMBER(K38/G38),IF(NOT(K38/G38=0),K38/G38, " "), " ")</f>
        <v>4.8511904761904763</v>
      </c>
      <c r="N38" s="154" t="s">
        <v>407</v>
      </c>
    </row>
    <row r="39" spans="1:14" ht="22.8" x14ac:dyDescent="0.25">
      <c r="A39" s="152">
        <v>13</v>
      </c>
      <c r="B39" s="153">
        <v>40502</v>
      </c>
      <c r="C39" s="134" t="s">
        <v>411</v>
      </c>
      <c r="D39" s="154" t="s">
        <v>404</v>
      </c>
      <c r="E39" s="155">
        <v>3.01</v>
      </c>
      <c r="F39" s="136" t="s">
        <v>412</v>
      </c>
      <c r="G39" s="136">
        <v>23.6</v>
      </c>
      <c r="H39" s="156"/>
      <c r="I39" s="156"/>
      <c r="J39" s="136" t="s">
        <v>413</v>
      </c>
      <c r="K39" s="136">
        <v>135.44999999999999</v>
      </c>
      <c r="L39" s="157"/>
      <c r="M39" s="156">
        <f>IF(ISNUMBER(K39/G39),IF(NOT(K39/G39=0),K39/G39, " "), " ")</f>
        <v>5.7394067796610164</v>
      </c>
      <c r="N39" s="154" t="s">
        <v>407</v>
      </c>
    </row>
    <row r="40" spans="1:14" ht="22.8" x14ac:dyDescent="0.25">
      <c r="A40" s="152">
        <v>14</v>
      </c>
      <c r="B40" s="153">
        <v>40504</v>
      </c>
      <c r="C40" s="134" t="s">
        <v>414</v>
      </c>
      <c r="D40" s="154" t="s">
        <v>404</v>
      </c>
      <c r="E40" s="155">
        <v>1.58</v>
      </c>
      <c r="F40" s="136" t="s">
        <v>415</v>
      </c>
      <c r="G40" s="136">
        <v>2.04</v>
      </c>
      <c r="H40" s="156"/>
      <c r="I40" s="156"/>
      <c r="J40" s="136" t="s">
        <v>416</v>
      </c>
      <c r="K40" s="136">
        <v>4.74</v>
      </c>
      <c r="L40" s="157"/>
      <c r="M40" s="156">
        <f>IF(ISNUMBER(K40/G40),IF(NOT(K40/G40=0),K40/G40, " "), " ")</f>
        <v>2.3235294117647061</v>
      </c>
      <c r="N40" s="154" t="s">
        <v>407</v>
      </c>
    </row>
    <row r="41" spans="1:14" ht="22.8" x14ac:dyDescent="0.25">
      <c r="A41" s="152">
        <v>15</v>
      </c>
      <c r="B41" s="153">
        <v>253100</v>
      </c>
      <c r="C41" s="134" t="s">
        <v>417</v>
      </c>
      <c r="D41" s="154" t="s">
        <v>404</v>
      </c>
      <c r="E41" s="155">
        <v>0.02</v>
      </c>
      <c r="F41" s="136" t="s">
        <v>418</v>
      </c>
      <c r="G41" s="136">
        <v>0.05</v>
      </c>
      <c r="H41" s="156"/>
      <c r="I41" s="156"/>
      <c r="J41" s="136" t="s">
        <v>419</v>
      </c>
      <c r="K41" s="136">
        <v>0.18</v>
      </c>
      <c r="L41" s="157"/>
      <c r="M41" s="156">
        <f>IF(ISNUMBER(K41/G41),IF(NOT(K41/G41=0),K41/G41, " "), " ")</f>
        <v>3.5999999999999996</v>
      </c>
      <c r="N41" s="154" t="s">
        <v>420</v>
      </c>
    </row>
    <row r="42" spans="1:14" ht="22.8" x14ac:dyDescent="0.25">
      <c r="A42" s="152">
        <v>16</v>
      </c>
      <c r="B42" s="153">
        <v>330206</v>
      </c>
      <c r="C42" s="134" t="s">
        <v>421</v>
      </c>
      <c r="D42" s="154" t="s">
        <v>404</v>
      </c>
      <c r="E42" s="155">
        <v>0.1</v>
      </c>
      <c r="F42" s="136" t="s">
        <v>422</v>
      </c>
      <c r="G42" s="136">
        <v>0.23</v>
      </c>
      <c r="H42" s="156"/>
      <c r="I42" s="156"/>
      <c r="J42" s="136" t="s">
        <v>423</v>
      </c>
      <c r="K42" s="136">
        <v>1.2</v>
      </c>
      <c r="L42" s="157"/>
      <c r="M42" s="156">
        <f>IF(ISNUMBER(K42/G42),IF(NOT(K42/G42=0),K42/G42, " "), " ")</f>
        <v>5.2173913043478253</v>
      </c>
      <c r="N42" s="154" t="s">
        <v>407</v>
      </c>
    </row>
    <row r="43" spans="1:14" ht="22.8" x14ac:dyDescent="0.25">
      <c r="A43" s="152">
        <v>17</v>
      </c>
      <c r="B43" s="153">
        <v>400001</v>
      </c>
      <c r="C43" s="134" t="s">
        <v>424</v>
      </c>
      <c r="D43" s="154" t="s">
        <v>404</v>
      </c>
      <c r="E43" s="155">
        <v>0.16</v>
      </c>
      <c r="F43" s="136" t="s">
        <v>425</v>
      </c>
      <c r="G43" s="136">
        <v>16.52</v>
      </c>
      <c r="H43" s="156"/>
      <c r="I43" s="156"/>
      <c r="J43" s="136" t="s">
        <v>426</v>
      </c>
      <c r="K43" s="136">
        <v>93.92</v>
      </c>
      <c r="L43" s="157"/>
      <c r="M43" s="156">
        <f>IF(ISNUMBER(K43/G43),IF(NOT(K43/G43=0),K43/G43, " "), " ")</f>
        <v>5.6852300242130749</v>
      </c>
      <c r="N43" s="154" t="s">
        <v>407</v>
      </c>
    </row>
    <row r="44" spans="1:14" ht="19.350000000000001" customHeight="1" x14ac:dyDescent="0.25">
      <c r="A44" s="128" t="s">
        <v>427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428</v>
      </c>
      <c r="C45" s="134" t="s">
        <v>429</v>
      </c>
      <c r="D45" s="154" t="s">
        <v>430</v>
      </c>
      <c r="E45" s="155">
        <v>0.33050000000000002</v>
      </c>
      <c r="F45" s="136" t="s">
        <v>431</v>
      </c>
      <c r="G45" s="136">
        <v>2.04</v>
      </c>
      <c r="H45" s="156">
        <v>42.66</v>
      </c>
      <c r="I45" s="156">
        <v>14.11</v>
      </c>
      <c r="J45" s="136" t="s">
        <v>432</v>
      </c>
      <c r="K45" s="136">
        <v>16.22</v>
      </c>
      <c r="L45" s="157"/>
      <c r="M45" s="156">
        <f>IF(ISNUMBER(K45/G45),IF(NOT(K45/G45=0),K45/G45, " "), " ")</f>
        <v>7.950980392156862</v>
      </c>
      <c r="N45" s="154" t="s">
        <v>433</v>
      </c>
    </row>
    <row r="46" spans="1:14" ht="34.200000000000003" x14ac:dyDescent="0.25">
      <c r="A46" s="152">
        <v>19</v>
      </c>
      <c r="B46" s="153" t="s">
        <v>434</v>
      </c>
      <c r="C46" s="134" t="s">
        <v>435</v>
      </c>
      <c r="D46" s="154" t="s">
        <v>436</v>
      </c>
      <c r="E46" s="155">
        <v>1.6000000000000001E-3</v>
      </c>
      <c r="F46" s="136" t="s">
        <v>437</v>
      </c>
      <c r="G46" s="136">
        <v>29.3</v>
      </c>
      <c r="H46" s="156">
        <v>62800.15</v>
      </c>
      <c r="I46" s="156">
        <v>100.48</v>
      </c>
      <c r="J46" s="136" t="s">
        <v>438</v>
      </c>
      <c r="K46" s="136">
        <v>103.3</v>
      </c>
      <c r="L46" s="157"/>
      <c r="M46" s="156">
        <f>IF(ISNUMBER(K46/G46),IF(NOT(K46/G46=0),K46/G46, " "), " ")</f>
        <v>3.5255972696245732</v>
      </c>
      <c r="N46" s="154" t="s">
        <v>439</v>
      </c>
    </row>
    <row r="47" spans="1:14" ht="34.200000000000003" x14ac:dyDescent="0.25">
      <c r="A47" s="152">
        <v>20</v>
      </c>
      <c r="B47" s="153" t="s">
        <v>440</v>
      </c>
      <c r="C47" s="134" t="s">
        <v>441</v>
      </c>
      <c r="D47" s="154" t="s">
        <v>436</v>
      </c>
      <c r="E47" s="155">
        <v>8.9999999999999998E-4</v>
      </c>
      <c r="F47" s="136" t="s">
        <v>442</v>
      </c>
      <c r="G47" s="136">
        <v>27.04</v>
      </c>
      <c r="H47" s="156">
        <v>85289</v>
      </c>
      <c r="I47" s="156">
        <v>76.77</v>
      </c>
      <c r="J47" s="136" t="s">
        <v>443</v>
      </c>
      <c r="K47" s="136">
        <v>78.75</v>
      </c>
      <c r="L47" s="157"/>
      <c r="M47" s="156">
        <f>IF(ISNUMBER(K47/G47),IF(NOT(K47/G47=0),K47/G47, " "), " ")</f>
        <v>2.9123520710059174</v>
      </c>
      <c r="N47" s="154" t="s">
        <v>444</v>
      </c>
    </row>
    <row r="48" spans="1:14" ht="34.200000000000003" x14ac:dyDescent="0.25">
      <c r="A48" s="152">
        <v>21</v>
      </c>
      <c r="B48" s="153" t="s">
        <v>445</v>
      </c>
      <c r="C48" s="134" t="s">
        <v>446</v>
      </c>
      <c r="D48" s="154" t="s">
        <v>436</v>
      </c>
      <c r="E48" s="155">
        <v>1E-4</v>
      </c>
      <c r="F48" s="136" t="s">
        <v>447</v>
      </c>
      <c r="G48" s="136">
        <v>1.06</v>
      </c>
      <c r="H48" s="156">
        <v>37127</v>
      </c>
      <c r="I48" s="156">
        <v>3.71</v>
      </c>
      <c r="J48" s="136" t="s">
        <v>448</v>
      </c>
      <c r="K48" s="136">
        <v>3.81</v>
      </c>
      <c r="L48" s="157"/>
      <c r="M48" s="156">
        <f>IF(ISNUMBER(K48/G48),IF(NOT(K48/G48=0),K48/G48, " "), " ")</f>
        <v>3.5943396226415092</v>
      </c>
      <c r="N48" s="154" t="s">
        <v>449</v>
      </c>
    </row>
    <row r="49" spans="1:14" ht="22.8" x14ac:dyDescent="0.25">
      <c r="A49" s="152">
        <v>22</v>
      </c>
      <c r="B49" s="153" t="s">
        <v>450</v>
      </c>
      <c r="C49" s="134" t="s">
        <v>451</v>
      </c>
      <c r="D49" s="154" t="s">
        <v>436</v>
      </c>
      <c r="E49" s="155">
        <v>8.0000000000000004E-4</v>
      </c>
      <c r="F49" s="136" t="s">
        <v>452</v>
      </c>
      <c r="G49" s="136">
        <v>8.5299999999999994</v>
      </c>
      <c r="H49" s="156">
        <v>56684.17</v>
      </c>
      <c r="I49" s="156">
        <v>45.35</v>
      </c>
      <c r="J49" s="136" t="s">
        <v>453</v>
      </c>
      <c r="K49" s="136">
        <v>46.5</v>
      </c>
      <c r="L49" s="157"/>
      <c r="M49" s="156">
        <f>IF(ISNUMBER(K49/G49),IF(NOT(K49/G49=0),K49/G49, " "), " ")</f>
        <v>5.4513481828839394</v>
      </c>
      <c r="N49" s="154" t="s">
        <v>454</v>
      </c>
    </row>
    <row r="50" spans="1:14" ht="34.200000000000003" x14ac:dyDescent="0.25">
      <c r="A50" s="152">
        <v>23</v>
      </c>
      <c r="B50" s="153" t="s">
        <v>455</v>
      </c>
      <c r="C50" s="134" t="s">
        <v>456</v>
      </c>
      <c r="D50" s="154" t="s">
        <v>430</v>
      </c>
      <c r="E50" s="155">
        <v>0.2026</v>
      </c>
      <c r="F50" s="136" t="s">
        <v>457</v>
      </c>
      <c r="G50" s="136">
        <v>20.45</v>
      </c>
      <c r="H50" s="156">
        <v>418</v>
      </c>
      <c r="I50" s="156">
        <v>84.69</v>
      </c>
      <c r="J50" s="136" t="s">
        <v>458</v>
      </c>
      <c r="K50" s="136">
        <v>88.44</v>
      </c>
      <c r="L50" s="157"/>
      <c r="M50" s="156">
        <f>IF(ISNUMBER(K50/G50),IF(NOT(K50/G50=0),K50/G50, " "), " ")</f>
        <v>4.3246943765281172</v>
      </c>
      <c r="N50" s="154" t="s">
        <v>459</v>
      </c>
    </row>
    <row r="51" spans="1:14" ht="22.8" x14ac:dyDescent="0.25">
      <c r="A51" s="152">
        <v>24</v>
      </c>
      <c r="B51" s="153" t="s">
        <v>460</v>
      </c>
      <c r="C51" s="134" t="s">
        <v>461</v>
      </c>
      <c r="D51" s="154" t="s">
        <v>462</v>
      </c>
      <c r="E51" s="155">
        <v>0.88</v>
      </c>
      <c r="F51" s="136" t="s">
        <v>463</v>
      </c>
      <c r="G51" s="136">
        <v>37.31</v>
      </c>
      <c r="H51" s="156">
        <v>228.81</v>
      </c>
      <c r="I51" s="156">
        <v>201.35</v>
      </c>
      <c r="J51" s="136" t="s">
        <v>464</v>
      </c>
      <c r="K51" s="136">
        <v>205.68</v>
      </c>
      <c r="L51" s="157"/>
      <c r="M51" s="156">
        <f>IF(ISNUMBER(K51/G51),IF(NOT(K51/G51=0),K51/G51, " "), " ")</f>
        <v>5.5127311712677569</v>
      </c>
      <c r="N51" s="154" t="s">
        <v>465</v>
      </c>
    </row>
    <row r="52" spans="1:14" ht="45.6" x14ac:dyDescent="0.25">
      <c r="A52" s="152">
        <v>25</v>
      </c>
      <c r="B52" s="153" t="s">
        <v>466</v>
      </c>
      <c r="C52" s="134" t="s">
        <v>467</v>
      </c>
      <c r="D52" s="154" t="s">
        <v>462</v>
      </c>
      <c r="E52" s="155">
        <v>3</v>
      </c>
      <c r="F52" s="136" t="s">
        <v>468</v>
      </c>
      <c r="G52" s="136">
        <v>68.400000000000006</v>
      </c>
      <c r="H52" s="156">
        <v>119.32</v>
      </c>
      <c r="I52" s="156">
        <v>357.96</v>
      </c>
      <c r="J52" s="136" t="s">
        <v>469</v>
      </c>
      <c r="K52" s="136">
        <v>366.06</v>
      </c>
      <c r="L52" s="157"/>
      <c r="M52" s="156">
        <f>IF(ISNUMBER(K52/G52),IF(NOT(K52/G52=0),K52/G52, " "), " ")</f>
        <v>5.3517543859649122</v>
      </c>
      <c r="N52" s="154" t="s">
        <v>470</v>
      </c>
    </row>
    <row r="53" spans="1:14" ht="22.8" x14ac:dyDescent="0.25">
      <c r="A53" s="152">
        <v>26</v>
      </c>
      <c r="B53" s="153" t="s">
        <v>471</v>
      </c>
      <c r="C53" s="134" t="s">
        <v>472</v>
      </c>
      <c r="D53" s="154" t="s">
        <v>436</v>
      </c>
      <c r="E53" s="155">
        <v>1E-4</v>
      </c>
      <c r="F53" s="136" t="s">
        <v>473</v>
      </c>
      <c r="G53" s="136">
        <v>0.24</v>
      </c>
      <c r="H53" s="156">
        <v>20877.97</v>
      </c>
      <c r="I53" s="156">
        <v>2.09</v>
      </c>
      <c r="J53" s="136" t="s">
        <v>474</v>
      </c>
      <c r="K53" s="136">
        <v>2.16</v>
      </c>
      <c r="L53" s="157"/>
      <c r="M53" s="156">
        <f>IF(ISNUMBER(K53/G53),IF(NOT(K53/G53=0),K53/G53, " "), " ")</f>
        <v>9.0000000000000018</v>
      </c>
      <c r="N53" s="154" t="s">
        <v>475</v>
      </c>
    </row>
    <row r="54" spans="1:14" ht="34.200000000000003" x14ac:dyDescent="0.25">
      <c r="A54" s="152">
        <v>27</v>
      </c>
      <c r="B54" s="153" t="s">
        <v>476</v>
      </c>
      <c r="C54" s="134" t="s">
        <v>477</v>
      </c>
      <c r="D54" s="154" t="s">
        <v>436</v>
      </c>
      <c r="E54" s="155">
        <v>1.23E-2</v>
      </c>
      <c r="F54" s="136" t="s">
        <v>478</v>
      </c>
      <c r="G54" s="136">
        <v>257.2</v>
      </c>
      <c r="H54" s="156">
        <v>55802.95</v>
      </c>
      <c r="I54" s="156">
        <v>686.37</v>
      </c>
      <c r="J54" s="136" t="s">
        <v>479</v>
      </c>
      <c r="K54" s="136">
        <v>704.12</v>
      </c>
      <c r="L54" s="157"/>
      <c r="M54" s="156">
        <f>IF(ISNUMBER(K54/G54),IF(NOT(K54/G54=0),K54/G54, " "), " ")</f>
        <v>2.7376360808709177</v>
      </c>
      <c r="N54" s="154" t="s">
        <v>480</v>
      </c>
    </row>
    <row r="55" spans="1:14" ht="57" x14ac:dyDescent="0.25">
      <c r="A55" s="152">
        <v>28</v>
      </c>
      <c r="B55" s="153" t="s">
        <v>481</v>
      </c>
      <c r="C55" s="134" t="s">
        <v>482</v>
      </c>
      <c r="D55" s="154" t="s">
        <v>483</v>
      </c>
      <c r="E55" s="155">
        <v>14.659000000000001</v>
      </c>
      <c r="F55" s="136" t="s">
        <v>484</v>
      </c>
      <c r="G55" s="136">
        <v>180.3</v>
      </c>
      <c r="H55" s="156">
        <v>52.7</v>
      </c>
      <c r="I55" s="156">
        <v>772.52</v>
      </c>
      <c r="J55" s="136" t="s">
        <v>485</v>
      </c>
      <c r="K55" s="136">
        <v>794.52</v>
      </c>
      <c r="L55" s="157"/>
      <c r="M55" s="156">
        <f>IF(ISNUMBER(K55/G55),IF(NOT(K55/G55=0),K55/G55, " "), " ")</f>
        <v>4.4066555740432607</v>
      </c>
      <c r="N55" s="154" t="s">
        <v>486</v>
      </c>
    </row>
    <row r="56" spans="1:14" ht="57" x14ac:dyDescent="0.25">
      <c r="A56" s="152">
        <v>29</v>
      </c>
      <c r="B56" s="153" t="s">
        <v>487</v>
      </c>
      <c r="C56" s="134" t="s">
        <v>488</v>
      </c>
      <c r="D56" s="154" t="s">
        <v>483</v>
      </c>
      <c r="E56" s="155">
        <v>0.53500000000000003</v>
      </c>
      <c r="F56" s="136" t="s">
        <v>468</v>
      </c>
      <c r="G56" s="136">
        <v>12.2</v>
      </c>
      <c r="H56" s="156">
        <v>98.1</v>
      </c>
      <c r="I56" s="156">
        <v>52.48</v>
      </c>
      <c r="J56" s="136" t="s">
        <v>489</v>
      </c>
      <c r="K56" s="136">
        <v>53.98</v>
      </c>
      <c r="L56" s="157"/>
      <c r="M56" s="156">
        <f>IF(ISNUMBER(K56/G56),IF(NOT(K56/G56=0),K56/G56, " "), " ")</f>
        <v>4.4245901639344263</v>
      </c>
      <c r="N56" s="154" t="s">
        <v>490</v>
      </c>
    </row>
    <row r="57" spans="1:14" ht="57" x14ac:dyDescent="0.25">
      <c r="A57" s="152">
        <v>30</v>
      </c>
      <c r="B57" s="153" t="s">
        <v>491</v>
      </c>
      <c r="C57" s="134" t="s">
        <v>492</v>
      </c>
      <c r="D57" s="154" t="s">
        <v>483</v>
      </c>
      <c r="E57" s="155">
        <v>6.42</v>
      </c>
      <c r="F57" s="136" t="s">
        <v>493</v>
      </c>
      <c r="G57" s="136">
        <v>207.37</v>
      </c>
      <c r="H57" s="156">
        <v>139.05000000000001</v>
      </c>
      <c r="I57" s="156">
        <v>892.7</v>
      </c>
      <c r="J57" s="136" t="s">
        <v>494</v>
      </c>
      <c r="K57" s="136">
        <v>918.19</v>
      </c>
      <c r="L57" s="157"/>
      <c r="M57" s="156">
        <f>IF(ISNUMBER(K57/G57),IF(NOT(K57/G57=0),K57/G57, " "), " ")</f>
        <v>4.427786082847085</v>
      </c>
      <c r="N57" s="154" t="s">
        <v>495</v>
      </c>
    </row>
    <row r="58" spans="1:14" ht="34.200000000000003" x14ac:dyDescent="0.25">
      <c r="A58" s="152">
        <v>31</v>
      </c>
      <c r="B58" s="153" t="s">
        <v>496</v>
      </c>
      <c r="C58" s="134" t="s">
        <v>497</v>
      </c>
      <c r="D58" s="154" t="s">
        <v>436</v>
      </c>
      <c r="E58" s="155">
        <v>2.7000000000000001E-3</v>
      </c>
      <c r="F58" s="136" t="s">
        <v>498</v>
      </c>
      <c r="G58" s="136">
        <v>39.119999999999997</v>
      </c>
      <c r="H58" s="156">
        <v>49632</v>
      </c>
      <c r="I58" s="156">
        <v>134.01</v>
      </c>
      <c r="J58" s="136" t="s">
        <v>499</v>
      </c>
      <c r="K58" s="136">
        <v>137.33000000000001</v>
      </c>
      <c r="L58" s="157"/>
      <c r="M58" s="156">
        <f>IF(ISNUMBER(K58/G58),IF(NOT(K58/G58=0),K58/G58, " "), " ")</f>
        <v>3.5104805725971375</v>
      </c>
      <c r="N58" s="154" t="s">
        <v>500</v>
      </c>
    </row>
    <row r="59" spans="1:14" ht="45.6" x14ac:dyDescent="0.25">
      <c r="A59" s="152">
        <v>32</v>
      </c>
      <c r="B59" s="153" t="s">
        <v>501</v>
      </c>
      <c r="C59" s="134" t="s">
        <v>502</v>
      </c>
      <c r="D59" s="154" t="s">
        <v>483</v>
      </c>
      <c r="E59" s="155">
        <v>0.26</v>
      </c>
      <c r="F59" s="136" t="s">
        <v>503</v>
      </c>
      <c r="G59" s="136">
        <v>3.02</v>
      </c>
      <c r="H59" s="156">
        <v>22.86</v>
      </c>
      <c r="I59" s="156">
        <v>5.94</v>
      </c>
      <c r="J59" s="136" t="s">
        <v>504</v>
      </c>
      <c r="K59" s="136">
        <v>6.07</v>
      </c>
      <c r="L59" s="157"/>
      <c r="M59" s="156">
        <f>IF(ISNUMBER(K59/G59),IF(NOT(K59/G59=0),K59/G59, " "), " ")</f>
        <v>2.0099337748344372</v>
      </c>
      <c r="N59" s="154" t="s">
        <v>505</v>
      </c>
    </row>
    <row r="60" spans="1:14" ht="34.200000000000003" x14ac:dyDescent="0.25">
      <c r="A60" s="152">
        <v>33</v>
      </c>
      <c r="B60" s="153" t="s">
        <v>506</v>
      </c>
      <c r="C60" s="134" t="s">
        <v>507</v>
      </c>
      <c r="D60" s="154" t="s">
        <v>508</v>
      </c>
      <c r="E60" s="155">
        <v>4</v>
      </c>
      <c r="F60" s="136" t="s">
        <v>509</v>
      </c>
      <c r="G60" s="136">
        <v>6054.6</v>
      </c>
      <c r="H60" s="156">
        <v>4008.48</v>
      </c>
      <c r="I60" s="156">
        <v>16033.92</v>
      </c>
      <c r="J60" s="136" t="s">
        <v>510</v>
      </c>
      <c r="K60" s="136">
        <v>16375.64</v>
      </c>
      <c r="L60" s="157"/>
      <c r="M60" s="156">
        <f>IF(ISNUMBER(K60/G60),IF(NOT(K60/G60=0),K60/G60, " "), " ")</f>
        <v>2.7046609189706996</v>
      </c>
      <c r="N60" s="154" t="s">
        <v>480</v>
      </c>
    </row>
    <row r="61" spans="1:14" ht="57" x14ac:dyDescent="0.25">
      <c r="A61" s="152">
        <v>34</v>
      </c>
      <c r="B61" s="153" t="s">
        <v>511</v>
      </c>
      <c r="C61" s="134" t="s">
        <v>512</v>
      </c>
      <c r="D61" s="154" t="s">
        <v>483</v>
      </c>
      <c r="E61" s="155">
        <v>2</v>
      </c>
      <c r="F61" s="136" t="s">
        <v>513</v>
      </c>
      <c r="G61" s="136">
        <v>115.24</v>
      </c>
      <c r="H61" s="156">
        <v>201</v>
      </c>
      <c r="I61" s="156">
        <v>402</v>
      </c>
      <c r="J61" s="136" t="s">
        <v>514</v>
      </c>
      <c r="K61" s="136">
        <v>410.88</v>
      </c>
      <c r="L61" s="157"/>
      <c r="M61" s="156">
        <f>IF(ISNUMBER(K61/G61),IF(NOT(K61/G61=0),K61/G61, " "), " ")</f>
        <v>3.5654286706004861</v>
      </c>
      <c r="N61" s="154" t="s">
        <v>515</v>
      </c>
    </row>
    <row r="62" spans="1:14" ht="45.6" x14ac:dyDescent="0.25">
      <c r="A62" s="152">
        <v>35</v>
      </c>
      <c r="B62" s="153" t="s">
        <v>516</v>
      </c>
      <c r="C62" s="134" t="s">
        <v>517</v>
      </c>
      <c r="D62" s="154" t="s">
        <v>483</v>
      </c>
      <c r="E62" s="155">
        <v>4</v>
      </c>
      <c r="F62" s="136" t="s">
        <v>518</v>
      </c>
      <c r="G62" s="136">
        <v>864</v>
      </c>
      <c r="H62" s="156">
        <v>779</v>
      </c>
      <c r="I62" s="156">
        <v>3116</v>
      </c>
      <c r="J62" s="136" t="s">
        <v>519</v>
      </c>
      <c r="K62" s="136">
        <v>3190.08</v>
      </c>
      <c r="L62" s="157"/>
      <c r="M62" s="156">
        <f>IF(ISNUMBER(K62/G62),IF(NOT(K62/G62=0),K62/G62, " "), " ")</f>
        <v>3.6922222222222221</v>
      </c>
      <c r="N62" s="154" t="s">
        <v>520</v>
      </c>
    </row>
    <row r="63" spans="1:14" ht="22.8" x14ac:dyDescent="0.25">
      <c r="A63" s="152">
        <v>36</v>
      </c>
      <c r="B63" s="153" t="s">
        <v>521</v>
      </c>
      <c r="C63" s="134" t="s">
        <v>522</v>
      </c>
      <c r="D63" s="154" t="s">
        <v>523</v>
      </c>
      <c r="E63" s="155">
        <v>4</v>
      </c>
      <c r="F63" s="136" t="s">
        <v>524</v>
      </c>
      <c r="G63" s="136">
        <v>74.400000000000006</v>
      </c>
      <c r="H63" s="156">
        <v>40.729999999999997</v>
      </c>
      <c r="I63" s="156">
        <v>162.91999999999999</v>
      </c>
      <c r="J63" s="136" t="s">
        <v>525</v>
      </c>
      <c r="K63" s="136">
        <v>166.84</v>
      </c>
      <c r="L63" s="157"/>
      <c r="M63" s="156">
        <f>IF(ISNUMBER(K63/G63),IF(NOT(K63/G63=0),K63/G63, " "), " ")</f>
        <v>2.2424731182795696</v>
      </c>
      <c r="N63" s="154" t="s">
        <v>526</v>
      </c>
    </row>
    <row r="64" spans="1:14" ht="34.200000000000003" x14ac:dyDescent="0.25">
      <c r="A64" s="152">
        <v>37</v>
      </c>
      <c r="B64" s="153" t="s">
        <v>527</v>
      </c>
      <c r="C64" s="134" t="s">
        <v>528</v>
      </c>
      <c r="D64" s="154" t="s">
        <v>436</v>
      </c>
      <c r="E64" s="155">
        <v>1E-4</v>
      </c>
      <c r="F64" s="136" t="s">
        <v>529</v>
      </c>
      <c r="G64" s="136">
        <v>0.46</v>
      </c>
      <c r="H64" s="156">
        <v>30296.61</v>
      </c>
      <c r="I64" s="156">
        <v>3.03</v>
      </c>
      <c r="J64" s="136" t="s">
        <v>530</v>
      </c>
      <c r="K64" s="136">
        <v>3.12</v>
      </c>
      <c r="L64" s="157"/>
      <c r="M64" s="156">
        <f>IF(ISNUMBER(K64/G64),IF(NOT(K64/G64=0),K64/G64, " "), " ")</f>
        <v>6.7826086956521738</v>
      </c>
      <c r="N64" s="154" t="s">
        <v>480</v>
      </c>
    </row>
    <row r="65" spans="1:14" ht="34.200000000000003" x14ac:dyDescent="0.25">
      <c r="A65" s="152">
        <v>38</v>
      </c>
      <c r="B65" s="153" t="s">
        <v>531</v>
      </c>
      <c r="C65" s="134" t="s">
        <v>532</v>
      </c>
      <c r="D65" s="154" t="s">
        <v>430</v>
      </c>
      <c r="E65" s="155">
        <v>10.976800000000001</v>
      </c>
      <c r="F65" s="136" t="s">
        <v>533</v>
      </c>
      <c r="G65" s="136">
        <v>34.14</v>
      </c>
      <c r="H65" s="156">
        <v>22.32</v>
      </c>
      <c r="I65" s="156">
        <v>244.99</v>
      </c>
      <c r="J65" s="136" t="s">
        <v>534</v>
      </c>
      <c r="K65" s="136">
        <v>249.94</v>
      </c>
      <c r="L65" s="157"/>
      <c r="M65" s="156">
        <f>IF(ISNUMBER(K65/G65),IF(NOT(K65/G65=0),K65/G65, " "), " ")</f>
        <v>7.3210310486233157</v>
      </c>
      <c r="N65" s="154" t="s">
        <v>535</v>
      </c>
    </row>
    <row r="66" spans="1:14" ht="22.8" x14ac:dyDescent="0.25">
      <c r="A66" s="152">
        <v>39</v>
      </c>
      <c r="B66" s="153" t="s">
        <v>536</v>
      </c>
      <c r="C66" s="134" t="s">
        <v>537</v>
      </c>
      <c r="D66" s="154" t="s">
        <v>436</v>
      </c>
      <c r="E66" s="155">
        <v>1.4999999999999999E-4</v>
      </c>
      <c r="F66" s="136" t="s">
        <v>538</v>
      </c>
      <c r="G66" s="136">
        <v>3.84</v>
      </c>
      <c r="H66" s="156"/>
      <c r="I66" s="156"/>
      <c r="J66" s="136" t="s">
        <v>539</v>
      </c>
      <c r="K66" s="136">
        <v>8.7799999999999994</v>
      </c>
      <c r="L66" s="157"/>
      <c r="M66" s="156">
        <f>IF(ISNUMBER(K66/G66),IF(NOT(K66/G66=0),K66/G66, " "), " ")</f>
        <v>2.286458333333333</v>
      </c>
      <c r="N66" s="154"/>
    </row>
    <row r="67" spans="1:14" ht="22.8" x14ac:dyDescent="0.25">
      <c r="A67" s="152">
        <v>40</v>
      </c>
      <c r="B67" s="153" t="s">
        <v>540</v>
      </c>
      <c r="C67" s="134" t="s">
        <v>467</v>
      </c>
      <c r="D67" s="154" t="s">
        <v>462</v>
      </c>
      <c r="E67" s="155">
        <v>0.2</v>
      </c>
      <c r="F67" s="136" t="s">
        <v>468</v>
      </c>
      <c r="G67" s="136">
        <v>4.5599999999999996</v>
      </c>
      <c r="H67" s="156"/>
      <c r="I67" s="156"/>
      <c r="J67" s="136" t="s">
        <v>469</v>
      </c>
      <c r="K67" s="136">
        <v>24.4</v>
      </c>
      <c r="L67" s="157"/>
      <c r="M67" s="156">
        <f>IF(ISNUMBER(K67/G67),IF(NOT(K67/G67=0),K67/G67, " "), " ")</f>
        <v>5.3508771929824563</v>
      </c>
      <c r="N67" s="154"/>
    </row>
    <row r="68" spans="1:14" ht="22.8" x14ac:dyDescent="0.25">
      <c r="A68" s="152">
        <v>41</v>
      </c>
      <c r="B68" s="153" t="s">
        <v>541</v>
      </c>
      <c r="C68" s="134" t="s">
        <v>542</v>
      </c>
      <c r="D68" s="154" t="s">
        <v>523</v>
      </c>
      <c r="E68" s="155">
        <v>1</v>
      </c>
      <c r="F68" s="136" t="s">
        <v>543</v>
      </c>
      <c r="G68" s="136">
        <v>73.8</v>
      </c>
      <c r="H68" s="156"/>
      <c r="I68" s="156"/>
      <c r="J68" s="136" t="s">
        <v>544</v>
      </c>
      <c r="K68" s="136">
        <v>459.1</v>
      </c>
      <c r="L68" s="157"/>
      <c r="M68" s="156">
        <f>IF(ISNUMBER(K68/G68),IF(NOT(K68/G68=0),K68/G68, " "), " ")</f>
        <v>6.2208672086720869</v>
      </c>
      <c r="N68" s="154"/>
    </row>
    <row r="69" spans="1:14" ht="22.8" x14ac:dyDescent="0.25">
      <c r="A69" s="152">
        <v>42</v>
      </c>
      <c r="B69" s="153" t="s">
        <v>545</v>
      </c>
      <c r="C69" s="134" t="s">
        <v>522</v>
      </c>
      <c r="D69" s="154" t="s">
        <v>523</v>
      </c>
      <c r="E69" s="155">
        <v>10</v>
      </c>
      <c r="F69" s="136" t="s">
        <v>524</v>
      </c>
      <c r="G69" s="136">
        <v>186</v>
      </c>
      <c r="H69" s="156"/>
      <c r="I69" s="156"/>
      <c r="J69" s="136" t="s">
        <v>525</v>
      </c>
      <c r="K69" s="136">
        <v>417.1</v>
      </c>
      <c r="L69" s="157"/>
      <c r="M69" s="156">
        <f>IF(ISNUMBER(K69/G69),IF(NOT(K69/G69=0),K69/G69, " "), " ")</f>
        <v>2.2424731182795701</v>
      </c>
      <c r="N69" s="154"/>
    </row>
    <row r="70" spans="1:14" ht="22.8" x14ac:dyDescent="0.25">
      <c r="A70" s="152">
        <v>43</v>
      </c>
      <c r="B70" s="153" t="s">
        <v>546</v>
      </c>
      <c r="C70" s="134" t="s">
        <v>547</v>
      </c>
      <c r="D70" s="154" t="s">
        <v>523</v>
      </c>
      <c r="E70" s="155">
        <v>51</v>
      </c>
      <c r="F70" s="136" t="s">
        <v>548</v>
      </c>
      <c r="G70" s="136">
        <v>1269.9000000000001</v>
      </c>
      <c r="H70" s="156"/>
      <c r="I70" s="156"/>
      <c r="J70" s="136" t="s">
        <v>549</v>
      </c>
      <c r="K70" s="136">
        <v>6555.54</v>
      </c>
      <c r="L70" s="157"/>
      <c r="M70" s="156">
        <f>IF(ISNUMBER(K70/G70),IF(NOT(K70/G70=0),K70/G70, " "), " ")</f>
        <v>5.1622489959839353</v>
      </c>
      <c r="N70" s="154"/>
    </row>
    <row r="71" spans="1:14" ht="45.6" x14ac:dyDescent="0.25">
      <c r="A71" s="152">
        <v>44</v>
      </c>
      <c r="B71" s="153" t="s">
        <v>546</v>
      </c>
      <c r="C71" s="134" t="s">
        <v>550</v>
      </c>
      <c r="D71" s="154" t="s">
        <v>523</v>
      </c>
      <c r="E71" s="155">
        <v>50</v>
      </c>
      <c r="F71" s="136" t="s">
        <v>548</v>
      </c>
      <c r="G71" s="136">
        <v>1245</v>
      </c>
      <c r="H71" s="156"/>
      <c r="I71" s="156"/>
      <c r="J71" s="136" t="s">
        <v>549</v>
      </c>
      <c r="K71" s="136">
        <v>6427</v>
      </c>
      <c r="L71" s="157"/>
      <c r="M71" s="156">
        <f>IF(ISNUMBER(K71/G71),IF(NOT(K71/G71=0),K71/G71, " "), " ")</f>
        <v>5.1622489959839362</v>
      </c>
      <c r="N71" s="154"/>
    </row>
    <row r="72" spans="1:14" ht="34.200000000000003" x14ac:dyDescent="0.25">
      <c r="A72" s="152">
        <v>45</v>
      </c>
      <c r="B72" s="153" t="s">
        <v>546</v>
      </c>
      <c r="C72" s="134" t="s">
        <v>551</v>
      </c>
      <c r="D72" s="154" t="s">
        <v>523</v>
      </c>
      <c r="E72" s="155">
        <v>1</v>
      </c>
      <c r="F72" s="136" t="s">
        <v>548</v>
      </c>
      <c r="G72" s="136">
        <v>24.9</v>
      </c>
      <c r="H72" s="156"/>
      <c r="I72" s="156"/>
      <c r="J72" s="136" t="s">
        <v>549</v>
      </c>
      <c r="K72" s="136">
        <v>128.54</v>
      </c>
      <c r="L72" s="157"/>
      <c r="M72" s="156">
        <f>IF(ISNUMBER(K72/G72),IF(NOT(K72/G72=0),K72/G72, " "), " ")</f>
        <v>5.1622489959839362</v>
      </c>
      <c r="N72" s="154"/>
    </row>
    <row r="73" spans="1:14" ht="22.8" x14ac:dyDescent="0.25">
      <c r="A73" s="152">
        <v>46</v>
      </c>
      <c r="B73" s="153" t="s">
        <v>552</v>
      </c>
      <c r="C73" s="134" t="s">
        <v>553</v>
      </c>
      <c r="D73" s="154" t="s">
        <v>523</v>
      </c>
      <c r="E73" s="155">
        <v>1</v>
      </c>
      <c r="F73" s="136" t="s">
        <v>554</v>
      </c>
      <c r="G73" s="136">
        <v>29.3</v>
      </c>
      <c r="H73" s="156"/>
      <c r="I73" s="156"/>
      <c r="J73" s="136" t="s">
        <v>555</v>
      </c>
      <c r="K73" s="136">
        <v>82.21</v>
      </c>
      <c r="L73" s="157"/>
      <c r="M73" s="156">
        <f>IF(ISNUMBER(K73/G73),IF(NOT(K73/G73=0),K73/G73, " "), " ")</f>
        <v>2.8058020477815697</v>
      </c>
      <c r="N73" s="154"/>
    </row>
    <row r="74" spans="1:14" ht="22.8" x14ac:dyDescent="0.25">
      <c r="A74" s="152">
        <v>47</v>
      </c>
      <c r="B74" s="153" t="s">
        <v>556</v>
      </c>
      <c r="C74" s="134" t="s">
        <v>557</v>
      </c>
      <c r="D74" s="154" t="s">
        <v>523</v>
      </c>
      <c r="E74" s="155">
        <v>15</v>
      </c>
      <c r="F74" s="136" t="s">
        <v>558</v>
      </c>
      <c r="G74" s="136">
        <v>652.5</v>
      </c>
      <c r="H74" s="156"/>
      <c r="I74" s="156"/>
      <c r="J74" s="136" t="s">
        <v>559</v>
      </c>
      <c r="K74" s="136">
        <v>1896.75</v>
      </c>
      <c r="L74" s="157"/>
      <c r="M74" s="156">
        <f>IF(ISNUMBER(K74/G74),IF(NOT(K74/G74=0),K74/G74, " "), " ")</f>
        <v>2.9068965517241381</v>
      </c>
      <c r="N74" s="154"/>
    </row>
    <row r="75" spans="1:14" ht="22.8" x14ac:dyDescent="0.25">
      <c r="A75" s="152">
        <v>48</v>
      </c>
      <c r="B75" s="153" t="s">
        <v>560</v>
      </c>
      <c r="C75" s="134" t="s">
        <v>561</v>
      </c>
      <c r="D75" s="154" t="s">
        <v>523</v>
      </c>
      <c r="E75" s="155">
        <v>11</v>
      </c>
      <c r="F75" s="136" t="s">
        <v>562</v>
      </c>
      <c r="G75" s="136">
        <v>26.51</v>
      </c>
      <c r="H75" s="156"/>
      <c r="I75" s="156"/>
      <c r="J75" s="136" t="s">
        <v>563</v>
      </c>
      <c r="K75" s="136">
        <v>209.33</v>
      </c>
      <c r="L75" s="157"/>
      <c r="M75" s="156">
        <f>IF(ISNUMBER(K75/G75),IF(NOT(K75/G75=0),K75/G75, " "), " ")</f>
        <v>7.8962655601659755</v>
      </c>
      <c r="N75" s="154"/>
    </row>
    <row r="76" spans="1:14" ht="22.8" x14ac:dyDescent="0.25">
      <c r="A76" s="152">
        <v>49</v>
      </c>
      <c r="B76" s="153" t="s">
        <v>564</v>
      </c>
      <c r="C76" s="134" t="s">
        <v>565</v>
      </c>
      <c r="D76" s="154" t="s">
        <v>566</v>
      </c>
      <c r="E76" s="155">
        <v>1E-3</v>
      </c>
      <c r="F76" s="136" t="s">
        <v>567</v>
      </c>
      <c r="G76" s="136">
        <v>4.91</v>
      </c>
      <c r="H76" s="156"/>
      <c r="I76" s="156"/>
      <c r="J76" s="136" t="s">
        <v>568</v>
      </c>
      <c r="K76" s="136">
        <v>33.229999999999997</v>
      </c>
      <c r="L76" s="157"/>
      <c r="M76" s="156">
        <f>IF(ISNUMBER(K76/G76),IF(NOT(K76/G76=0),K76/G76, " "), " ")</f>
        <v>6.7678207739307528</v>
      </c>
      <c r="N76" s="154"/>
    </row>
    <row r="77" spans="1:14" ht="19.350000000000001" customHeight="1" x14ac:dyDescent="0.25">
      <c r="A77" s="150" t="s">
        <v>569</v>
      </c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</row>
    <row r="78" spans="1:14" ht="19.350000000000001" customHeight="1" x14ac:dyDescent="0.25">
      <c r="A78" s="128" t="s">
        <v>427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</row>
    <row r="79" spans="1:14" ht="22.8" x14ac:dyDescent="0.25">
      <c r="A79" s="152">
        <v>50</v>
      </c>
      <c r="B79" s="153" t="s">
        <v>570</v>
      </c>
      <c r="C79" s="134" t="s">
        <v>571</v>
      </c>
      <c r="D79" s="154" t="s">
        <v>523</v>
      </c>
      <c r="E79" s="155">
        <v>116</v>
      </c>
      <c r="F79" s="136" t="s">
        <v>401</v>
      </c>
      <c r="G79" s="136"/>
      <c r="H79" s="156"/>
      <c r="I79" s="156"/>
      <c r="J79" s="136" t="s">
        <v>401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8">
        <v>51</v>
      </c>
      <c r="B80" s="159" t="s">
        <v>572</v>
      </c>
      <c r="C80" s="140" t="s">
        <v>573</v>
      </c>
      <c r="D80" s="160" t="s">
        <v>436</v>
      </c>
      <c r="E80" s="161">
        <v>5.3999999999999999E-2</v>
      </c>
      <c r="F80" s="142" t="s">
        <v>401</v>
      </c>
      <c r="G80" s="142"/>
      <c r="H80" s="162"/>
      <c r="I80" s="162"/>
      <c r="J80" s="142" t="s">
        <v>401</v>
      </c>
      <c r="K80" s="142"/>
      <c r="L80" s="163"/>
      <c r="M80" s="162" t="str">
        <f>IF(ISNUMBER(K80/G80),IF(NOT(K80/G80=0),K80/G80, " "), " ")</f>
        <v xml:space="preserve"> </v>
      </c>
      <c r="N80" s="160"/>
    </row>
    <row r="81" spans="1:14" x14ac:dyDescent="0.25">
      <c r="A81" s="144" t="s">
        <v>343</v>
      </c>
      <c r="B81" s="145"/>
      <c r="C81" s="145"/>
      <c r="D81" s="145"/>
      <c r="E81" s="145"/>
      <c r="F81" s="145"/>
      <c r="G81" s="164">
        <v>11892</v>
      </c>
      <c r="H81" s="165"/>
      <c r="I81" s="165"/>
      <c r="J81" s="165"/>
      <c r="K81" s="164">
        <v>57961</v>
      </c>
      <c r="L81" s="166"/>
      <c r="M81" s="164">
        <f ca="1">IF(ISNUMBER(INDIRECT("K" &amp; ROW())/INDIRECT("G" &amp; ROW())),INDIRECT("K" &amp; ROW())/INDIRECT("G" &amp; ROW()), " ")</f>
        <v>4.8739488731920622</v>
      </c>
      <c r="N81" s="146" t="s">
        <v>574</v>
      </c>
    </row>
    <row r="82" spans="1:14" x14ac:dyDescent="0.25">
      <c r="A82" s="144" t="s">
        <v>347</v>
      </c>
      <c r="B82" s="145"/>
      <c r="C82" s="145"/>
      <c r="D82" s="145"/>
      <c r="E82" s="145"/>
      <c r="F82" s="145"/>
      <c r="G82" s="164"/>
      <c r="H82" s="165"/>
      <c r="I82" s="165"/>
      <c r="J82" s="165"/>
      <c r="K82" s="164"/>
      <c r="L82" s="166"/>
      <c r="M82" s="164" t="str">
        <f ca="1">IF(ISNUMBER(INDIRECT("K" &amp; ROW())/INDIRECT("G" &amp; ROW())),INDIRECT("K" &amp; ROW())/INDIRECT("G" &amp; ROW()), " ")</f>
        <v xml:space="preserve"> </v>
      </c>
      <c r="N82" s="146" t="s">
        <v>574</v>
      </c>
    </row>
    <row r="83" spans="1:14" x14ac:dyDescent="0.25">
      <c r="A83" s="144" t="s">
        <v>348</v>
      </c>
      <c r="B83" s="145"/>
      <c r="C83" s="145"/>
      <c r="D83" s="145"/>
      <c r="E83" s="145"/>
      <c r="F83" s="145"/>
      <c r="G83" s="164">
        <v>2307</v>
      </c>
      <c r="H83" s="165"/>
      <c r="I83" s="165"/>
      <c r="J83" s="165"/>
      <c r="K83" s="164">
        <v>27670</v>
      </c>
      <c r="L83" s="166"/>
      <c r="M83" s="164">
        <f ca="1">IF(ISNUMBER(INDIRECT("K" &amp; ROW())/INDIRECT("G" &amp; ROW())),INDIRECT("K" &amp; ROW())/INDIRECT("G" &amp; ROW()), " ")</f>
        <v>11.993931512787169</v>
      </c>
      <c r="N83" s="146" t="s">
        <v>574</v>
      </c>
    </row>
    <row r="84" spans="1:14" x14ac:dyDescent="0.25">
      <c r="A84" s="144" t="s">
        <v>349</v>
      </c>
      <c r="B84" s="145"/>
      <c r="C84" s="145"/>
      <c r="D84" s="145"/>
      <c r="E84" s="145"/>
      <c r="F84" s="145"/>
      <c r="G84" s="164">
        <v>9536</v>
      </c>
      <c r="H84" s="165"/>
      <c r="I84" s="165"/>
      <c r="J84" s="165"/>
      <c r="K84" s="164">
        <v>30032</v>
      </c>
      <c r="L84" s="166"/>
      <c r="M84" s="164">
        <f ca="1">IF(ISNUMBER(INDIRECT("K" &amp; ROW())/INDIRECT("G" &amp; ROW())),INDIRECT("K" &amp; ROW())/INDIRECT("G" &amp; ROW()), " ")</f>
        <v>3.1493288590604025</v>
      </c>
      <c r="N84" s="146" t="s">
        <v>574</v>
      </c>
    </row>
    <row r="85" spans="1:14" x14ac:dyDescent="0.25">
      <c r="A85" s="144" t="s">
        <v>350</v>
      </c>
      <c r="B85" s="145"/>
      <c r="C85" s="145"/>
      <c r="D85" s="145"/>
      <c r="E85" s="145"/>
      <c r="F85" s="145"/>
      <c r="G85" s="164">
        <v>49</v>
      </c>
      <c r="H85" s="165"/>
      <c r="I85" s="165"/>
      <c r="J85" s="165"/>
      <c r="K85" s="164">
        <v>269</v>
      </c>
      <c r="L85" s="166"/>
      <c r="M85" s="164">
        <f ca="1">IF(ISNUMBER(INDIRECT("K" &amp; ROW())/INDIRECT("G" &amp; ROW())),INDIRECT("K" &amp; ROW())/INDIRECT("G" &amp; ROW()), " ")</f>
        <v>5.4897959183673466</v>
      </c>
      <c r="N85" s="146" t="s">
        <v>574</v>
      </c>
    </row>
    <row r="86" spans="1:14" x14ac:dyDescent="0.25">
      <c r="A86" s="147" t="s">
        <v>351</v>
      </c>
      <c r="B86" s="148"/>
      <c r="C86" s="148"/>
      <c r="D86" s="148"/>
      <c r="E86" s="148"/>
      <c r="F86" s="148"/>
      <c r="G86" s="167">
        <v>2310</v>
      </c>
      <c r="H86" s="168"/>
      <c r="I86" s="168"/>
      <c r="J86" s="168"/>
      <c r="K86" s="167">
        <v>23665</v>
      </c>
      <c r="L86" s="169"/>
      <c r="M86" s="167">
        <f ca="1">IF(ISNUMBER(INDIRECT("K" &amp; ROW())/INDIRECT("G" &amp; ROW())),INDIRECT("K" &amp; ROW())/INDIRECT("G" &amp; ROW()), " ")</f>
        <v>10.244588744588745</v>
      </c>
      <c r="N86" s="149" t="s">
        <v>574</v>
      </c>
    </row>
    <row r="87" spans="1:14" x14ac:dyDescent="0.25">
      <c r="A87" s="147" t="s">
        <v>352</v>
      </c>
      <c r="B87" s="148"/>
      <c r="C87" s="148"/>
      <c r="D87" s="148"/>
      <c r="E87" s="148"/>
      <c r="F87" s="148"/>
      <c r="G87" s="167">
        <v>1361</v>
      </c>
      <c r="H87" s="168"/>
      <c r="I87" s="168"/>
      <c r="J87" s="168"/>
      <c r="K87" s="167">
        <v>13060</v>
      </c>
      <c r="L87" s="169"/>
      <c r="M87" s="167">
        <f ca="1">IF(ISNUMBER(INDIRECT("K" &amp; ROW())/INDIRECT("G" &amp; ROW())),INDIRECT("K" &amp; ROW())/INDIRECT("G" &amp; ROW()), " ")</f>
        <v>9.5958853783982363</v>
      </c>
      <c r="N87" s="149" t="s">
        <v>574</v>
      </c>
    </row>
    <row r="88" spans="1:14" x14ac:dyDescent="0.25">
      <c r="A88" s="147" t="s">
        <v>353</v>
      </c>
      <c r="B88" s="148"/>
      <c r="C88" s="148"/>
      <c r="D88" s="148"/>
      <c r="E88" s="148"/>
      <c r="F88" s="148"/>
      <c r="G88" s="167"/>
      <c r="H88" s="168"/>
      <c r="I88" s="168"/>
      <c r="J88" s="168"/>
      <c r="K88" s="167"/>
      <c r="L88" s="169"/>
      <c r="M88" s="167" t="str">
        <f ca="1">IF(ISNUMBER(INDIRECT("K" &amp; ROW())/INDIRECT("G" &amp; ROW())),INDIRECT("K" &amp; ROW())/INDIRECT("G" &amp; ROW()), " ")</f>
        <v xml:space="preserve"> </v>
      </c>
      <c r="N88" s="149" t="s">
        <v>574</v>
      </c>
    </row>
    <row r="89" spans="1:14" ht="30" customHeight="1" x14ac:dyDescent="0.25">
      <c r="A89" s="144" t="s">
        <v>354</v>
      </c>
      <c r="B89" s="145"/>
      <c r="C89" s="145"/>
      <c r="D89" s="145"/>
      <c r="E89" s="145"/>
      <c r="F89" s="145"/>
      <c r="G89" s="164">
        <v>14990</v>
      </c>
      <c r="H89" s="165"/>
      <c r="I89" s="165"/>
      <c r="J89" s="165"/>
      <c r="K89" s="164">
        <v>88802</v>
      </c>
      <c r="L89" s="166"/>
      <c r="M89" s="164">
        <f ca="1">IF(ISNUMBER(INDIRECT("K" &amp; ROW())/INDIRECT("G" &amp; ROW())),INDIRECT("K" &amp; ROW())/INDIRECT("G" &amp; ROW()), " ")</f>
        <v>5.9240827218145427</v>
      </c>
      <c r="N89" s="146" t="s">
        <v>574</v>
      </c>
    </row>
    <row r="90" spans="1:14" ht="30" customHeight="1" x14ac:dyDescent="0.25">
      <c r="A90" s="144" t="s">
        <v>355</v>
      </c>
      <c r="B90" s="145"/>
      <c r="C90" s="145"/>
      <c r="D90" s="145"/>
      <c r="E90" s="145"/>
      <c r="F90" s="145"/>
      <c r="G90" s="164">
        <v>521</v>
      </c>
      <c r="H90" s="165"/>
      <c r="I90" s="165"/>
      <c r="J90" s="165"/>
      <c r="K90" s="164">
        <v>5640</v>
      </c>
      <c r="L90" s="166"/>
      <c r="M90" s="164">
        <f ca="1">IF(ISNUMBER(INDIRECT("K" &amp; ROW())/INDIRECT("G" &amp; ROW())),INDIRECT("K" &amp; ROW())/INDIRECT("G" &amp; ROW()), " ")</f>
        <v>10.825335892514396</v>
      </c>
      <c r="N90" s="146" t="s">
        <v>574</v>
      </c>
    </row>
    <row r="91" spans="1:14" x14ac:dyDescent="0.25">
      <c r="A91" s="144" t="s">
        <v>356</v>
      </c>
      <c r="B91" s="145"/>
      <c r="C91" s="145"/>
      <c r="D91" s="145"/>
      <c r="E91" s="145"/>
      <c r="F91" s="145"/>
      <c r="G91" s="164">
        <v>52</v>
      </c>
      <c r="H91" s="165"/>
      <c r="I91" s="165"/>
      <c r="J91" s="165"/>
      <c r="K91" s="164">
        <v>244</v>
      </c>
      <c r="L91" s="166"/>
      <c r="M91" s="164">
        <f ca="1">IF(ISNUMBER(INDIRECT("K" &amp; ROW())/INDIRECT("G" &amp; ROW())),INDIRECT("K" &amp; ROW())/INDIRECT("G" &amp; ROW()), " ")</f>
        <v>4.6923076923076925</v>
      </c>
      <c r="N91" s="146" t="s">
        <v>574</v>
      </c>
    </row>
    <row r="92" spans="1:14" x14ac:dyDescent="0.25">
      <c r="A92" s="144" t="s">
        <v>357</v>
      </c>
      <c r="B92" s="145"/>
      <c r="C92" s="145"/>
      <c r="D92" s="145"/>
      <c r="E92" s="145"/>
      <c r="F92" s="145"/>
      <c r="G92" s="164">
        <v>15563</v>
      </c>
      <c r="H92" s="165"/>
      <c r="I92" s="165"/>
      <c r="J92" s="165"/>
      <c r="K92" s="164">
        <v>94686</v>
      </c>
      <c r="L92" s="166"/>
      <c r="M92" s="164">
        <f ca="1">IF(ISNUMBER(INDIRECT("K" &amp; ROW())/INDIRECT("G" &amp; ROW())),INDIRECT("K" &amp; ROW())/INDIRECT("G" &amp; ROW()), " ")</f>
        <v>6.0840454925142966</v>
      </c>
      <c r="N92" s="146" t="s">
        <v>574</v>
      </c>
    </row>
    <row r="93" spans="1:14" ht="30" customHeight="1" x14ac:dyDescent="0.25">
      <c r="A93" s="144" t="s">
        <v>358</v>
      </c>
      <c r="B93" s="145"/>
      <c r="C93" s="145"/>
      <c r="D93" s="145"/>
      <c r="E93" s="145"/>
      <c r="F93" s="145"/>
      <c r="G93" s="164">
        <v>1833.23</v>
      </c>
      <c r="H93" s="165"/>
      <c r="I93" s="165"/>
      <c r="J93" s="165"/>
      <c r="K93" s="164">
        <v>6534.26</v>
      </c>
      <c r="L93" s="166"/>
      <c r="M93" s="164">
        <f ca="1">IF(ISNUMBER(INDIRECT("K" &amp; ROW())/INDIRECT("G" &amp; ROW())),INDIRECT("K" &amp; ROW())/INDIRECT("G" &amp; ROW()), " ")</f>
        <v>3.5643427174986226</v>
      </c>
      <c r="N93" s="146" t="s">
        <v>574</v>
      </c>
    </row>
    <row r="94" spans="1:14" x14ac:dyDescent="0.25">
      <c r="A94" s="147" t="s">
        <v>359</v>
      </c>
      <c r="B94" s="148"/>
      <c r="C94" s="148"/>
      <c r="D94" s="148"/>
      <c r="E94" s="148"/>
      <c r="F94" s="148"/>
      <c r="G94" s="167">
        <v>17396.23</v>
      </c>
      <c r="H94" s="168"/>
      <c r="I94" s="168"/>
      <c r="J94" s="168"/>
      <c r="K94" s="167">
        <v>101220.26</v>
      </c>
      <c r="L94" s="169"/>
      <c r="M94" s="167">
        <f ca="1">IF(ISNUMBER(INDIRECT("K" &amp; ROW())/INDIRECT("G" &amp; ROW())),INDIRECT("K" &amp; ROW())/INDIRECT("G" &amp; ROW()), " ")</f>
        <v>5.8185170005225268</v>
      </c>
      <c r="N94" s="149" t="s">
        <v>574</v>
      </c>
    </row>
    <row r="95" spans="1:14" x14ac:dyDescent="0.25">
      <c r="A95" s="48"/>
      <c r="G95" s="67"/>
      <c r="H95" s="68"/>
      <c r="I95" s="68"/>
      <c r="J95" s="68"/>
      <c r="K95" s="67"/>
      <c r="L95" s="69"/>
      <c r="M95" s="67"/>
      <c r="N95" s="48"/>
    </row>
    <row r="96" spans="1:14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70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3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  <row r="99" spans="1:14" x14ac:dyDescent="0.25">
      <c r="A99" s="75" t="s">
        <v>71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</sheetData>
  <mergeCells count="47">
    <mergeCell ref="A93:F93"/>
    <mergeCell ref="A94:F94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24:N24"/>
    <mergeCell ref="A25:N25"/>
    <mergeCell ref="A36:N36"/>
    <mergeCell ref="A44:N44"/>
    <mergeCell ref="A77:N77"/>
    <mergeCell ref="A78:N7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