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2" i="16"/>
  <c r="M93" i="16"/>
  <c r="M9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79" i="8"/>
  <c r="K178" i="8"/>
  <c r="H179" i="8"/>
  <c r="H178" i="8"/>
  <c r="J14" i="16"/>
  <c r="G14" i="16"/>
  <c r="K30" i="8"/>
  <c r="H30" i="8"/>
  <c r="A18" i="16"/>
  <c r="B34" i="8"/>
  <c r="M95" i="16"/>
  <c r="M99" i="16"/>
  <c r="M103" i="16"/>
  <c r="M107" i="16"/>
  <c r="M101" i="16"/>
  <c r="M109" i="16"/>
  <c r="M102" i="16"/>
  <c r="M96" i="16"/>
  <c r="M100" i="16"/>
  <c r="M104" i="16"/>
  <c r="M108" i="16"/>
  <c r="M97" i="16"/>
  <c r="M105" i="16"/>
  <c r="M98" i="16"/>
  <c r="M10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6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8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8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<sst xmlns="http://schemas.openxmlformats.org/spreadsheetml/2006/main" count="1226" uniqueCount="628">
  <si>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</si>
  <si>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</si>
  <si>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</si>
  <si>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</si>
  <si>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</si>
  <si>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</si>
  <si>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</si>
  <si>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</si>
  <si>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</si>
  <si>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</si>
  <si>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</si>
  <si>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</si>
  <si>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</si>
  <si>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</si>
  <si>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</si>
  <si>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</si>
  <si>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</si>
  <si>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</si>
  <si>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</si>
  <si>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</si>
  <si>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</si>
  <si>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</si>
  <si>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</si>
  <si>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</si>
  <si>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</si>
  <si>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</si>
  <si>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</si>
  <si>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</si>
  <si>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</si>
  <si>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</si>
  <si>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</si>
  <si>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</si>
  <si>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</si>
  <si>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</si>
  <si>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</si>
  <si>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</si>
  <si>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</si>
  <si>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</si>
  <si>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</si>
  <si>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</si>
  <si>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</si>
  <si>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</si>
  <si>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</si>
  <si>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</si>
  <si>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</si>
  <si>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</si>
  <si>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</si>
  <si>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</si>
  <si>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</si>
  <si>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</si>
  <si>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</si>
  <si>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</si>
  <si>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</si>
  <si>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</si>
  <si>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</si>
  <si>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</si>
  <si>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</si>
  <si>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</si>
  <si>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</si>
  <si>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</si>
  <si>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</si>
  <si>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</si>
  <si>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</si>
  <si>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</si>
  <si>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</si>
  <si>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</si>
  <si>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</si>
  <si>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01.09.2015</t>
  </si>
  <si>
    <t>30.09.2015</t>
  </si>
  <si>
    <t>О ПРИЕМКЕ ВЫПОЛНЕННЫХ РАБОТ за Сентябрь 2015</t>
  </si>
  <si>
    <t>на Надежды 2</t>
  </si>
  <si>
    <t>Сдал:  _________________ //</t>
  </si>
  <si>
    <t>Принял:  _________________ //</t>
  </si>
  <si>
    <t>Раздел 1. ЯНВАРЬ</t>
  </si>
  <si>
    <t>Подвал</t>
  </si>
  <si>
    <t>ТЕРр65-23-2
Слив и наполнение водой системы отопления: с осмотром системы
1000 м3 объема здания
НР 74% от ФОТ
СП 50% от ФОТ</t>
  </si>
  <si>
    <t>0,2
74
50</t>
  </si>
  <si>
    <t>3
2
2</t>
  </si>
  <si>
    <t>33
24
17</t>
  </si>
  <si>
    <t>Р</t>
  </si>
  <si>
    <t>ТЕР16-07-003-01
Врезка в действующие внутренние сети трубопроводов отопления и водоснабжения диаметром: 15 мм
1 врезка
НР 128% от ФОТ
СП 83% от ФОТ</t>
  </si>
  <si>
    <t>1
128
83</t>
  </si>
  <si>
    <t>55,93
_____
26,64</t>
  </si>
  <si>
    <t>88
72
46</t>
  </si>
  <si>
    <t>56
_____
27</t>
  </si>
  <si>
    <t>830
859
557</t>
  </si>
  <si>
    <t>671
_____
132</t>
  </si>
  <si>
    <t>Раздел 2. ФЕВРАЛЬ</t>
  </si>
  <si>
    <t>кв.42</t>
  </si>
  <si>
    <t>0,5
74
50</t>
  </si>
  <si>
    <t>7
5
4</t>
  </si>
  <si>
    <t>82
61
41</t>
  </si>
  <si>
    <t>ТЕРр65-16-1
Смена сгонов у трубопроводов диаметром: до 20 мм
100 сгонов
НР 103% от ФОТ
СП 60% от ФОТ</t>
  </si>
  <si>
    <t>0,02
103
60</t>
  </si>
  <si>
    <t>345,26
_____
1904,31</t>
  </si>
  <si>
    <t>0,67
_____
0,28</t>
  </si>
  <si>
    <t>45
7
4</t>
  </si>
  <si>
    <t>7
_____
38</t>
  </si>
  <si>
    <t>169
85
50</t>
  </si>
  <si>
    <t>83
_____
86</t>
  </si>
  <si>
    <t>подвал</t>
  </si>
  <si>
    <t>1,8
74
50</t>
  </si>
  <si>
    <t>25
19
13</t>
  </si>
  <si>
    <t>296
219
148</t>
  </si>
  <si>
    <t>ТЕРр65-10-1
Очистка канализационной сети: внутренней
100 м трубопровода
НР 103% от ФОТ
СП 60% от ФОТ</t>
  </si>
  <si>
    <t>0,25
103
60</t>
  </si>
  <si>
    <t>332,63
_____
174,41</t>
  </si>
  <si>
    <t>127
85
50</t>
  </si>
  <si>
    <t>83
_____
44</t>
  </si>
  <si>
    <t>1177
1029
599</t>
  </si>
  <si>
    <t>999
_____
177</t>
  </si>
  <si>
    <t>кв.37</t>
  </si>
  <si>
    <t>ТЕРр65-22-4
Прим. Прочистка и промывка: труб внутри здания
100 приборов
НР 74% от ФОТ
СП 50% от ФОТ</t>
  </si>
  <si>
    <t>0,02
74
50</t>
  </si>
  <si>
    <t>2425,33
_____
989,6</t>
  </si>
  <si>
    <t>68
36
25</t>
  </si>
  <si>
    <t>49
_____
19</t>
  </si>
  <si>
    <t>659
431
291</t>
  </si>
  <si>
    <t>582
_____
77</t>
  </si>
  <si>
    <t>ТСЭМ-150401
Горелки газопламенные
маш.-ч
НР 74% от ФОТ
СП 50% от ФОТ</t>
  </si>
  <si>
    <t>4
74
50</t>
  </si>
  <si>
    <t>кв.13</t>
  </si>
  <si>
    <t>ТЕРр65-22-4
прим. Прочистка и промывка:  труб внутри здания
100 приборов
НР 74% от ФОТ
СП 50% от ФОТ</t>
  </si>
  <si>
    <t>0,009
74
50</t>
  </si>
  <si>
    <t>31
16
11</t>
  </si>
  <si>
    <t>22
_____
9</t>
  </si>
  <si>
    <t>297
194
131</t>
  </si>
  <si>
    <t>262
_____
35</t>
  </si>
  <si>
    <t>Раздел 3. МАРТ</t>
  </si>
  <si>
    <t>ТЕРр52-11-3
Водоотлив из подвала: электрическими (механическими) насосами
100 м3 воды
НР 93% от ФОТ
СП 75% от ФОТ</t>
  </si>
  <si>
    <t>0,25
93
75</t>
  </si>
  <si>
    <t>9,41
_____
5,36</t>
  </si>
  <si>
    <t>20
18
14</t>
  </si>
  <si>
    <t>2
_____
1</t>
  </si>
  <si>
    <t>230
208
168</t>
  </si>
  <si>
    <t>22
_____
16</t>
  </si>
  <si>
    <t>кв.44</t>
  </si>
  <si>
    <t>Раздел 4. АПРЕЛЬ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</si>
  <si>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</si>
  <si>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0,012
103
60</t>
  </si>
  <si>
    <t>1000,16
_____
1380,62</t>
  </si>
  <si>
    <t>54,89
_____
1,4</t>
  </si>
  <si>
    <t>29
12
7</t>
  </si>
  <si>
    <t>12
_____
16</t>
  </si>
  <si>
    <t>221
148
86</t>
  </si>
  <si>
    <t>144
_____
73</t>
  </si>
  <si>
    <t>ТЕРр65-5-1
Смена вентилей и клапанов обратных муфтовых диаметром: до 20 мм
100 шт.
НР 103% от ФОТ
СП 60% от ФОТ</t>
  </si>
  <si>
    <t>929,07
_____
76,36</t>
  </si>
  <si>
    <t>20
20
11</t>
  </si>
  <si>
    <t>19
_____
1</t>
  </si>
  <si>
    <t>230
230
134</t>
  </si>
  <si>
    <t>223
_____
6</t>
  </si>
  <si>
    <t>ТСЦ-302-1832
Кран шаровой муфтовый 11Б27П1, диаметром: 20 мм
шт.</t>
  </si>
  <si>
    <t>1
103
60</t>
  </si>
  <si>
    <t xml:space="preserve">
_____
43,5</t>
  </si>
  <si>
    <t xml:space="preserve">
_____
44</t>
  </si>
  <si>
    <t xml:space="preserve">
_____
126</t>
  </si>
  <si>
    <t>М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</si>
  <si>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</si>
  <si>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</si>
  <si>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</si>
  <si>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82</t>
  </si>
  <si>
    <t>кв.4</t>
  </si>
  <si>
    <t>0,01
103
60</t>
  </si>
  <si>
    <t>10
9
5</t>
  </si>
  <si>
    <t>9
_____
1</t>
  </si>
  <si>
    <t>115
114
67</t>
  </si>
  <si>
    <t>111
_____
4</t>
  </si>
  <si>
    <t>ТСЦ-302-1832
(з.ч.)Кран шаровой муфтовый 11Б27П1, диаметром: 20 мм
(кран букса ПЗ=0,5 (ОЗП=0,5; ЭМ=0,5 к расх.; ЗПМ=0,5; МАТ=0,5 к расх.; ТЗ=0,5; ТЗМ=0,5))
шт.</t>
  </si>
  <si>
    <t xml:space="preserve">
_____
21,75</t>
  </si>
  <si>
    <t xml:space="preserve">
_____
22</t>
  </si>
  <si>
    <t xml:space="preserve">
_____
63</t>
  </si>
  <si>
    <t>кв.48</t>
  </si>
  <si>
    <t>0,008
103
60</t>
  </si>
  <si>
    <t>19
8
5</t>
  </si>
  <si>
    <t>8
_____
11</t>
  </si>
  <si>
    <t>147
99
58</t>
  </si>
  <si>
    <t>96
_____
49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</si>
  <si>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</si>
  <si>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0,12
103
60</t>
  </si>
  <si>
    <t>2225,28
_____
105,38</t>
  </si>
  <si>
    <t>289
275
160</t>
  </si>
  <si>
    <t>267
_____
13</t>
  </si>
  <si>
    <t>3288
3301
1923</t>
  </si>
  <si>
    <t>3205
_____
33</t>
  </si>
  <si>
    <t>ТСЦ-507-3367
Труба из полипропилена PN 25/25
м</t>
  </si>
  <si>
    <t>12
103
60</t>
  </si>
  <si>
    <t xml:space="preserve">
_____
16,92</t>
  </si>
  <si>
    <t xml:space="preserve">
_____
203</t>
  </si>
  <si>
    <t xml:space="preserve">
_____
601</t>
  </si>
  <si>
    <t>ТСЦ-507-5074
Муфта полипропиленовая комбинированная, с внутренней резьбой, разъемная диаметром 20х1/2"
шт.</t>
  </si>
  <si>
    <t>6
103
60</t>
  </si>
  <si>
    <t xml:space="preserve">
_____
12,46</t>
  </si>
  <si>
    <t xml:space="preserve">
_____
75</t>
  </si>
  <si>
    <t xml:space="preserve">
_____
151</t>
  </si>
  <si>
    <t>ТСЦ-507-3174
Угольник 90 град. полипропиленовый диаметром 25 мм
шт.</t>
  </si>
  <si>
    <t>8
103
60</t>
  </si>
  <si>
    <t xml:space="preserve">
_____
2,45</t>
  </si>
  <si>
    <t xml:space="preserve">
_____
20</t>
  </si>
  <si>
    <t xml:space="preserve">
_____
46</t>
  </si>
  <si>
    <t>0,015
103
60</t>
  </si>
  <si>
    <t>37
15
9</t>
  </si>
  <si>
    <t>15
_____
21</t>
  </si>
  <si>
    <t>276
185
108</t>
  </si>
  <si>
    <t>180
_____
92</t>
  </si>
  <si>
    <t>0,2
93
75</t>
  </si>
  <si>
    <t>16
14
11</t>
  </si>
  <si>
    <t>184
166
134</t>
  </si>
  <si>
    <t>18
_____
13</t>
  </si>
  <si>
    <t>Раздел 5. ИЮЛЬ</t>
  </si>
  <si>
    <t>0,04
103
60</t>
  </si>
  <si>
    <t>97
41
24</t>
  </si>
  <si>
    <t>40
_____
55</t>
  </si>
  <si>
    <t>736
495
289</t>
  </si>
  <si>
    <t>480
_____
244</t>
  </si>
  <si>
    <t>12
_____
1</t>
  </si>
  <si>
    <t>ТСЦ-302-1237
Сгоны стальные с муфтой и контргайкой, диаметром: 20 мм
шт.</t>
  </si>
  <si>
    <t>3
103
60</t>
  </si>
  <si>
    <t xml:space="preserve">
_____
18,6</t>
  </si>
  <si>
    <t xml:space="preserve">
_____
56</t>
  </si>
  <si>
    <t xml:space="preserve">
_____
125</t>
  </si>
  <si>
    <t>ТСЦ-302-3234
Контргайка
шт.</t>
  </si>
  <si>
    <t xml:space="preserve">
_____
2,41</t>
  </si>
  <si>
    <t xml:space="preserve">
_____
2</t>
  </si>
  <si>
    <t xml:space="preserve">
_____
19</t>
  </si>
  <si>
    <t>0,1
93
75</t>
  </si>
  <si>
    <t>8
7
6</t>
  </si>
  <si>
    <t>1
_____
1</t>
  </si>
  <si>
    <t>92
83
67</t>
  </si>
  <si>
    <t>9
_____
6</t>
  </si>
  <si>
    <t>ТЕРр65-18-1
Ремонт задвижек диаметром: до 100 мм без снятия с места
100 шт. арматуры
НР 103% от ФОТ
СП 60% от ФОТ</t>
  </si>
  <si>
    <t>0,07
103
60</t>
  </si>
  <si>
    <t>3302,21
_____
801,06</t>
  </si>
  <si>
    <t>287
238
139</t>
  </si>
  <si>
    <t>231
_____
56</t>
  </si>
  <si>
    <t>3059
2857
1664</t>
  </si>
  <si>
    <t>2774
_____
285</t>
  </si>
  <si>
    <t>0,03
103
60</t>
  </si>
  <si>
    <t>73
31
18</t>
  </si>
  <si>
    <t>30
_____
41</t>
  </si>
  <si>
    <t>552
372
217</t>
  </si>
  <si>
    <t>360
_____
183</t>
  </si>
  <si>
    <t>ТЕРр65-5-9
Смена задвижек диаметром: 100 мм
100 шт.
НР 103% от ФОТ
СП 60% от ФОТ</t>
  </si>
  <si>
    <t>4840,34
_____
37524,8</t>
  </si>
  <si>
    <t>856
100
58</t>
  </si>
  <si>
    <t>97
_____
750</t>
  </si>
  <si>
    <t>4927
1197
697</t>
  </si>
  <si>
    <t>1162
_____
3716</t>
  </si>
  <si>
    <t>0,06
103
60</t>
  </si>
  <si>
    <t>61
58
34</t>
  </si>
  <si>
    <t>56
_____
5</t>
  </si>
  <si>
    <t>690
689
401</t>
  </si>
  <si>
    <t>669
_____
19</t>
  </si>
  <si>
    <t xml:space="preserve">
_____
261</t>
  </si>
  <si>
    <t xml:space="preserve">
_____
759</t>
  </si>
  <si>
    <t>кв.23</t>
  </si>
  <si>
    <t>2
103
60</t>
  </si>
  <si>
    <t xml:space="preserve">
_____
37</t>
  </si>
  <si>
    <t xml:space="preserve">
_____
83</t>
  </si>
  <si>
    <t>ТЕРр65-15-4
Смена отдельных участков трубопроводов с заготовкой труб в построечных условиях диаметром: до 80 мм
100 м трубопровода
НР 103% от ФОТ
СП 60% от ФОТ</t>
  </si>
  <si>
    <t>1456
_____
6949,09</t>
  </si>
  <si>
    <t>279,64
_____
6,31</t>
  </si>
  <si>
    <t>87
15
9</t>
  </si>
  <si>
    <t>15
_____
69</t>
  </si>
  <si>
    <t>499
181
106</t>
  </si>
  <si>
    <t>175
_____
309</t>
  </si>
  <si>
    <t>15
_____
1</t>
  </si>
  <si>
    <t>30
29
17</t>
  </si>
  <si>
    <t>28
_____
2</t>
  </si>
  <si>
    <t>345
344
200</t>
  </si>
  <si>
    <t>334
_____
10</t>
  </si>
  <si>
    <t xml:space="preserve">
_____
131</t>
  </si>
  <si>
    <t xml:space="preserve">
_____
379</t>
  </si>
  <si>
    <t>49
21
12</t>
  </si>
  <si>
    <t>20
_____
28</t>
  </si>
  <si>
    <t>368
247
144</t>
  </si>
  <si>
    <t>240
_____
122</t>
  </si>
  <si>
    <t>ТЕРр65-15-3
Смена отдельных участков трубопроводов с заготовкой труб в построечных условиях диаметром: до 50 мм
100 м трубопровода
НР 103% от ФОТ
СП 60% от ФОТ</t>
  </si>
  <si>
    <t>1243,2
_____
3595,9</t>
  </si>
  <si>
    <t>174,53
_____
4,21</t>
  </si>
  <si>
    <t>50
12
7</t>
  </si>
  <si>
    <t>12
_____
36</t>
  </si>
  <si>
    <t>319
155
90</t>
  </si>
  <si>
    <t>149
_____
160</t>
  </si>
  <si>
    <t>10
_____
1</t>
  </si>
  <si>
    <t>Раздел 6. АВГУСТ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</si>
  <si>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</si>
  <si>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</si>
  <si>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386</t>
  </si>
  <si>
    <t>ТЕРр65-5-1
Ревизия вентилей и клапанов обратных муфтовых диаметром: до 20 мм
100 шт.
НР 103% от ФОТ
СП 60% от ФОТ</t>
  </si>
  <si>
    <t>0,45
103
60</t>
  </si>
  <si>
    <t>455
431
251</t>
  </si>
  <si>
    <t>418
_____
35</t>
  </si>
  <si>
    <t>5171
5166
3010</t>
  </si>
  <si>
    <t>5016
_____
142</t>
  </si>
  <si>
    <t>ТСЦ-101-0120
Гайки шестигранные диаметр резьбы: 6 мм
т</t>
  </si>
  <si>
    <t>0,0001
103
60</t>
  </si>
  <si>
    <t xml:space="preserve">
_____
25630</t>
  </si>
  <si>
    <t xml:space="preserve">
_____
3</t>
  </si>
  <si>
    <t xml:space="preserve">
_____
6</t>
  </si>
  <si>
    <t>ТСЦ-101-2137
Резина техническая листовая прессованная
кг</t>
  </si>
  <si>
    <t>0,3
103
60</t>
  </si>
  <si>
    <t xml:space="preserve">
_____
26,3</t>
  </si>
  <si>
    <t xml:space="preserve">
_____
8</t>
  </si>
  <si>
    <t>0,1
103
60</t>
  </si>
  <si>
    <t>101
96
56</t>
  </si>
  <si>
    <t>93
_____
7</t>
  </si>
  <si>
    <t>1149
1148
669</t>
  </si>
  <si>
    <t>1115
_____
31</t>
  </si>
  <si>
    <t>ТСЦ-302-1266
Кран букса к Вентили проходные муфтовые: 15Б1БК для воды и пара давлением 1,6 МПа (16 кгс/см2), диаметром 20 мм
(зап.части ПЗ=0,5 (ОЗП=0,5; ЭМ=0,5 к расх.; ЗПМ=0,5; МАТ=0,5 к расх.; ТЗ=0,5; ТЗМ=0,5))
шт.</t>
  </si>
  <si>
    <t>10
103
60</t>
  </si>
  <si>
    <t xml:space="preserve">
_____
12,45</t>
  </si>
  <si>
    <t xml:space="preserve">
_____
643</t>
  </si>
  <si>
    <t>кв.29</t>
  </si>
  <si>
    <t>23
3
2</t>
  </si>
  <si>
    <t>3
_____
20</t>
  </si>
  <si>
    <t>85
42
25</t>
  </si>
  <si>
    <t>41
_____
44</t>
  </si>
  <si>
    <t>ТСЦ-302-1245
Спецсоединения стальные, втулки буртовые, гайки накидные, муфтовые, диаметром: до 20 мм
шт.</t>
  </si>
  <si>
    <t>4
103
60</t>
  </si>
  <si>
    <t xml:space="preserve">
_____
18</t>
  </si>
  <si>
    <t xml:space="preserve">
_____
72</t>
  </si>
  <si>
    <t xml:space="preserve">
_____
262</t>
  </si>
  <si>
    <t>Раздел 7. СЕНТЯБРЬ</t>
  </si>
  <si>
    <t>кв.18</t>
  </si>
  <si>
    <t>96
92
53</t>
  </si>
  <si>
    <t>89
_____
4</t>
  </si>
  <si>
    <t>1096
1100
641</t>
  </si>
  <si>
    <t>1068
_____
11</t>
  </si>
  <si>
    <t xml:space="preserve">
_____
68</t>
  </si>
  <si>
    <t xml:space="preserve">
_____
200</t>
  </si>
  <si>
    <t xml:space="preserve">
_____
25</t>
  </si>
  <si>
    <t xml:space="preserve">
_____
50</t>
  </si>
  <si>
    <t xml:space="preserve">
_____
5</t>
  </si>
  <si>
    <t xml:space="preserve">
_____
11</t>
  </si>
  <si>
    <t>ТЕР18-05-001-01
Установка насосов центробежных с электродвигателем, масса агрегата: до 0,1 т
1 насос
НР 128% от ФОТ
СП 83% от ФОТ</t>
  </si>
  <si>
    <t>166,36
_____
144,62</t>
  </si>
  <si>
    <t>13,88
_____
0,82</t>
  </si>
  <si>
    <t>325
214
139</t>
  </si>
  <si>
    <t>166
_____
145</t>
  </si>
  <si>
    <t>14
_____
1</t>
  </si>
  <si>
    <t>2659
2568
1665</t>
  </si>
  <si>
    <t>1996
_____
586</t>
  </si>
  <si>
    <t>77
_____
10</t>
  </si>
  <si>
    <t>ТСЦ-301-9260
Насосы с электродвигателем
компл.</t>
  </si>
  <si>
    <t>Итого прямые затраты по акту</t>
  </si>
  <si>
    <t>2495
_____
3688</t>
  </si>
  <si>
    <t>91
_____
6</t>
  </si>
  <si>
    <t>29888
_____
14009</t>
  </si>
  <si>
    <t>502
_____
79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</si>
  <si>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</si>
  <si>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</si>
  <si>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</si>
  <si>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</si>
  <si>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</si>
  <si>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</si>
  <si>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</si>
  <si>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</si>
  <si>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</si>
  <si>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</si>
  <si>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</si>
  <si>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</si>
  <si>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</si>
  <si>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</si>
  <si>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</si>
  <si>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</si>
  <si>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</si>
  <si>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</si>
  <si>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</si>
  <si>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</si>
  <si>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</si>
  <si>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</si>
  <si>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</si>
  <si>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</si>
  <si>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</si>
  <si>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</si>
  <si>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</si>
  <si>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</si>
  <si>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</si>
  <si>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</si>
  <si>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</si>
  <si>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</si>
  <si>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</si>
  <si>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</si>
  <si>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</si>
  <si>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</si>
  <si>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</si>
  <si>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</si>
  <si>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</si>
  <si>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</si>
  <si>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</si>
  <si>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</si>
  <si>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</si>
  <si>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</si>
  <si>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</si>
  <si>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</si>
  <si>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</si>
  <si>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</si>
  <si>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</si>
  <si>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</si>
  <si>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</si>
  <si>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</si>
  <si>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</si>
  <si>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</si>
  <si>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</si>
  <si>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</si>
  <si>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</si>
  <si>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</si>
  <si>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</si>
  <si>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</si>
  <si>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</si>
  <si>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</si>
  <si>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</si>
  <si>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</si>
  <si>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</si>
  <si>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</si>
  <si>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</si>
  <si>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</si>
  <si>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</si>
  <si>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</si>
  <si>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</si>
  <si>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</si>
  <si>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</si>
  <si>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</si>
  <si>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</si>
  <si>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</si>
  <si>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</si>
  <si>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</si>
  <si>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</si>
  <si>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</si>
  <si>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</si>
  <si>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>ТСЭМ-150401</t>
  </si>
  <si>
    <t>Горелки газопламенные</t>
  </si>
  <si>
    <t xml:space="preserve">3,35
</t>
  </si>
  <si>
    <t xml:space="preserve">10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</si>
  <si>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</si>
  <si>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</si>
  <si>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</si>
  <si>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</si>
  <si>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</si>
  <si>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</si>
  <si>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</si>
  <si>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</si>
  <si>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</si>
  <si>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</si>
  <si>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</si>
  <si>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</si>
  <si>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</si>
  <si>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</si>
  <si>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</si>
  <si>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</si>
  <si>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</si>
  <si>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</si>
  <si>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</si>
  <si>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</si>
  <si>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</si>
  <si>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</si>
  <si>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</si>
  <si>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</si>
  <si>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</si>
  <si>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</si>
  <si>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</si>
  <si>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</si>
  <si>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</si>
  <si>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</si>
  <si>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</si>
  <si>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</si>
  <si>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</si>
  <si>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</si>
  <si>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</si>
  <si>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</si>
  <si>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</si>
  <si>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</si>
  <si>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</si>
  <si>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</si>
  <si>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</si>
  <si>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</si>
  <si>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</si>
  <si>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</si>
  <si>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</si>
  <si>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</si>
  <si>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</si>
  <si>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47220,84
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</si>
  <si>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</si>
  <si>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</si>
  <si>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</si>
  <si>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</si>
  <si>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</si>
  <si>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</si>
  <si>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</si>
  <si>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48674,96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</si>
  <si>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</si>
  <si>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</si>
  <si>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</si>
  <si>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</si>
  <si>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</si>
  <si>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</si>
  <si>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</si>
  <si>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</si>
  <si>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</si>
  <si>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</si>
  <si>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</si>
  <si>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</si>
  <si>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</si>
  <si>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</si>
  <si>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</si>
  <si>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</si>
  <si>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</si>
  <si>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</si>
  <si>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</si>
  <si>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67,24
</t>
  </si>
  <si>
    <t>МТРиЭ ЧО, Пост.от 14.05.2015 г. №19/1, п.186*1.29/1000</t>
  </si>
  <si>
    <t>204-0059</t>
  </si>
  <si>
    <t>Анкерные детали из прямых или гнутых круглых стержней с резьбой (в комплекте с шайбами и гайками или без них): поставляемые отдельно</t>
  </si>
  <si>
    <t xml:space="preserve">15180
</t>
  </si>
  <si>
    <t xml:space="preserve">76684,72
</t>
  </si>
  <si>
    <t>МТРиЭ ЧО, Пост.от 14.05.2015 г. №19/1, п.266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</si>
  <si>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</si>
  <si>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</si>
  <si>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</si>
  <si>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</si>
  <si>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</si>
  <si>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</si>
  <si>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</si>
  <si>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</si>
  <si>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</si>
  <si>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91,56
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</si>
  <si>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</si>
  <si>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</si>
  <si>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327
</t>
  </si>
  <si>
    <t xml:space="preserve">1713,78
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</si>
  <si>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</si>
  <si>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</si>
  <si>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</si>
  <si>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</si>
  <si>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</si>
  <si>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</si>
  <si>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</si>
  <si>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</si>
  <si>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</si>
  <si>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</si>
  <si>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411-0001</t>
  </si>
  <si>
    <t>Вода</t>
  </si>
  <si>
    <t xml:space="preserve">3,11
</t>
  </si>
  <si>
    <t xml:space="preserve">22,77
</t>
  </si>
  <si>
    <t>Среднее (26.01.015, 26.01.017)</t>
  </si>
  <si>
    <t>507-0982</t>
  </si>
  <si>
    <t>Фланцы стальные плоские приварные из стали ВСт3сп2, ВСт3сп3, давлением: 1,0 МПа (10 кгс/см2), диаметром 40 мм</t>
  </si>
  <si>
    <t xml:space="preserve">36,8
</t>
  </si>
  <si>
    <t xml:space="preserve">131,13
</t>
  </si>
  <si>
    <t>507-0983</t>
  </si>
  <si>
    <t>Фланцы стальные плоские приварные из стали ВСт3сп2, ВСт3сп3, давлением: 1,0 МПа (10 кгс/см2), диаметром 50 мм</t>
  </si>
  <si>
    <t xml:space="preserve">43,8
</t>
  </si>
  <si>
    <t xml:space="preserve">155,71
</t>
  </si>
  <si>
    <t>509-0965</t>
  </si>
  <si>
    <t>Паронит</t>
  </si>
  <si>
    <t xml:space="preserve">24890
</t>
  </si>
  <si>
    <t xml:space="preserve">122027,64
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</si>
  <si>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</si>
  <si>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</si>
  <si>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</si>
  <si>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</si>
  <si>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7330,31
</t>
  </si>
  <si>
    <t>04.02.101</t>
  </si>
  <si>
    <t>509-0967</t>
  </si>
  <si>
    <t>Прокладки из паронита марки ПМБ, толщиной: 1 мм, диаметром 100 мм</t>
  </si>
  <si>
    <t xml:space="preserve">3250
</t>
  </si>
  <si>
    <t xml:space="preserve">20930,98
</t>
  </si>
  <si>
    <t>04.02.102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</si>
  <si>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</si>
  <si>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</si>
  <si>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</si>
  <si>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</si>
  <si>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</si>
  <si>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ТСЦ-101-0120</t>
  </si>
  <si>
    <t>Гайки шестигранные диаметр резьбы: 6 мм</t>
  </si>
  <si>
    <t xml:space="preserve">25630
</t>
  </si>
  <si>
    <t xml:space="preserve">58520,14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</si>
  <si>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</si>
  <si>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</si>
  <si>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</si>
  <si>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</si>
  <si>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ТСЦ-301-9260</t>
  </si>
  <si>
    <t>Насосы с электродвигателем</t>
  </si>
  <si>
    <t xml:space="preserve">компл.
</t>
  </si>
  <si>
    <t>ТСЦ-302-1237</t>
  </si>
  <si>
    <t>ТСЦ-302-1245</t>
  </si>
  <si>
    <t>Спецсоединения стальные, втулки буртовые, гайки накидные, муфтовые, диаметром: до 20 мм</t>
  </si>
  <si>
    <t xml:space="preserve">18
</t>
  </si>
  <si>
    <t xml:space="preserve">65,39
</t>
  </si>
  <si>
    <t>ТСЦ-302-1266</t>
  </si>
  <si>
    <t>...</t>
  </si>
  <si>
    <t xml:space="preserve">24,9
</t>
  </si>
  <si>
    <t xml:space="preserve">128,54
</t>
  </si>
  <si>
    <t xml:space="preserve">   - Вентили проходные муфтовые: 15Б1БК для воды и пара давлением 1,6 МПа (16 кгс/см2), диаметром 20 мм</t>
  </si>
  <si>
    <t xml:space="preserve">   - Кран букса к Вентили проходные муфтовые: 15Б1БК для воды и пара давлением 1,6 МПа (16 кгс/см2), диаметром 20 мм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</si>
  <si>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</si>
  <si>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</si>
  <si>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</si>
  <si>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</si>
  <si>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ТСЦ-302-1832</t>
  </si>
  <si>
    <t xml:space="preserve">43,5
</t>
  </si>
  <si>
    <t xml:space="preserve">126,45
</t>
  </si>
  <si>
    <t xml:space="preserve">   - Кран шаровой муфтовый 11Б27П1, диаметром: 20 мм</t>
  </si>
  <si>
    <t xml:space="preserve">   - (з.ч.)Кран шаровой муфтовый 11Б27П1, диаметром: 20 мм</t>
  </si>
  <si>
    <t>ТСЦ-302-3234</t>
  </si>
  <si>
    <t>Контргайка</t>
  </si>
  <si>
    <t xml:space="preserve">2,41
</t>
  </si>
  <si>
    <t xml:space="preserve">19,03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</si>
  <si>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</si>
  <si>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</si>
  <si>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</si>
  <si>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</si>
  <si>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</si>
  <si>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</si>
  <si>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</si>
  <si>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</si>
  <si>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</si>
  <si>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</si>
  <si>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</si>
  <si>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</si>
  <si>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</si>
  <si>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</si>
  <si>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</si>
  <si>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301-9260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</si>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</sst>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97"/>
  <sheetViews>
    <sheetView showGridLines="0" tabSelected="1" topLeftCell="A163" workbookViewId="0">
      <selection activeCell="A170" sqref="A170:IV17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220.48</v>
      </c>
      <c r="X14" s="27">
        <v>220.48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0.47</v>
      </c>
      <c r="X15" s="27">
        <v>0.47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11195.23/1000</f>
        <v>11.195229999999999</v>
      </c>
      <c r="I27" s="85"/>
      <c r="J27" s="35" t="s">
        <v>6</v>
      </c>
      <c r="K27" s="86">
        <f>97846.32/1000</f>
        <v>97.846320000000006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0.22094999999999998</v>
      </c>
      <c r="I30" s="85"/>
      <c r="J30" s="35" t="s">
        <v>8</v>
      </c>
      <c r="K30" s="86">
        <f>(X14+X15)/1000</f>
        <v>0.22094999999999998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2501</v>
      </c>
      <c r="Z30" s="71">
        <v>2575</v>
      </c>
      <c r="AA30" s="71">
        <v>1546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2501/1000</f>
        <v>2.5009999999999999</v>
      </c>
      <c r="I31" s="85"/>
      <c r="J31" s="35" t="s">
        <v>6</v>
      </c>
      <c r="K31" s="86">
        <f>29967/1000</f>
        <v>29.966999999999999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29967</v>
      </c>
      <c r="Z31" s="72">
        <v>30873</v>
      </c>
      <c r="AA31" s="72">
        <v>18525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3</v>
      </c>
      <c r="J42" s="136"/>
      <c r="K42" s="136" t="s">
        <v>78</v>
      </c>
      <c r="L42" s="137">
        <v>33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8">
        <v>2</v>
      </c>
      <c r="B43" s="139">
        <v>2</v>
      </c>
      <c r="C43" s="140" t="s">
        <v>80</v>
      </c>
      <c r="D43" s="141" t="s">
        <v>81</v>
      </c>
      <c r="E43" s="142">
        <v>87.61</v>
      </c>
      <c r="F43" s="143" t="s">
        <v>82</v>
      </c>
      <c r="G43" s="142">
        <v>5.04</v>
      </c>
      <c r="H43" s="142" t="s">
        <v>83</v>
      </c>
      <c r="I43" s="142" t="s">
        <v>84</v>
      </c>
      <c r="J43" s="142">
        <v>5</v>
      </c>
      <c r="K43" s="142" t="s">
        <v>85</v>
      </c>
      <c r="L43" s="143" t="s">
        <v>86</v>
      </c>
      <c r="M43" s="143"/>
      <c r="N43" s="143" t="s">
        <v>79</v>
      </c>
      <c r="O43" s="143"/>
      <c r="P43" s="143"/>
      <c r="Q43" s="143"/>
      <c r="R43" s="143"/>
      <c r="S43" s="143"/>
      <c r="T43" s="143"/>
      <c r="U43" s="143"/>
      <c r="V43" s="143">
        <v>27</v>
      </c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75</v>
      </c>
      <c r="D46" s="135" t="s">
        <v>89</v>
      </c>
      <c r="E46" s="136">
        <v>13.69</v>
      </c>
      <c r="F46" s="137">
        <v>13.69</v>
      </c>
      <c r="G46" s="136"/>
      <c r="H46" s="136" t="s">
        <v>90</v>
      </c>
      <c r="I46" s="136">
        <v>7</v>
      </c>
      <c r="J46" s="136"/>
      <c r="K46" s="136" t="s">
        <v>91</v>
      </c>
      <c r="L46" s="137">
        <v>82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2">
        <v>4</v>
      </c>
      <c r="B47" s="133">
        <v>4</v>
      </c>
      <c r="C47" s="134" t="s">
        <v>92</v>
      </c>
      <c r="D47" s="135" t="s">
        <v>93</v>
      </c>
      <c r="E47" s="136">
        <v>2250.2399999999998</v>
      </c>
      <c r="F47" s="137" t="s">
        <v>94</v>
      </c>
      <c r="G47" s="136" t="s">
        <v>95</v>
      </c>
      <c r="H47" s="136" t="s">
        <v>96</v>
      </c>
      <c r="I47" s="136" t="s">
        <v>97</v>
      </c>
      <c r="J47" s="136"/>
      <c r="K47" s="136" t="s">
        <v>98</v>
      </c>
      <c r="L47" s="137" t="s">
        <v>99</v>
      </c>
      <c r="M47" s="137"/>
      <c r="N47" s="137" t="s">
        <v>79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100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5</v>
      </c>
      <c r="B49" s="133">
        <v>5</v>
      </c>
      <c r="C49" s="134" t="s">
        <v>75</v>
      </c>
      <c r="D49" s="135" t="s">
        <v>101</v>
      </c>
      <c r="E49" s="136">
        <v>13.69</v>
      </c>
      <c r="F49" s="137">
        <v>13.69</v>
      </c>
      <c r="G49" s="136"/>
      <c r="H49" s="136" t="s">
        <v>102</v>
      </c>
      <c r="I49" s="136">
        <v>25</v>
      </c>
      <c r="J49" s="136"/>
      <c r="K49" s="136" t="s">
        <v>103</v>
      </c>
      <c r="L49" s="137">
        <v>296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/>
    </row>
    <row r="50" spans="1:22" ht="57" x14ac:dyDescent="0.25">
      <c r="A50" s="132">
        <v>6</v>
      </c>
      <c r="B50" s="133">
        <v>6</v>
      </c>
      <c r="C50" s="134" t="s">
        <v>104</v>
      </c>
      <c r="D50" s="135" t="s">
        <v>105</v>
      </c>
      <c r="E50" s="136">
        <v>508.07</v>
      </c>
      <c r="F50" s="137" t="s">
        <v>106</v>
      </c>
      <c r="G50" s="136">
        <v>1.03</v>
      </c>
      <c r="H50" s="136" t="s">
        <v>107</v>
      </c>
      <c r="I50" s="136" t="s">
        <v>108</v>
      </c>
      <c r="J50" s="136"/>
      <c r="K50" s="136" t="s">
        <v>109</v>
      </c>
      <c r="L50" s="137" t="s">
        <v>110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18.45" customHeight="1" x14ac:dyDescent="0.25">
      <c r="A51" s="130" t="s">
        <v>111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7</v>
      </c>
      <c r="B52" s="133">
        <v>7</v>
      </c>
      <c r="C52" s="134" t="s">
        <v>75</v>
      </c>
      <c r="D52" s="135" t="s">
        <v>89</v>
      </c>
      <c r="E52" s="136">
        <v>13.69</v>
      </c>
      <c r="F52" s="137">
        <v>13.69</v>
      </c>
      <c r="G52" s="136"/>
      <c r="H52" s="136" t="s">
        <v>90</v>
      </c>
      <c r="I52" s="136">
        <v>7</v>
      </c>
      <c r="J52" s="136"/>
      <c r="K52" s="136" t="s">
        <v>91</v>
      </c>
      <c r="L52" s="137">
        <v>82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/>
    </row>
    <row r="53" spans="1:22" ht="68.400000000000006" x14ac:dyDescent="0.25">
      <c r="A53" s="132">
        <v>8</v>
      </c>
      <c r="B53" s="133">
        <v>8</v>
      </c>
      <c r="C53" s="134" t="s">
        <v>112</v>
      </c>
      <c r="D53" s="135" t="s">
        <v>113</v>
      </c>
      <c r="E53" s="136">
        <v>3414.93</v>
      </c>
      <c r="F53" s="137" t="s">
        <v>114</v>
      </c>
      <c r="G53" s="136"/>
      <c r="H53" s="136" t="s">
        <v>115</v>
      </c>
      <c r="I53" s="136" t="s">
        <v>116</v>
      </c>
      <c r="J53" s="136"/>
      <c r="K53" s="136" t="s">
        <v>117</v>
      </c>
      <c r="L53" s="137" t="s">
        <v>118</v>
      </c>
      <c r="M53" s="137"/>
      <c r="N53" s="137" t="s">
        <v>79</v>
      </c>
      <c r="O53" s="137"/>
      <c r="P53" s="137"/>
      <c r="Q53" s="137"/>
      <c r="R53" s="137"/>
      <c r="S53" s="137"/>
      <c r="T53" s="137"/>
      <c r="U53" s="137"/>
      <c r="V53" s="137"/>
    </row>
    <row r="54" spans="1:22" ht="57" x14ac:dyDescent="0.25">
      <c r="A54" s="132">
        <v>9</v>
      </c>
      <c r="B54" s="133">
        <v>9</v>
      </c>
      <c r="C54" s="134" t="s">
        <v>119</v>
      </c>
      <c r="D54" s="135" t="s">
        <v>120</v>
      </c>
      <c r="E54" s="136">
        <v>3.35</v>
      </c>
      <c r="F54" s="137"/>
      <c r="G54" s="136">
        <v>3.35</v>
      </c>
      <c r="H54" s="136">
        <v>13</v>
      </c>
      <c r="I54" s="136"/>
      <c r="J54" s="136">
        <v>13</v>
      </c>
      <c r="K54" s="136">
        <v>40</v>
      </c>
      <c r="L54" s="137"/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>
        <v>40</v>
      </c>
    </row>
    <row r="55" spans="1:22" ht="18.45" customHeight="1" x14ac:dyDescent="0.25">
      <c r="A55" s="130" t="s">
        <v>121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8">
        <v>10</v>
      </c>
      <c r="B56" s="139">
        <v>10</v>
      </c>
      <c r="C56" s="140" t="s">
        <v>122</v>
      </c>
      <c r="D56" s="141" t="s">
        <v>123</v>
      </c>
      <c r="E56" s="142">
        <v>3414.93</v>
      </c>
      <c r="F56" s="143" t="s">
        <v>114</v>
      </c>
      <c r="G56" s="142"/>
      <c r="H56" s="142" t="s">
        <v>124</v>
      </c>
      <c r="I56" s="142" t="s">
        <v>125</v>
      </c>
      <c r="J56" s="142"/>
      <c r="K56" s="142" t="s">
        <v>126</v>
      </c>
      <c r="L56" s="143" t="s">
        <v>127</v>
      </c>
      <c r="M56" s="143"/>
      <c r="N56" s="143" t="s">
        <v>79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128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74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11</v>
      </c>
      <c r="B59" s="133">
        <v>11</v>
      </c>
      <c r="C59" s="134" t="s">
        <v>129</v>
      </c>
      <c r="D59" s="135" t="s">
        <v>130</v>
      </c>
      <c r="E59" s="136">
        <v>78.430000000000007</v>
      </c>
      <c r="F59" s="137">
        <v>69.02</v>
      </c>
      <c r="G59" s="136" t="s">
        <v>131</v>
      </c>
      <c r="H59" s="136" t="s">
        <v>132</v>
      </c>
      <c r="I59" s="136">
        <v>18</v>
      </c>
      <c r="J59" s="136" t="s">
        <v>133</v>
      </c>
      <c r="K59" s="136" t="s">
        <v>134</v>
      </c>
      <c r="L59" s="137">
        <v>208</v>
      </c>
      <c r="M59" s="137"/>
      <c r="N59" s="137" t="s">
        <v>79</v>
      </c>
      <c r="O59" s="137"/>
      <c r="P59" s="137"/>
      <c r="Q59" s="137"/>
      <c r="R59" s="137"/>
      <c r="S59" s="137"/>
      <c r="T59" s="137"/>
      <c r="U59" s="137"/>
      <c r="V59" s="137" t="s">
        <v>135</v>
      </c>
    </row>
    <row r="60" spans="1:22" ht="18.45" customHeight="1" x14ac:dyDescent="0.25">
      <c r="A60" s="130" t="s">
        <v>136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12</v>
      </c>
      <c r="B61" s="133">
        <v>12</v>
      </c>
      <c r="C61" s="134" t="s">
        <v>75</v>
      </c>
      <c r="D61" s="135" t="s">
        <v>89</v>
      </c>
      <c r="E61" s="136">
        <v>13.69</v>
      </c>
      <c r="F61" s="137">
        <v>13.69</v>
      </c>
      <c r="G61" s="136"/>
      <c r="H61" s="136" t="s">
        <v>90</v>
      </c>
      <c r="I61" s="136">
        <v>7</v>
      </c>
      <c r="J61" s="136"/>
      <c r="K61" s="136" t="s">
        <v>91</v>
      </c>
      <c r="L61" s="137">
        <v>82</v>
      </c>
      <c r="M61" s="137"/>
      <c r="N61" s="137" t="s">
        <v>79</v>
      </c>
      <c r="O61" s="137"/>
      <c r="P61" s="137"/>
      <c r="Q61" s="137"/>
      <c r="R61" s="137"/>
      <c r="S61" s="137"/>
      <c r="T61" s="137"/>
      <c r="U61" s="137"/>
      <c r="V61" s="137"/>
    </row>
    <row r="62" spans="1:22" ht="68.400000000000006" x14ac:dyDescent="0.25">
      <c r="A62" s="138">
        <v>13</v>
      </c>
      <c r="B62" s="139">
        <v>13</v>
      </c>
      <c r="C62" s="140" t="s">
        <v>92</v>
      </c>
      <c r="D62" s="141" t="s">
        <v>93</v>
      </c>
      <c r="E62" s="142">
        <v>2250.2399999999998</v>
      </c>
      <c r="F62" s="143" t="s">
        <v>94</v>
      </c>
      <c r="G62" s="142" t="s">
        <v>95</v>
      </c>
      <c r="H62" s="142" t="s">
        <v>96</v>
      </c>
      <c r="I62" s="142" t="s">
        <v>97</v>
      </c>
      <c r="J62" s="142"/>
      <c r="K62" s="142" t="s">
        <v>98</v>
      </c>
      <c r="L62" s="143" t="s">
        <v>99</v>
      </c>
      <c r="M62" s="143"/>
      <c r="N62" s="143" t="s">
        <v>79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137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74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14</v>
      </c>
      <c r="B65" s="133">
        <v>14</v>
      </c>
      <c r="C65" s="134" t="s">
        <v>75</v>
      </c>
      <c r="D65" s="135" t="s">
        <v>89</v>
      </c>
      <c r="E65" s="136">
        <v>13.69</v>
      </c>
      <c r="F65" s="137">
        <v>13.69</v>
      </c>
      <c r="G65" s="136"/>
      <c r="H65" s="136" t="s">
        <v>90</v>
      </c>
      <c r="I65" s="136">
        <v>7</v>
      </c>
      <c r="J65" s="136"/>
      <c r="K65" s="136" t="s">
        <v>91</v>
      </c>
      <c r="L65" s="137">
        <v>82</v>
      </c>
      <c r="M65" s="137"/>
      <c r="N65" s="137" t="s">
        <v>79</v>
      </c>
      <c r="O65" s="137"/>
      <c r="P65" s="137"/>
      <c r="Q65" s="137"/>
      <c r="R65" s="137"/>
      <c r="S65" s="137"/>
      <c r="T65" s="137"/>
      <c r="U65" s="137"/>
      <c r="V65" s="137"/>
    </row>
    <row r="66" spans="1:22" ht="79.8" x14ac:dyDescent="0.25">
      <c r="A66" s="132">
        <v>15</v>
      </c>
      <c r="B66" s="133">
        <v>15</v>
      </c>
      <c r="C66" s="134" t="s">
        <v>138</v>
      </c>
      <c r="D66" s="135" t="s">
        <v>139</v>
      </c>
      <c r="E66" s="136">
        <v>2435.67</v>
      </c>
      <c r="F66" s="137" t="s">
        <v>140</v>
      </c>
      <c r="G66" s="136" t="s">
        <v>141</v>
      </c>
      <c r="H66" s="136" t="s">
        <v>142</v>
      </c>
      <c r="I66" s="136" t="s">
        <v>143</v>
      </c>
      <c r="J66" s="136">
        <v>1</v>
      </c>
      <c r="K66" s="136" t="s">
        <v>144</v>
      </c>
      <c r="L66" s="137" t="s">
        <v>145</v>
      </c>
      <c r="M66" s="137"/>
      <c r="N66" s="137" t="s">
        <v>79</v>
      </c>
      <c r="O66" s="137"/>
      <c r="P66" s="137"/>
      <c r="Q66" s="137"/>
      <c r="R66" s="137"/>
      <c r="S66" s="137"/>
      <c r="T66" s="137"/>
      <c r="U66" s="137"/>
      <c r="V66" s="137">
        <v>4</v>
      </c>
    </row>
    <row r="67" spans="1:22" ht="68.400000000000006" x14ac:dyDescent="0.25">
      <c r="A67" s="132">
        <v>16</v>
      </c>
      <c r="B67" s="133">
        <v>16</v>
      </c>
      <c r="C67" s="134" t="s">
        <v>146</v>
      </c>
      <c r="D67" s="135" t="s">
        <v>93</v>
      </c>
      <c r="E67" s="136">
        <v>1010.59</v>
      </c>
      <c r="F67" s="137" t="s">
        <v>147</v>
      </c>
      <c r="G67" s="136">
        <v>5.16</v>
      </c>
      <c r="H67" s="136" t="s">
        <v>148</v>
      </c>
      <c r="I67" s="136" t="s">
        <v>149</v>
      </c>
      <c r="J67" s="136"/>
      <c r="K67" s="136" t="s">
        <v>150</v>
      </c>
      <c r="L67" s="137" t="s">
        <v>151</v>
      </c>
      <c r="M67" s="137"/>
      <c r="N67" s="137" t="s">
        <v>79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45.6" x14ac:dyDescent="0.25">
      <c r="A68" s="132">
        <v>17</v>
      </c>
      <c r="B68" s="133">
        <v>17</v>
      </c>
      <c r="C68" s="134" t="s">
        <v>152</v>
      </c>
      <c r="D68" s="135" t="s">
        <v>153</v>
      </c>
      <c r="E68" s="136">
        <v>43.5</v>
      </c>
      <c r="F68" s="137" t="s">
        <v>154</v>
      </c>
      <c r="G68" s="136"/>
      <c r="H68" s="136">
        <v>44</v>
      </c>
      <c r="I68" s="136" t="s">
        <v>155</v>
      </c>
      <c r="J68" s="136"/>
      <c r="K68" s="136">
        <v>126</v>
      </c>
      <c r="L68" s="137" t="s">
        <v>156</v>
      </c>
      <c r="M68" s="137"/>
      <c r="N68" s="137" t="s">
        <v>157</v>
      </c>
      <c r="O68" s="137"/>
      <c r="P68" s="137"/>
      <c r="Q68" s="137"/>
      <c r="R68" s="137"/>
      <c r="S68" s="137"/>
      <c r="T68" s="137"/>
      <c r="U68" s="137"/>
      <c r="V68" s="137"/>
    </row>
    <row r="69" spans="1:22" ht="45.6" x14ac:dyDescent="0.25">
      <c r="A69" s="132">
        <v>18</v>
      </c>
      <c r="B69" s="133">
        <v>18</v>
      </c>
      <c r="C69" s="134" t="s">
        <v>158</v>
      </c>
      <c r="D69" s="135" t="s">
        <v>153</v>
      </c>
      <c r="E69" s="136">
        <v>29.3</v>
      </c>
      <c r="F69" s="137" t="s">
        <v>159</v>
      </c>
      <c r="G69" s="136"/>
      <c r="H69" s="136">
        <v>29</v>
      </c>
      <c r="I69" s="136" t="s">
        <v>160</v>
      </c>
      <c r="J69" s="136"/>
      <c r="K69" s="136">
        <v>82</v>
      </c>
      <c r="L69" s="137" t="s">
        <v>161</v>
      </c>
      <c r="M69" s="137"/>
      <c r="N69" s="137" t="s">
        <v>157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162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19</v>
      </c>
      <c r="B71" s="133">
        <v>19</v>
      </c>
      <c r="C71" s="134" t="s">
        <v>75</v>
      </c>
      <c r="D71" s="135" t="s">
        <v>89</v>
      </c>
      <c r="E71" s="136">
        <v>13.69</v>
      </c>
      <c r="F71" s="137">
        <v>13.69</v>
      </c>
      <c r="G71" s="136"/>
      <c r="H71" s="136" t="s">
        <v>90</v>
      </c>
      <c r="I71" s="136">
        <v>7</v>
      </c>
      <c r="J71" s="136"/>
      <c r="K71" s="136" t="s">
        <v>91</v>
      </c>
      <c r="L71" s="137">
        <v>82</v>
      </c>
      <c r="M71" s="137"/>
      <c r="N71" s="137" t="s">
        <v>79</v>
      </c>
      <c r="O71" s="137"/>
      <c r="P71" s="137"/>
      <c r="Q71" s="137"/>
      <c r="R71" s="137"/>
      <c r="S71" s="137"/>
      <c r="T71" s="137"/>
      <c r="U71" s="137"/>
      <c r="V71" s="137"/>
    </row>
    <row r="72" spans="1:22" ht="68.400000000000006" x14ac:dyDescent="0.25">
      <c r="A72" s="132">
        <v>20</v>
      </c>
      <c r="B72" s="133">
        <v>20</v>
      </c>
      <c r="C72" s="134" t="s">
        <v>146</v>
      </c>
      <c r="D72" s="135" t="s">
        <v>163</v>
      </c>
      <c r="E72" s="136">
        <v>1010.59</v>
      </c>
      <c r="F72" s="137" t="s">
        <v>147</v>
      </c>
      <c r="G72" s="136">
        <v>5.16</v>
      </c>
      <c r="H72" s="136" t="s">
        <v>164</v>
      </c>
      <c r="I72" s="136" t="s">
        <v>165</v>
      </c>
      <c r="J72" s="136"/>
      <c r="K72" s="136" t="s">
        <v>166</v>
      </c>
      <c r="L72" s="137" t="s">
        <v>167</v>
      </c>
      <c r="M72" s="137"/>
      <c r="N72" s="137" t="s">
        <v>79</v>
      </c>
      <c r="O72" s="137"/>
      <c r="P72" s="137"/>
      <c r="Q72" s="137"/>
      <c r="R72" s="137"/>
      <c r="S72" s="137"/>
      <c r="T72" s="137"/>
      <c r="U72" s="137"/>
      <c r="V72" s="137"/>
    </row>
    <row r="73" spans="1:22" ht="79.8" x14ac:dyDescent="0.25">
      <c r="A73" s="132">
        <v>21</v>
      </c>
      <c r="B73" s="133">
        <v>21</v>
      </c>
      <c r="C73" s="134" t="s">
        <v>168</v>
      </c>
      <c r="D73" s="135" t="s">
        <v>153</v>
      </c>
      <c r="E73" s="136">
        <v>21.75</v>
      </c>
      <c r="F73" s="137" t="s">
        <v>169</v>
      </c>
      <c r="G73" s="136"/>
      <c r="H73" s="136">
        <v>22</v>
      </c>
      <c r="I73" s="136" t="s">
        <v>170</v>
      </c>
      <c r="J73" s="136"/>
      <c r="K73" s="136">
        <v>63</v>
      </c>
      <c r="L73" s="137" t="s">
        <v>171</v>
      </c>
      <c r="M73" s="137"/>
      <c r="N73" s="137" t="s">
        <v>157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172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22</v>
      </c>
      <c r="B75" s="133">
        <v>22</v>
      </c>
      <c r="C75" s="134" t="s">
        <v>75</v>
      </c>
      <c r="D75" s="135" t="s">
        <v>89</v>
      </c>
      <c r="E75" s="136">
        <v>13.69</v>
      </c>
      <c r="F75" s="137">
        <v>13.69</v>
      </c>
      <c r="G75" s="136"/>
      <c r="H75" s="136" t="s">
        <v>90</v>
      </c>
      <c r="I75" s="136">
        <v>7</v>
      </c>
      <c r="J75" s="136"/>
      <c r="K75" s="136" t="s">
        <v>91</v>
      </c>
      <c r="L75" s="137">
        <v>82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/>
    </row>
    <row r="76" spans="1:22" ht="79.8" x14ac:dyDescent="0.25">
      <c r="A76" s="132">
        <v>23</v>
      </c>
      <c r="B76" s="133">
        <v>23</v>
      </c>
      <c r="C76" s="134" t="s">
        <v>138</v>
      </c>
      <c r="D76" s="135" t="s">
        <v>173</v>
      </c>
      <c r="E76" s="136">
        <v>2435.67</v>
      </c>
      <c r="F76" s="137" t="s">
        <v>140</v>
      </c>
      <c r="G76" s="136" t="s">
        <v>141</v>
      </c>
      <c r="H76" s="136" t="s">
        <v>174</v>
      </c>
      <c r="I76" s="136" t="s">
        <v>175</v>
      </c>
      <c r="J76" s="136"/>
      <c r="K76" s="136" t="s">
        <v>176</v>
      </c>
      <c r="L76" s="137" t="s">
        <v>177</v>
      </c>
      <c r="M76" s="137"/>
      <c r="N76" s="137" t="s">
        <v>79</v>
      </c>
      <c r="O76" s="137"/>
      <c r="P76" s="137"/>
      <c r="Q76" s="137"/>
      <c r="R76" s="137"/>
      <c r="S76" s="137"/>
      <c r="T76" s="137"/>
      <c r="U76" s="137"/>
      <c r="V76" s="137">
        <v>2</v>
      </c>
    </row>
    <row r="77" spans="1:22" ht="68.400000000000006" x14ac:dyDescent="0.25">
      <c r="A77" s="132">
        <v>24</v>
      </c>
      <c r="B77" s="133">
        <v>24</v>
      </c>
      <c r="C77" s="134" t="s">
        <v>146</v>
      </c>
      <c r="D77" s="135" t="s">
        <v>163</v>
      </c>
      <c r="E77" s="136">
        <v>1010.59</v>
      </c>
      <c r="F77" s="137" t="s">
        <v>147</v>
      </c>
      <c r="G77" s="136">
        <v>5.16</v>
      </c>
      <c r="H77" s="136" t="s">
        <v>164</v>
      </c>
      <c r="I77" s="136" t="s">
        <v>165</v>
      </c>
      <c r="J77" s="136"/>
      <c r="K77" s="136" t="s">
        <v>166</v>
      </c>
      <c r="L77" s="137" t="s">
        <v>167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/>
    </row>
    <row r="78" spans="1:22" ht="45.6" x14ac:dyDescent="0.25">
      <c r="A78" s="132">
        <v>25</v>
      </c>
      <c r="B78" s="133">
        <v>25</v>
      </c>
      <c r="C78" s="134" t="s">
        <v>152</v>
      </c>
      <c r="D78" s="135" t="s">
        <v>153</v>
      </c>
      <c r="E78" s="136">
        <v>43.5</v>
      </c>
      <c r="F78" s="137" t="s">
        <v>154</v>
      </c>
      <c r="G78" s="136"/>
      <c r="H78" s="136">
        <v>44</v>
      </c>
      <c r="I78" s="136" t="s">
        <v>155</v>
      </c>
      <c r="J78" s="136"/>
      <c r="K78" s="136">
        <v>126</v>
      </c>
      <c r="L78" s="137" t="s">
        <v>156</v>
      </c>
      <c r="M78" s="137"/>
      <c r="N78" s="137" t="s">
        <v>157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136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26</v>
      </c>
      <c r="B80" s="133">
        <v>26</v>
      </c>
      <c r="C80" s="134" t="s">
        <v>75</v>
      </c>
      <c r="D80" s="135" t="s">
        <v>89</v>
      </c>
      <c r="E80" s="136">
        <v>13.69</v>
      </c>
      <c r="F80" s="137">
        <v>13.69</v>
      </c>
      <c r="G80" s="136"/>
      <c r="H80" s="136" t="s">
        <v>90</v>
      </c>
      <c r="I80" s="136">
        <v>7</v>
      </c>
      <c r="J80" s="136"/>
      <c r="K80" s="136" t="s">
        <v>91</v>
      </c>
      <c r="L80" s="137">
        <v>82</v>
      </c>
      <c r="M80" s="137"/>
      <c r="N80" s="137" t="s">
        <v>79</v>
      </c>
      <c r="O80" s="137"/>
      <c r="P80" s="137"/>
      <c r="Q80" s="137"/>
      <c r="R80" s="137"/>
      <c r="S80" s="137"/>
      <c r="T80" s="137"/>
      <c r="U80" s="137"/>
      <c r="V80" s="137"/>
    </row>
    <row r="81" spans="1:22" ht="114" x14ac:dyDescent="0.25">
      <c r="A81" s="132">
        <v>27</v>
      </c>
      <c r="B81" s="133">
        <v>27</v>
      </c>
      <c r="C81" s="134" t="s">
        <v>178</v>
      </c>
      <c r="D81" s="135" t="s">
        <v>179</v>
      </c>
      <c r="E81" s="136">
        <v>2406.83</v>
      </c>
      <c r="F81" s="137" t="s">
        <v>180</v>
      </c>
      <c r="G81" s="136">
        <v>76.17</v>
      </c>
      <c r="H81" s="136" t="s">
        <v>181</v>
      </c>
      <c r="I81" s="136" t="s">
        <v>182</v>
      </c>
      <c r="J81" s="136">
        <v>9</v>
      </c>
      <c r="K81" s="136" t="s">
        <v>183</v>
      </c>
      <c r="L81" s="137" t="s">
        <v>184</v>
      </c>
      <c r="M81" s="137"/>
      <c r="N81" s="137" t="s">
        <v>79</v>
      </c>
      <c r="O81" s="137"/>
      <c r="P81" s="137"/>
      <c r="Q81" s="137"/>
      <c r="R81" s="137"/>
      <c r="S81" s="137"/>
      <c r="T81" s="137"/>
      <c r="U81" s="137"/>
      <c r="V81" s="137">
        <v>50</v>
      </c>
    </row>
    <row r="82" spans="1:22" ht="34.200000000000003" x14ac:dyDescent="0.25">
      <c r="A82" s="132">
        <v>28</v>
      </c>
      <c r="B82" s="133">
        <v>28</v>
      </c>
      <c r="C82" s="134" t="s">
        <v>185</v>
      </c>
      <c r="D82" s="135" t="s">
        <v>186</v>
      </c>
      <c r="E82" s="136">
        <v>16.920000000000002</v>
      </c>
      <c r="F82" s="137" t="s">
        <v>187</v>
      </c>
      <c r="G82" s="136"/>
      <c r="H82" s="136">
        <v>203</v>
      </c>
      <c r="I82" s="136" t="s">
        <v>188</v>
      </c>
      <c r="J82" s="136"/>
      <c r="K82" s="136">
        <v>601</v>
      </c>
      <c r="L82" s="137" t="s">
        <v>189</v>
      </c>
      <c r="M82" s="137"/>
      <c r="N82" s="137" t="s">
        <v>157</v>
      </c>
      <c r="O82" s="137"/>
      <c r="P82" s="137"/>
      <c r="Q82" s="137"/>
      <c r="R82" s="137"/>
      <c r="S82" s="137"/>
      <c r="T82" s="137"/>
      <c r="U82" s="137"/>
      <c r="V82" s="137"/>
    </row>
    <row r="83" spans="1:22" ht="57" x14ac:dyDescent="0.25">
      <c r="A83" s="132">
        <v>29</v>
      </c>
      <c r="B83" s="133">
        <v>29</v>
      </c>
      <c r="C83" s="134" t="s">
        <v>190</v>
      </c>
      <c r="D83" s="135" t="s">
        <v>191</v>
      </c>
      <c r="E83" s="136">
        <v>12.46</v>
      </c>
      <c r="F83" s="137" t="s">
        <v>192</v>
      </c>
      <c r="G83" s="136"/>
      <c r="H83" s="136">
        <v>75</v>
      </c>
      <c r="I83" s="136" t="s">
        <v>193</v>
      </c>
      <c r="J83" s="136"/>
      <c r="K83" s="136">
        <v>151</v>
      </c>
      <c r="L83" s="137" t="s">
        <v>194</v>
      </c>
      <c r="M83" s="137"/>
      <c r="N83" s="137" t="s">
        <v>157</v>
      </c>
      <c r="O83" s="137"/>
      <c r="P83" s="137"/>
      <c r="Q83" s="137"/>
      <c r="R83" s="137"/>
      <c r="S83" s="137"/>
      <c r="T83" s="137"/>
      <c r="U83" s="137"/>
      <c r="V83" s="137"/>
    </row>
    <row r="84" spans="1:22" ht="45.6" x14ac:dyDescent="0.25">
      <c r="A84" s="132">
        <v>30</v>
      </c>
      <c r="B84" s="133">
        <v>30</v>
      </c>
      <c r="C84" s="134" t="s">
        <v>195</v>
      </c>
      <c r="D84" s="135" t="s">
        <v>196</v>
      </c>
      <c r="E84" s="136">
        <v>2.4500000000000002</v>
      </c>
      <c r="F84" s="137" t="s">
        <v>197</v>
      </c>
      <c r="G84" s="136"/>
      <c r="H84" s="136">
        <v>20</v>
      </c>
      <c r="I84" s="136" t="s">
        <v>198</v>
      </c>
      <c r="J84" s="136"/>
      <c r="K84" s="136">
        <v>46</v>
      </c>
      <c r="L84" s="137" t="s">
        <v>199</v>
      </c>
      <c r="M84" s="137"/>
      <c r="N84" s="137" t="s">
        <v>157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74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31</v>
      </c>
      <c r="B86" s="133">
        <v>31</v>
      </c>
      <c r="C86" s="134" t="s">
        <v>75</v>
      </c>
      <c r="D86" s="135" t="s">
        <v>89</v>
      </c>
      <c r="E86" s="136">
        <v>13.69</v>
      </c>
      <c r="F86" s="137">
        <v>13.69</v>
      </c>
      <c r="G86" s="136"/>
      <c r="H86" s="136" t="s">
        <v>90</v>
      </c>
      <c r="I86" s="136">
        <v>7</v>
      </c>
      <c r="J86" s="136"/>
      <c r="K86" s="136" t="s">
        <v>91</v>
      </c>
      <c r="L86" s="137">
        <v>82</v>
      </c>
      <c r="M86" s="137"/>
      <c r="N86" s="137" t="s">
        <v>79</v>
      </c>
      <c r="O86" s="137"/>
      <c r="P86" s="137"/>
      <c r="Q86" s="137"/>
      <c r="R86" s="137"/>
      <c r="S86" s="137"/>
      <c r="T86" s="137"/>
      <c r="U86" s="137"/>
      <c r="V86" s="137"/>
    </row>
    <row r="87" spans="1:22" ht="79.8" x14ac:dyDescent="0.25">
      <c r="A87" s="132">
        <v>32</v>
      </c>
      <c r="B87" s="133">
        <v>32</v>
      </c>
      <c r="C87" s="134" t="s">
        <v>138</v>
      </c>
      <c r="D87" s="135" t="s">
        <v>200</v>
      </c>
      <c r="E87" s="136">
        <v>2435.67</v>
      </c>
      <c r="F87" s="137" t="s">
        <v>140</v>
      </c>
      <c r="G87" s="136" t="s">
        <v>141</v>
      </c>
      <c r="H87" s="136" t="s">
        <v>201</v>
      </c>
      <c r="I87" s="136" t="s">
        <v>202</v>
      </c>
      <c r="J87" s="136">
        <v>1</v>
      </c>
      <c r="K87" s="136" t="s">
        <v>203</v>
      </c>
      <c r="L87" s="137" t="s">
        <v>204</v>
      </c>
      <c r="M87" s="137"/>
      <c r="N87" s="137" t="s">
        <v>79</v>
      </c>
      <c r="O87" s="137"/>
      <c r="P87" s="137"/>
      <c r="Q87" s="137"/>
      <c r="R87" s="137"/>
      <c r="S87" s="137"/>
      <c r="T87" s="137"/>
      <c r="U87" s="137"/>
      <c r="V87" s="137">
        <v>4</v>
      </c>
    </row>
    <row r="88" spans="1:22" ht="68.400000000000006" x14ac:dyDescent="0.25">
      <c r="A88" s="132">
        <v>33</v>
      </c>
      <c r="B88" s="133">
        <v>33</v>
      </c>
      <c r="C88" s="134" t="s">
        <v>146</v>
      </c>
      <c r="D88" s="135" t="s">
        <v>93</v>
      </c>
      <c r="E88" s="136">
        <v>1010.59</v>
      </c>
      <c r="F88" s="137" t="s">
        <v>147</v>
      </c>
      <c r="G88" s="136">
        <v>5.16</v>
      </c>
      <c r="H88" s="136" t="s">
        <v>148</v>
      </c>
      <c r="I88" s="136" t="s">
        <v>149</v>
      </c>
      <c r="J88" s="136"/>
      <c r="K88" s="136" t="s">
        <v>150</v>
      </c>
      <c r="L88" s="137" t="s">
        <v>151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>
        <v>1</v>
      </c>
    </row>
    <row r="89" spans="1:22" ht="45.6" x14ac:dyDescent="0.25">
      <c r="A89" s="132">
        <v>34</v>
      </c>
      <c r="B89" s="133">
        <v>34</v>
      </c>
      <c r="C89" s="134" t="s">
        <v>152</v>
      </c>
      <c r="D89" s="135" t="s">
        <v>153</v>
      </c>
      <c r="E89" s="136">
        <v>43.5</v>
      </c>
      <c r="F89" s="137" t="s">
        <v>154</v>
      </c>
      <c r="G89" s="136"/>
      <c r="H89" s="136">
        <v>44</v>
      </c>
      <c r="I89" s="136" t="s">
        <v>155</v>
      </c>
      <c r="J89" s="136"/>
      <c r="K89" s="136">
        <v>126</v>
      </c>
      <c r="L89" s="137" t="s">
        <v>156</v>
      </c>
      <c r="M89" s="137"/>
      <c r="N89" s="137" t="s">
        <v>157</v>
      </c>
      <c r="O89" s="137"/>
      <c r="P89" s="137"/>
      <c r="Q89" s="137"/>
      <c r="R89" s="137"/>
      <c r="S89" s="137"/>
      <c r="T89" s="137"/>
      <c r="U89" s="137"/>
      <c r="V89" s="137"/>
    </row>
    <row r="90" spans="1:22" ht="45.6" x14ac:dyDescent="0.25">
      <c r="A90" s="132">
        <v>35</v>
      </c>
      <c r="B90" s="133">
        <v>35</v>
      </c>
      <c r="C90" s="134" t="s">
        <v>158</v>
      </c>
      <c r="D90" s="135" t="s">
        <v>153</v>
      </c>
      <c r="E90" s="136">
        <v>29.3</v>
      </c>
      <c r="F90" s="137" t="s">
        <v>159</v>
      </c>
      <c r="G90" s="136"/>
      <c r="H90" s="136">
        <v>29</v>
      </c>
      <c r="I90" s="136" t="s">
        <v>160</v>
      </c>
      <c r="J90" s="136"/>
      <c r="K90" s="136">
        <v>82</v>
      </c>
      <c r="L90" s="137" t="s">
        <v>161</v>
      </c>
      <c r="M90" s="137"/>
      <c r="N90" s="137" t="s">
        <v>157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100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68.400000000000006" x14ac:dyDescent="0.25">
      <c r="A92" s="132">
        <v>36</v>
      </c>
      <c r="B92" s="133">
        <v>36</v>
      </c>
      <c r="C92" s="134" t="s">
        <v>75</v>
      </c>
      <c r="D92" s="135" t="s">
        <v>89</v>
      </c>
      <c r="E92" s="136">
        <v>13.69</v>
      </c>
      <c r="F92" s="137">
        <v>13.69</v>
      </c>
      <c r="G92" s="136"/>
      <c r="H92" s="136" t="s">
        <v>90</v>
      </c>
      <c r="I92" s="136">
        <v>7</v>
      </c>
      <c r="J92" s="136"/>
      <c r="K92" s="136" t="s">
        <v>91</v>
      </c>
      <c r="L92" s="137">
        <v>82</v>
      </c>
      <c r="M92" s="137"/>
      <c r="N92" s="137" t="s">
        <v>79</v>
      </c>
      <c r="O92" s="137"/>
      <c r="P92" s="137"/>
      <c r="Q92" s="137"/>
      <c r="R92" s="137"/>
      <c r="S92" s="137"/>
      <c r="T92" s="137"/>
      <c r="U92" s="137"/>
      <c r="V92" s="137"/>
    </row>
    <row r="93" spans="1:22" ht="79.8" x14ac:dyDescent="0.25">
      <c r="A93" s="132">
        <v>37</v>
      </c>
      <c r="B93" s="133">
        <v>37</v>
      </c>
      <c r="C93" s="134" t="s">
        <v>138</v>
      </c>
      <c r="D93" s="135" t="s">
        <v>173</v>
      </c>
      <c r="E93" s="136">
        <v>2435.67</v>
      </c>
      <c r="F93" s="137" t="s">
        <v>140</v>
      </c>
      <c r="G93" s="136" t="s">
        <v>141</v>
      </c>
      <c r="H93" s="136" t="s">
        <v>174</v>
      </c>
      <c r="I93" s="136" t="s">
        <v>175</v>
      </c>
      <c r="J93" s="136"/>
      <c r="K93" s="136" t="s">
        <v>176</v>
      </c>
      <c r="L93" s="137" t="s">
        <v>177</v>
      </c>
      <c r="M93" s="137"/>
      <c r="N93" s="137" t="s">
        <v>79</v>
      </c>
      <c r="O93" s="137"/>
      <c r="P93" s="137"/>
      <c r="Q93" s="137"/>
      <c r="R93" s="137"/>
      <c r="S93" s="137"/>
      <c r="T93" s="137"/>
      <c r="U93" s="137"/>
      <c r="V93" s="137">
        <v>2</v>
      </c>
    </row>
    <row r="94" spans="1:22" ht="68.400000000000006" x14ac:dyDescent="0.25">
      <c r="A94" s="132">
        <v>38</v>
      </c>
      <c r="B94" s="133">
        <v>38</v>
      </c>
      <c r="C94" s="134" t="s">
        <v>146</v>
      </c>
      <c r="D94" s="135" t="s">
        <v>163</v>
      </c>
      <c r="E94" s="136">
        <v>1010.59</v>
      </c>
      <c r="F94" s="137" t="s">
        <v>147</v>
      </c>
      <c r="G94" s="136">
        <v>5.16</v>
      </c>
      <c r="H94" s="136" t="s">
        <v>164</v>
      </c>
      <c r="I94" s="136" t="s">
        <v>165</v>
      </c>
      <c r="J94" s="136"/>
      <c r="K94" s="136" t="s">
        <v>166</v>
      </c>
      <c r="L94" s="137" t="s">
        <v>167</v>
      </c>
      <c r="M94" s="137"/>
      <c r="N94" s="137" t="s">
        <v>79</v>
      </c>
      <c r="O94" s="137"/>
      <c r="P94" s="137"/>
      <c r="Q94" s="137"/>
      <c r="R94" s="137"/>
      <c r="S94" s="137"/>
      <c r="T94" s="137"/>
      <c r="U94" s="137"/>
      <c r="V94" s="137"/>
    </row>
    <row r="95" spans="1:22" ht="45.6" x14ac:dyDescent="0.25">
      <c r="A95" s="132">
        <v>39</v>
      </c>
      <c r="B95" s="133">
        <v>39</v>
      </c>
      <c r="C95" s="134" t="s">
        <v>152</v>
      </c>
      <c r="D95" s="135" t="s">
        <v>153</v>
      </c>
      <c r="E95" s="136">
        <v>43.5</v>
      </c>
      <c r="F95" s="137" t="s">
        <v>154</v>
      </c>
      <c r="G95" s="136"/>
      <c r="H95" s="136">
        <v>44</v>
      </c>
      <c r="I95" s="136" t="s">
        <v>155</v>
      </c>
      <c r="J95" s="136"/>
      <c r="K95" s="136">
        <v>126</v>
      </c>
      <c r="L95" s="137" t="s">
        <v>156</v>
      </c>
      <c r="M95" s="137"/>
      <c r="N95" s="137" t="s">
        <v>157</v>
      </c>
      <c r="O95" s="137"/>
      <c r="P95" s="137"/>
      <c r="Q95" s="137"/>
      <c r="R95" s="137"/>
      <c r="S95" s="137"/>
      <c r="T95" s="137"/>
      <c r="U95" s="137"/>
      <c r="V95" s="137"/>
    </row>
    <row r="96" spans="1:22" ht="18.45" customHeight="1" x14ac:dyDescent="0.25">
      <c r="A96" s="130" t="s">
        <v>100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68.400000000000006" x14ac:dyDescent="0.25">
      <c r="A97" s="132">
        <v>40</v>
      </c>
      <c r="B97" s="133">
        <v>40</v>
      </c>
      <c r="C97" s="134" t="s">
        <v>129</v>
      </c>
      <c r="D97" s="135" t="s">
        <v>205</v>
      </c>
      <c r="E97" s="136">
        <v>78.430000000000007</v>
      </c>
      <c r="F97" s="137">
        <v>69.02</v>
      </c>
      <c r="G97" s="136" t="s">
        <v>131</v>
      </c>
      <c r="H97" s="136" t="s">
        <v>206</v>
      </c>
      <c r="I97" s="136">
        <v>14</v>
      </c>
      <c r="J97" s="136" t="s">
        <v>133</v>
      </c>
      <c r="K97" s="136" t="s">
        <v>207</v>
      </c>
      <c r="L97" s="137">
        <v>166</v>
      </c>
      <c r="M97" s="137"/>
      <c r="N97" s="137" t="s">
        <v>79</v>
      </c>
      <c r="O97" s="137"/>
      <c r="P97" s="137"/>
      <c r="Q97" s="137"/>
      <c r="R97" s="137"/>
      <c r="S97" s="137"/>
      <c r="T97" s="137"/>
      <c r="U97" s="137"/>
      <c r="V97" s="137" t="s">
        <v>208</v>
      </c>
    </row>
    <row r="98" spans="1:22" ht="68.400000000000006" x14ac:dyDescent="0.25">
      <c r="A98" s="132">
        <v>41</v>
      </c>
      <c r="B98" s="133">
        <v>41</v>
      </c>
      <c r="C98" s="134" t="s">
        <v>129</v>
      </c>
      <c r="D98" s="135" t="s">
        <v>205</v>
      </c>
      <c r="E98" s="136">
        <v>78.430000000000007</v>
      </c>
      <c r="F98" s="137">
        <v>69.02</v>
      </c>
      <c r="G98" s="136" t="s">
        <v>131</v>
      </c>
      <c r="H98" s="136" t="s">
        <v>206</v>
      </c>
      <c r="I98" s="136">
        <v>14</v>
      </c>
      <c r="J98" s="136" t="s">
        <v>133</v>
      </c>
      <c r="K98" s="136" t="s">
        <v>207</v>
      </c>
      <c r="L98" s="137">
        <v>166</v>
      </c>
      <c r="M98" s="137"/>
      <c r="N98" s="137" t="s">
        <v>79</v>
      </c>
      <c r="O98" s="137"/>
      <c r="P98" s="137"/>
      <c r="Q98" s="137"/>
      <c r="R98" s="137"/>
      <c r="S98" s="137"/>
      <c r="T98" s="137"/>
      <c r="U98" s="137"/>
      <c r="V98" s="137" t="s">
        <v>208</v>
      </c>
    </row>
    <row r="99" spans="1:22" ht="68.400000000000006" x14ac:dyDescent="0.25">
      <c r="A99" s="132">
        <v>42</v>
      </c>
      <c r="B99" s="133">
        <v>42</v>
      </c>
      <c r="C99" s="134" t="s">
        <v>75</v>
      </c>
      <c r="D99" s="135" t="s">
        <v>89</v>
      </c>
      <c r="E99" s="136">
        <v>13.69</v>
      </c>
      <c r="F99" s="137">
        <v>13.69</v>
      </c>
      <c r="G99" s="136"/>
      <c r="H99" s="136" t="s">
        <v>90</v>
      </c>
      <c r="I99" s="136">
        <v>7</v>
      </c>
      <c r="J99" s="136"/>
      <c r="K99" s="136" t="s">
        <v>91</v>
      </c>
      <c r="L99" s="137">
        <v>82</v>
      </c>
      <c r="M99" s="137"/>
      <c r="N99" s="137" t="s">
        <v>79</v>
      </c>
      <c r="O99" s="137"/>
      <c r="P99" s="137"/>
      <c r="Q99" s="137"/>
      <c r="R99" s="137"/>
      <c r="S99" s="137"/>
      <c r="T99" s="137"/>
      <c r="U99" s="137"/>
      <c r="V99" s="137"/>
    </row>
    <row r="100" spans="1:22" ht="79.8" x14ac:dyDescent="0.25">
      <c r="A100" s="132">
        <v>43</v>
      </c>
      <c r="B100" s="133">
        <v>43</v>
      </c>
      <c r="C100" s="134" t="s">
        <v>138</v>
      </c>
      <c r="D100" s="135" t="s">
        <v>200</v>
      </c>
      <c r="E100" s="136">
        <v>2435.67</v>
      </c>
      <c r="F100" s="137" t="s">
        <v>140</v>
      </c>
      <c r="G100" s="136" t="s">
        <v>141</v>
      </c>
      <c r="H100" s="136" t="s">
        <v>201</v>
      </c>
      <c r="I100" s="136" t="s">
        <v>202</v>
      </c>
      <c r="J100" s="136">
        <v>1</v>
      </c>
      <c r="K100" s="136" t="s">
        <v>203</v>
      </c>
      <c r="L100" s="137" t="s">
        <v>204</v>
      </c>
      <c r="M100" s="137"/>
      <c r="N100" s="137" t="s">
        <v>79</v>
      </c>
      <c r="O100" s="137"/>
      <c r="P100" s="137"/>
      <c r="Q100" s="137"/>
      <c r="R100" s="137"/>
      <c r="S100" s="137"/>
      <c r="T100" s="137"/>
      <c r="U100" s="137"/>
      <c r="V100" s="137">
        <v>4</v>
      </c>
    </row>
    <row r="101" spans="1:22" ht="68.400000000000006" x14ac:dyDescent="0.25">
      <c r="A101" s="132">
        <v>44</v>
      </c>
      <c r="B101" s="133">
        <v>44</v>
      </c>
      <c r="C101" s="134" t="s">
        <v>146</v>
      </c>
      <c r="D101" s="135" t="s">
        <v>93</v>
      </c>
      <c r="E101" s="136">
        <v>1010.59</v>
      </c>
      <c r="F101" s="137" t="s">
        <v>147</v>
      </c>
      <c r="G101" s="136">
        <v>5.16</v>
      </c>
      <c r="H101" s="136" t="s">
        <v>148</v>
      </c>
      <c r="I101" s="136" t="s">
        <v>149</v>
      </c>
      <c r="J101" s="136"/>
      <c r="K101" s="136" t="s">
        <v>150</v>
      </c>
      <c r="L101" s="137" t="s">
        <v>151</v>
      </c>
      <c r="M101" s="137"/>
      <c r="N101" s="137" t="s">
        <v>79</v>
      </c>
      <c r="O101" s="137"/>
      <c r="P101" s="137"/>
      <c r="Q101" s="137"/>
      <c r="R101" s="137"/>
      <c r="S101" s="137"/>
      <c r="T101" s="137"/>
      <c r="U101" s="137"/>
      <c r="V101" s="137">
        <v>1</v>
      </c>
    </row>
    <row r="102" spans="1:22" ht="45.6" x14ac:dyDescent="0.25">
      <c r="A102" s="132">
        <v>45</v>
      </c>
      <c r="B102" s="133">
        <v>45</v>
      </c>
      <c r="C102" s="134" t="s">
        <v>158</v>
      </c>
      <c r="D102" s="135" t="s">
        <v>153</v>
      </c>
      <c r="E102" s="136">
        <v>29.3</v>
      </c>
      <c r="F102" s="137" t="s">
        <v>159</v>
      </c>
      <c r="G102" s="136"/>
      <c r="H102" s="136">
        <v>29</v>
      </c>
      <c r="I102" s="136" t="s">
        <v>160</v>
      </c>
      <c r="J102" s="136"/>
      <c r="K102" s="136">
        <v>82</v>
      </c>
      <c r="L102" s="137" t="s">
        <v>161</v>
      </c>
      <c r="M102" s="137"/>
      <c r="N102" s="137" t="s">
        <v>157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45.6" x14ac:dyDescent="0.25">
      <c r="A103" s="138">
        <v>46</v>
      </c>
      <c r="B103" s="139">
        <v>46</v>
      </c>
      <c r="C103" s="140" t="s">
        <v>152</v>
      </c>
      <c r="D103" s="141" t="s">
        <v>153</v>
      </c>
      <c r="E103" s="142">
        <v>43.5</v>
      </c>
      <c r="F103" s="143" t="s">
        <v>154</v>
      </c>
      <c r="G103" s="142"/>
      <c r="H103" s="142">
        <v>44</v>
      </c>
      <c r="I103" s="142" t="s">
        <v>155</v>
      </c>
      <c r="J103" s="142"/>
      <c r="K103" s="142">
        <v>126</v>
      </c>
      <c r="L103" s="143" t="s">
        <v>156</v>
      </c>
      <c r="M103" s="143"/>
      <c r="N103" s="143" t="s">
        <v>157</v>
      </c>
      <c r="O103" s="143"/>
      <c r="P103" s="143"/>
      <c r="Q103" s="143"/>
      <c r="R103" s="143"/>
      <c r="S103" s="143"/>
      <c r="T103" s="143"/>
      <c r="U103" s="143"/>
      <c r="V103" s="143"/>
    </row>
    <row r="104" spans="1:22" ht="19.350000000000001" customHeight="1" x14ac:dyDescent="0.25">
      <c r="A104" s="128" t="s">
        <v>209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</row>
    <row r="105" spans="1:22" ht="18.45" customHeight="1" x14ac:dyDescent="0.25">
      <c r="A105" s="130" t="s">
        <v>100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57" x14ac:dyDescent="0.25">
      <c r="A106" s="132">
        <v>47</v>
      </c>
      <c r="B106" s="133">
        <v>47</v>
      </c>
      <c r="C106" s="134" t="s">
        <v>104</v>
      </c>
      <c r="D106" s="135" t="s">
        <v>105</v>
      </c>
      <c r="E106" s="136">
        <v>508.07</v>
      </c>
      <c r="F106" s="137" t="s">
        <v>106</v>
      </c>
      <c r="G106" s="136">
        <v>1.03</v>
      </c>
      <c r="H106" s="136" t="s">
        <v>107</v>
      </c>
      <c r="I106" s="136" t="s">
        <v>108</v>
      </c>
      <c r="J106" s="136"/>
      <c r="K106" s="136" t="s">
        <v>109</v>
      </c>
      <c r="L106" s="137" t="s">
        <v>110</v>
      </c>
      <c r="M106" s="137"/>
      <c r="N106" s="137" t="s">
        <v>79</v>
      </c>
      <c r="O106" s="137"/>
      <c r="P106" s="137"/>
      <c r="Q106" s="137"/>
      <c r="R106" s="137"/>
      <c r="S106" s="137"/>
      <c r="T106" s="137"/>
      <c r="U106" s="137"/>
      <c r="V106" s="137">
        <v>1</v>
      </c>
    </row>
    <row r="107" spans="1:22" ht="68.400000000000006" x14ac:dyDescent="0.25">
      <c r="A107" s="132">
        <v>48</v>
      </c>
      <c r="B107" s="133">
        <v>48</v>
      </c>
      <c r="C107" s="134" t="s">
        <v>129</v>
      </c>
      <c r="D107" s="135" t="s">
        <v>205</v>
      </c>
      <c r="E107" s="136">
        <v>78.430000000000007</v>
      </c>
      <c r="F107" s="137">
        <v>69.02</v>
      </c>
      <c r="G107" s="136" t="s">
        <v>131</v>
      </c>
      <c r="H107" s="136" t="s">
        <v>206</v>
      </c>
      <c r="I107" s="136">
        <v>14</v>
      </c>
      <c r="J107" s="136" t="s">
        <v>133</v>
      </c>
      <c r="K107" s="136" t="s">
        <v>207</v>
      </c>
      <c r="L107" s="137">
        <v>166</v>
      </c>
      <c r="M107" s="137"/>
      <c r="N107" s="137" t="s">
        <v>79</v>
      </c>
      <c r="O107" s="137"/>
      <c r="P107" s="137"/>
      <c r="Q107" s="137"/>
      <c r="R107" s="137"/>
      <c r="S107" s="137"/>
      <c r="T107" s="137"/>
      <c r="U107" s="137"/>
      <c r="V107" s="137" t="s">
        <v>208</v>
      </c>
    </row>
    <row r="108" spans="1:22" ht="79.8" x14ac:dyDescent="0.25">
      <c r="A108" s="132">
        <v>49</v>
      </c>
      <c r="B108" s="133">
        <v>49</v>
      </c>
      <c r="C108" s="134" t="s">
        <v>138</v>
      </c>
      <c r="D108" s="135" t="s">
        <v>210</v>
      </c>
      <c r="E108" s="136">
        <v>2435.67</v>
      </c>
      <c r="F108" s="137" t="s">
        <v>140</v>
      </c>
      <c r="G108" s="136" t="s">
        <v>141</v>
      </c>
      <c r="H108" s="136" t="s">
        <v>211</v>
      </c>
      <c r="I108" s="136" t="s">
        <v>212</v>
      </c>
      <c r="J108" s="136">
        <v>2</v>
      </c>
      <c r="K108" s="136" t="s">
        <v>213</v>
      </c>
      <c r="L108" s="137" t="s">
        <v>214</v>
      </c>
      <c r="M108" s="137"/>
      <c r="N108" s="137" t="s">
        <v>79</v>
      </c>
      <c r="O108" s="137"/>
      <c r="P108" s="137"/>
      <c r="Q108" s="137"/>
      <c r="R108" s="137"/>
      <c r="S108" s="137"/>
      <c r="T108" s="137"/>
      <c r="U108" s="137"/>
      <c r="V108" s="137" t="s">
        <v>215</v>
      </c>
    </row>
    <row r="109" spans="1:22" ht="45.6" x14ac:dyDescent="0.25">
      <c r="A109" s="132">
        <v>50</v>
      </c>
      <c r="B109" s="133">
        <v>50</v>
      </c>
      <c r="C109" s="134" t="s">
        <v>216</v>
      </c>
      <c r="D109" s="135" t="s">
        <v>217</v>
      </c>
      <c r="E109" s="136">
        <v>18.600000000000001</v>
      </c>
      <c r="F109" s="137" t="s">
        <v>218</v>
      </c>
      <c r="G109" s="136"/>
      <c r="H109" s="136">
        <v>56</v>
      </c>
      <c r="I109" s="136" t="s">
        <v>219</v>
      </c>
      <c r="J109" s="136"/>
      <c r="K109" s="136">
        <v>125</v>
      </c>
      <c r="L109" s="137" t="s">
        <v>220</v>
      </c>
      <c r="M109" s="137"/>
      <c r="N109" s="137" t="s">
        <v>157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34.200000000000003" x14ac:dyDescent="0.25">
      <c r="A110" s="132">
        <v>51</v>
      </c>
      <c r="B110" s="133">
        <v>51</v>
      </c>
      <c r="C110" s="134" t="s">
        <v>221</v>
      </c>
      <c r="D110" s="135" t="s">
        <v>153</v>
      </c>
      <c r="E110" s="136">
        <v>2.41</v>
      </c>
      <c r="F110" s="137" t="s">
        <v>222</v>
      </c>
      <c r="G110" s="136"/>
      <c r="H110" s="136">
        <v>2</v>
      </c>
      <c r="I110" s="136" t="s">
        <v>223</v>
      </c>
      <c r="J110" s="136"/>
      <c r="K110" s="136">
        <v>19</v>
      </c>
      <c r="L110" s="137" t="s">
        <v>224</v>
      </c>
      <c r="M110" s="137"/>
      <c r="N110" s="137" t="s">
        <v>157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68.400000000000006" x14ac:dyDescent="0.25">
      <c r="A111" s="132">
        <v>52</v>
      </c>
      <c r="B111" s="133">
        <v>52</v>
      </c>
      <c r="C111" s="134" t="s">
        <v>129</v>
      </c>
      <c r="D111" s="135" t="s">
        <v>225</v>
      </c>
      <c r="E111" s="136">
        <v>78.430000000000007</v>
      </c>
      <c r="F111" s="137">
        <v>69.02</v>
      </c>
      <c r="G111" s="136" t="s">
        <v>131</v>
      </c>
      <c r="H111" s="136" t="s">
        <v>226</v>
      </c>
      <c r="I111" s="136">
        <v>7</v>
      </c>
      <c r="J111" s="136" t="s">
        <v>227</v>
      </c>
      <c r="K111" s="136" t="s">
        <v>228</v>
      </c>
      <c r="L111" s="137">
        <v>83</v>
      </c>
      <c r="M111" s="137"/>
      <c r="N111" s="137" t="s">
        <v>79</v>
      </c>
      <c r="O111" s="137"/>
      <c r="P111" s="137"/>
      <c r="Q111" s="137"/>
      <c r="R111" s="137"/>
      <c r="S111" s="137"/>
      <c r="T111" s="137"/>
      <c r="U111" s="137"/>
      <c r="V111" s="137" t="s">
        <v>229</v>
      </c>
    </row>
    <row r="112" spans="1:22" ht="68.400000000000006" x14ac:dyDescent="0.25">
      <c r="A112" s="132">
        <v>53</v>
      </c>
      <c r="B112" s="133">
        <v>53</v>
      </c>
      <c r="C112" s="134" t="s">
        <v>230</v>
      </c>
      <c r="D112" s="135" t="s">
        <v>231</v>
      </c>
      <c r="E112" s="136">
        <v>4104.3</v>
      </c>
      <c r="F112" s="137" t="s">
        <v>232</v>
      </c>
      <c r="G112" s="136">
        <v>1.03</v>
      </c>
      <c r="H112" s="136" t="s">
        <v>233</v>
      </c>
      <c r="I112" s="136" t="s">
        <v>234</v>
      </c>
      <c r="J112" s="136"/>
      <c r="K112" s="136" t="s">
        <v>235</v>
      </c>
      <c r="L112" s="137" t="s">
        <v>236</v>
      </c>
      <c r="M112" s="137"/>
      <c r="N112" s="137" t="s">
        <v>79</v>
      </c>
      <c r="O112" s="137"/>
      <c r="P112" s="137"/>
      <c r="Q112" s="137"/>
      <c r="R112" s="137"/>
      <c r="S112" s="137"/>
      <c r="T112" s="137"/>
      <c r="U112" s="137"/>
      <c r="V112" s="137"/>
    </row>
    <row r="113" spans="1:22" ht="79.8" x14ac:dyDescent="0.25">
      <c r="A113" s="132">
        <v>54</v>
      </c>
      <c r="B113" s="133">
        <v>54</v>
      </c>
      <c r="C113" s="134" t="s">
        <v>138</v>
      </c>
      <c r="D113" s="135" t="s">
        <v>237</v>
      </c>
      <c r="E113" s="136">
        <v>2435.67</v>
      </c>
      <c r="F113" s="137" t="s">
        <v>140</v>
      </c>
      <c r="G113" s="136" t="s">
        <v>141</v>
      </c>
      <c r="H113" s="136" t="s">
        <v>238</v>
      </c>
      <c r="I113" s="136" t="s">
        <v>239</v>
      </c>
      <c r="J113" s="136">
        <v>2</v>
      </c>
      <c r="K113" s="136" t="s">
        <v>240</v>
      </c>
      <c r="L113" s="137" t="s">
        <v>241</v>
      </c>
      <c r="M113" s="137"/>
      <c r="N113" s="137" t="s">
        <v>79</v>
      </c>
      <c r="O113" s="137"/>
      <c r="P113" s="137"/>
      <c r="Q113" s="137"/>
      <c r="R113" s="137"/>
      <c r="S113" s="137"/>
      <c r="T113" s="137"/>
      <c r="U113" s="137"/>
      <c r="V113" s="137" t="s">
        <v>165</v>
      </c>
    </row>
    <row r="114" spans="1:22" ht="57" x14ac:dyDescent="0.25">
      <c r="A114" s="132">
        <v>55</v>
      </c>
      <c r="B114" s="133">
        <v>55</v>
      </c>
      <c r="C114" s="134" t="s">
        <v>242</v>
      </c>
      <c r="D114" s="135" t="s">
        <v>93</v>
      </c>
      <c r="E114" s="136">
        <v>42798.58</v>
      </c>
      <c r="F114" s="137" t="s">
        <v>243</v>
      </c>
      <c r="G114" s="136">
        <v>433.44</v>
      </c>
      <c r="H114" s="136" t="s">
        <v>244</v>
      </c>
      <c r="I114" s="136" t="s">
        <v>245</v>
      </c>
      <c r="J114" s="136">
        <v>9</v>
      </c>
      <c r="K114" s="136" t="s">
        <v>246</v>
      </c>
      <c r="L114" s="137" t="s">
        <v>247</v>
      </c>
      <c r="M114" s="137"/>
      <c r="N114" s="137" t="s">
        <v>79</v>
      </c>
      <c r="O114" s="137"/>
      <c r="P114" s="137"/>
      <c r="Q114" s="137"/>
      <c r="R114" s="137"/>
      <c r="S114" s="137"/>
      <c r="T114" s="137"/>
      <c r="U114" s="137"/>
      <c r="V114" s="137">
        <v>49</v>
      </c>
    </row>
    <row r="115" spans="1:22" ht="68.400000000000006" x14ac:dyDescent="0.25">
      <c r="A115" s="132">
        <v>56</v>
      </c>
      <c r="B115" s="133">
        <v>56</v>
      </c>
      <c r="C115" s="134" t="s">
        <v>146</v>
      </c>
      <c r="D115" s="135" t="s">
        <v>248</v>
      </c>
      <c r="E115" s="136">
        <v>1010.59</v>
      </c>
      <c r="F115" s="137" t="s">
        <v>147</v>
      </c>
      <c r="G115" s="136">
        <v>5.16</v>
      </c>
      <c r="H115" s="136" t="s">
        <v>249</v>
      </c>
      <c r="I115" s="136" t="s">
        <v>250</v>
      </c>
      <c r="J115" s="136"/>
      <c r="K115" s="136" t="s">
        <v>251</v>
      </c>
      <c r="L115" s="137" t="s">
        <v>252</v>
      </c>
      <c r="M115" s="137"/>
      <c r="N115" s="137" t="s">
        <v>79</v>
      </c>
      <c r="O115" s="137"/>
      <c r="P115" s="137"/>
      <c r="Q115" s="137"/>
      <c r="R115" s="137"/>
      <c r="S115" s="137"/>
      <c r="T115" s="137"/>
      <c r="U115" s="137"/>
      <c r="V115" s="137">
        <v>2</v>
      </c>
    </row>
    <row r="116" spans="1:22" ht="45.6" x14ac:dyDescent="0.25">
      <c r="A116" s="132">
        <v>57</v>
      </c>
      <c r="B116" s="133">
        <v>57</v>
      </c>
      <c r="C116" s="134" t="s">
        <v>152</v>
      </c>
      <c r="D116" s="135" t="s">
        <v>191</v>
      </c>
      <c r="E116" s="136">
        <v>43.5</v>
      </c>
      <c r="F116" s="137" t="s">
        <v>154</v>
      </c>
      <c r="G116" s="136"/>
      <c r="H116" s="136">
        <v>261</v>
      </c>
      <c r="I116" s="136" t="s">
        <v>253</v>
      </c>
      <c r="J116" s="136"/>
      <c r="K116" s="136">
        <v>759</v>
      </c>
      <c r="L116" s="137" t="s">
        <v>254</v>
      </c>
      <c r="M116" s="137"/>
      <c r="N116" s="137" t="s">
        <v>157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18.45" customHeight="1" x14ac:dyDescent="0.25">
      <c r="A117" s="130" t="s">
        <v>255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79.8" x14ac:dyDescent="0.25">
      <c r="A118" s="132">
        <v>58</v>
      </c>
      <c r="B118" s="133">
        <v>58</v>
      </c>
      <c r="C118" s="134" t="s">
        <v>138</v>
      </c>
      <c r="D118" s="135" t="s">
        <v>200</v>
      </c>
      <c r="E118" s="136">
        <v>2435.67</v>
      </c>
      <c r="F118" s="137" t="s">
        <v>140</v>
      </c>
      <c r="G118" s="136" t="s">
        <v>141</v>
      </c>
      <c r="H118" s="136" t="s">
        <v>201</v>
      </c>
      <c r="I118" s="136" t="s">
        <v>202</v>
      </c>
      <c r="J118" s="136">
        <v>1</v>
      </c>
      <c r="K118" s="136" t="s">
        <v>203</v>
      </c>
      <c r="L118" s="137" t="s">
        <v>204</v>
      </c>
      <c r="M118" s="137"/>
      <c r="N118" s="137" t="s">
        <v>79</v>
      </c>
      <c r="O118" s="137"/>
      <c r="P118" s="137"/>
      <c r="Q118" s="137"/>
      <c r="R118" s="137"/>
      <c r="S118" s="137"/>
      <c r="T118" s="137"/>
      <c r="U118" s="137"/>
      <c r="V118" s="137">
        <v>4</v>
      </c>
    </row>
    <row r="119" spans="1:22" ht="45.6" x14ac:dyDescent="0.25">
      <c r="A119" s="132">
        <v>59</v>
      </c>
      <c r="B119" s="133">
        <v>59</v>
      </c>
      <c r="C119" s="134" t="s">
        <v>216</v>
      </c>
      <c r="D119" s="135" t="s">
        <v>256</v>
      </c>
      <c r="E119" s="136">
        <v>18.600000000000001</v>
      </c>
      <c r="F119" s="137" t="s">
        <v>218</v>
      </c>
      <c r="G119" s="136"/>
      <c r="H119" s="136">
        <v>37</v>
      </c>
      <c r="I119" s="136" t="s">
        <v>257</v>
      </c>
      <c r="J119" s="136"/>
      <c r="K119" s="136">
        <v>83</v>
      </c>
      <c r="L119" s="137" t="s">
        <v>258</v>
      </c>
      <c r="M119" s="137"/>
      <c r="N119" s="137" t="s">
        <v>157</v>
      </c>
      <c r="O119" s="137"/>
      <c r="P119" s="137"/>
      <c r="Q119" s="137"/>
      <c r="R119" s="137"/>
      <c r="S119" s="137"/>
      <c r="T119" s="137"/>
      <c r="U119" s="137"/>
      <c r="V119" s="137"/>
    </row>
    <row r="120" spans="1:22" ht="18.45" customHeight="1" x14ac:dyDescent="0.25">
      <c r="A120" s="130" t="s">
        <v>100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ht="79.8" x14ac:dyDescent="0.25">
      <c r="A121" s="132">
        <v>60</v>
      </c>
      <c r="B121" s="133">
        <v>60</v>
      </c>
      <c r="C121" s="134" t="s">
        <v>259</v>
      </c>
      <c r="D121" s="135" t="s">
        <v>163</v>
      </c>
      <c r="E121" s="136">
        <v>8684.73</v>
      </c>
      <c r="F121" s="137" t="s">
        <v>260</v>
      </c>
      <c r="G121" s="136" t="s">
        <v>261</v>
      </c>
      <c r="H121" s="136" t="s">
        <v>262</v>
      </c>
      <c r="I121" s="136" t="s">
        <v>263</v>
      </c>
      <c r="J121" s="136">
        <v>3</v>
      </c>
      <c r="K121" s="136" t="s">
        <v>264</v>
      </c>
      <c r="L121" s="137" t="s">
        <v>265</v>
      </c>
      <c r="M121" s="137"/>
      <c r="N121" s="137" t="s">
        <v>79</v>
      </c>
      <c r="O121" s="137"/>
      <c r="P121" s="137"/>
      <c r="Q121" s="137"/>
      <c r="R121" s="137"/>
      <c r="S121" s="137"/>
      <c r="T121" s="137"/>
      <c r="U121" s="137"/>
      <c r="V121" s="137" t="s">
        <v>266</v>
      </c>
    </row>
    <row r="122" spans="1:22" ht="79.8" x14ac:dyDescent="0.25">
      <c r="A122" s="132">
        <v>61</v>
      </c>
      <c r="B122" s="133">
        <v>61</v>
      </c>
      <c r="C122" s="134" t="s">
        <v>138</v>
      </c>
      <c r="D122" s="135" t="s">
        <v>237</v>
      </c>
      <c r="E122" s="136">
        <v>2435.67</v>
      </c>
      <c r="F122" s="137" t="s">
        <v>140</v>
      </c>
      <c r="G122" s="136" t="s">
        <v>141</v>
      </c>
      <c r="H122" s="136" t="s">
        <v>238</v>
      </c>
      <c r="I122" s="136" t="s">
        <v>239</v>
      </c>
      <c r="J122" s="136">
        <v>2</v>
      </c>
      <c r="K122" s="136" t="s">
        <v>240</v>
      </c>
      <c r="L122" s="137" t="s">
        <v>241</v>
      </c>
      <c r="M122" s="137"/>
      <c r="N122" s="137" t="s">
        <v>79</v>
      </c>
      <c r="O122" s="137"/>
      <c r="P122" s="137"/>
      <c r="Q122" s="137"/>
      <c r="R122" s="137"/>
      <c r="S122" s="137"/>
      <c r="T122" s="137"/>
      <c r="U122" s="137"/>
      <c r="V122" s="137" t="s">
        <v>165</v>
      </c>
    </row>
    <row r="123" spans="1:22" ht="68.400000000000006" x14ac:dyDescent="0.25">
      <c r="A123" s="132">
        <v>62</v>
      </c>
      <c r="B123" s="133">
        <v>62</v>
      </c>
      <c r="C123" s="134" t="s">
        <v>146</v>
      </c>
      <c r="D123" s="135" t="s">
        <v>237</v>
      </c>
      <c r="E123" s="136">
        <v>1010.59</v>
      </c>
      <c r="F123" s="137" t="s">
        <v>147</v>
      </c>
      <c r="G123" s="136">
        <v>5.16</v>
      </c>
      <c r="H123" s="136" t="s">
        <v>267</v>
      </c>
      <c r="I123" s="136" t="s">
        <v>268</v>
      </c>
      <c r="J123" s="136"/>
      <c r="K123" s="136" t="s">
        <v>269</v>
      </c>
      <c r="L123" s="137" t="s">
        <v>270</v>
      </c>
      <c r="M123" s="137"/>
      <c r="N123" s="137" t="s">
        <v>79</v>
      </c>
      <c r="O123" s="137"/>
      <c r="P123" s="137"/>
      <c r="Q123" s="137"/>
      <c r="R123" s="137"/>
      <c r="S123" s="137"/>
      <c r="T123" s="137"/>
      <c r="U123" s="137"/>
      <c r="V123" s="137">
        <v>1</v>
      </c>
    </row>
    <row r="124" spans="1:22" ht="45.6" x14ac:dyDescent="0.25">
      <c r="A124" s="132">
        <v>63</v>
      </c>
      <c r="B124" s="133">
        <v>63</v>
      </c>
      <c r="C124" s="134" t="s">
        <v>152</v>
      </c>
      <c r="D124" s="135" t="s">
        <v>217</v>
      </c>
      <c r="E124" s="136">
        <v>43.5</v>
      </c>
      <c r="F124" s="137" t="s">
        <v>154</v>
      </c>
      <c r="G124" s="136"/>
      <c r="H124" s="136">
        <v>131</v>
      </c>
      <c r="I124" s="136" t="s">
        <v>271</v>
      </c>
      <c r="J124" s="136"/>
      <c r="K124" s="136">
        <v>379</v>
      </c>
      <c r="L124" s="137" t="s">
        <v>272</v>
      </c>
      <c r="M124" s="137"/>
      <c r="N124" s="137" t="s">
        <v>157</v>
      </c>
      <c r="O124" s="137"/>
      <c r="P124" s="137"/>
      <c r="Q124" s="137"/>
      <c r="R124" s="137"/>
      <c r="S124" s="137"/>
      <c r="T124" s="137"/>
      <c r="U124" s="137"/>
      <c r="V124" s="137"/>
    </row>
    <row r="125" spans="1:22" ht="79.8" x14ac:dyDescent="0.25">
      <c r="A125" s="132">
        <v>64</v>
      </c>
      <c r="B125" s="133">
        <v>64</v>
      </c>
      <c r="C125" s="134" t="s">
        <v>138</v>
      </c>
      <c r="D125" s="135" t="s">
        <v>93</v>
      </c>
      <c r="E125" s="136">
        <v>2435.67</v>
      </c>
      <c r="F125" s="137" t="s">
        <v>140</v>
      </c>
      <c r="G125" s="136" t="s">
        <v>141</v>
      </c>
      <c r="H125" s="136" t="s">
        <v>273</v>
      </c>
      <c r="I125" s="136" t="s">
        <v>274</v>
      </c>
      <c r="J125" s="136">
        <v>1</v>
      </c>
      <c r="K125" s="136" t="s">
        <v>275</v>
      </c>
      <c r="L125" s="137" t="s">
        <v>276</v>
      </c>
      <c r="M125" s="137"/>
      <c r="N125" s="137" t="s">
        <v>79</v>
      </c>
      <c r="O125" s="137"/>
      <c r="P125" s="137"/>
      <c r="Q125" s="137"/>
      <c r="R125" s="137"/>
      <c r="S125" s="137"/>
      <c r="T125" s="137"/>
      <c r="U125" s="137"/>
      <c r="V125" s="137">
        <v>6</v>
      </c>
    </row>
    <row r="126" spans="1:22" ht="79.8" x14ac:dyDescent="0.25">
      <c r="A126" s="132">
        <v>65</v>
      </c>
      <c r="B126" s="133">
        <v>65</v>
      </c>
      <c r="C126" s="134" t="s">
        <v>277</v>
      </c>
      <c r="D126" s="135" t="s">
        <v>163</v>
      </c>
      <c r="E126" s="136">
        <v>5013.63</v>
      </c>
      <c r="F126" s="137" t="s">
        <v>278</v>
      </c>
      <c r="G126" s="136" t="s">
        <v>279</v>
      </c>
      <c r="H126" s="136" t="s">
        <v>280</v>
      </c>
      <c r="I126" s="136" t="s">
        <v>281</v>
      </c>
      <c r="J126" s="136">
        <v>2</v>
      </c>
      <c r="K126" s="136" t="s">
        <v>282</v>
      </c>
      <c r="L126" s="137" t="s">
        <v>283</v>
      </c>
      <c r="M126" s="137"/>
      <c r="N126" s="137" t="s">
        <v>79</v>
      </c>
      <c r="O126" s="137"/>
      <c r="P126" s="137"/>
      <c r="Q126" s="137"/>
      <c r="R126" s="137"/>
      <c r="S126" s="137"/>
      <c r="T126" s="137"/>
      <c r="U126" s="137"/>
      <c r="V126" s="137" t="s">
        <v>284</v>
      </c>
    </row>
    <row r="127" spans="1:22" ht="68.400000000000006" x14ac:dyDescent="0.25">
      <c r="A127" s="132">
        <v>66</v>
      </c>
      <c r="B127" s="133">
        <v>66</v>
      </c>
      <c r="C127" s="134" t="s">
        <v>146</v>
      </c>
      <c r="D127" s="135" t="s">
        <v>237</v>
      </c>
      <c r="E127" s="136">
        <v>1010.59</v>
      </c>
      <c r="F127" s="137" t="s">
        <v>147</v>
      </c>
      <c r="G127" s="136">
        <v>5.16</v>
      </c>
      <c r="H127" s="136" t="s">
        <v>267</v>
      </c>
      <c r="I127" s="136" t="s">
        <v>268</v>
      </c>
      <c r="J127" s="136"/>
      <c r="K127" s="136" t="s">
        <v>269</v>
      </c>
      <c r="L127" s="137" t="s">
        <v>270</v>
      </c>
      <c r="M127" s="137"/>
      <c r="N127" s="137" t="s">
        <v>79</v>
      </c>
      <c r="O127" s="137"/>
      <c r="P127" s="137"/>
      <c r="Q127" s="137"/>
      <c r="R127" s="137"/>
      <c r="S127" s="137"/>
      <c r="T127" s="137"/>
      <c r="U127" s="137"/>
      <c r="V127" s="137">
        <v>1</v>
      </c>
    </row>
    <row r="128" spans="1:22" ht="45.6" x14ac:dyDescent="0.25">
      <c r="A128" s="138">
        <v>67</v>
      </c>
      <c r="B128" s="139">
        <v>67</v>
      </c>
      <c r="C128" s="140" t="s">
        <v>152</v>
      </c>
      <c r="D128" s="141" t="s">
        <v>217</v>
      </c>
      <c r="E128" s="142">
        <v>43.5</v>
      </c>
      <c r="F128" s="143" t="s">
        <v>154</v>
      </c>
      <c r="G128" s="142"/>
      <c r="H128" s="142">
        <v>131</v>
      </c>
      <c r="I128" s="142" t="s">
        <v>271</v>
      </c>
      <c r="J128" s="142"/>
      <c r="K128" s="142">
        <v>379</v>
      </c>
      <c r="L128" s="143" t="s">
        <v>272</v>
      </c>
      <c r="M128" s="143"/>
      <c r="N128" s="143" t="s">
        <v>157</v>
      </c>
      <c r="O128" s="143"/>
      <c r="P128" s="143"/>
      <c r="Q128" s="143"/>
      <c r="R128" s="143"/>
      <c r="S128" s="143"/>
      <c r="T128" s="143"/>
      <c r="U128" s="143"/>
      <c r="V128" s="143"/>
    </row>
    <row r="129" spans="1:22" ht="19.350000000000001" customHeight="1" x14ac:dyDescent="0.25">
      <c r="A129" s="128" t="s">
        <v>285</v>
      </c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</row>
    <row r="130" spans="1:22" ht="18.45" customHeight="1" x14ac:dyDescent="0.25">
      <c r="A130" s="130" t="s">
        <v>255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79.8" x14ac:dyDescent="0.25">
      <c r="A131" s="132">
        <v>68</v>
      </c>
      <c r="B131" s="133">
        <v>68</v>
      </c>
      <c r="C131" s="134" t="s">
        <v>138</v>
      </c>
      <c r="D131" s="135" t="s">
        <v>200</v>
      </c>
      <c r="E131" s="136">
        <v>2435.67</v>
      </c>
      <c r="F131" s="137" t="s">
        <v>140</v>
      </c>
      <c r="G131" s="136" t="s">
        <v>141</v>
      </c>
      <c r="H131" s="136" t="s">
        <v>201</v>
      </c>
      <c r="I131" s="136" t="s">
        <v>202</v>
      </c>
      <c r="J131" s="136">
        <v>1</v>
      </c>
      <c r="K131" s="136" t="s">
        <v>203</v>
      </c>
      <c r="L131" s="137" t="s">
        <v>204</v>
      </c>
      <c r="M131" s="137"/>
      <c r="N131" s="137" t="s">
        <v>79</v>
      </c>
      <c r="O131" s="137"/>
      <c r="P131" s="137"/>
      <c r="Q131" s="137"/>
      <c r="R131" s="137"/>
      <c r="S131" s="137"/>
      <c r="T131" s="137"/>
      <c r="U131" s="137"/>
      <c r="V131" s="137">
        <v>4</v>
      </c>
    </row>
    <row r="132" spans="1:22" ht="45.6" x14ac:dyDescent="0.25">
      <c r="A132" s="132">
        <v>69</v>
      </c>
      <c r="B132" s="133">
        <v>69</v>
      </c>
      <c r="C132" s="134" t="s">
        <v>216</v>
      </c>
      <c r="D132" s="135" t="s">
        <v>256</v>
      </c>
      <c r="E132" s="136">
        <v>18.600000000000001</v>
      </c>
      <c r="F132" s="137" t="s">
        <v>218</v>
      </c>
      <c r="G132" s="136"/>
      <c r="H132" s="136">
        <v>37</v>
      </c>
      <c r="I132" s="136" t="s">
        <v>257</v>
      </c>
      <c r="J132" s="136"/>
      <c r="K132" s="136">
        <v>83</v>
      </c>
      <c r="L132" s="137" t="s">
        <v>258</v>
      </c>
      <c r="M132" s="137"/>
      <c r="N132" s="137" t="s">
        <v>157</v>
      </c>
      <c r="O132" s="137"/>
      <c r="P132" s="137"/>
      <c r="Q132" s="137"/>
      <c r="R132" s="137"/>
      <c r="S132" s="137"/>
      <c r="T132" s="137"/>
      <c r="U132" s="137"/>
      <c r="V132" s="137"/>
    </row>
    <row r="133" spans="1:22" ht="18.45" customHeight="1" x14ac:dyDescent="0.25">
      <c r="A133" s="130" t="s">
        <v>100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1:22" ht="79.8" x14ac:dyDescent="0.25">
      <c r="A134" s="132">
        <v>70</v>
      </c>
      <c r="B134" s="133">
        <v>70</v>
      </c>
      <c r="C134" s="134" t="s">
        <v>259</v>
      </c>
      <c r="D134" s="135" t="s">
        <v>163</v>
      </c>
      <c r="E134" s="136">
        <v>8684.73</v>
      </c>
      <c r="F134" s="137" t="s">
        <v>260</v>
      </c>
      <c r="G134" s="136" t="s">
        <v>261</v>
      </c>
      <c r="H134" s="136" t="s">
        <v>262</v>
      </c>
      <c r="I134" s="136" t="s">
        <v>263</v>
      </c>
      <c r="J134" s="136">
        <v>3</v>
      </c>
      <c r="K134" s="136" t="s">
        <v>264</v>
      </c>
      <c r="L134" s="137" t="s">
        <v>265</v>
      </c>
      <c r="M134" s="137"/>
      <c r="N134" s="137" t="s">
        <v>79</v>
      </c>
      <c r="O134" s="137"/>
      <c r="P134" s="137"/>
      <c r="Q134" s="137"/>
      <c r="R134" s="137"/>
      <c r="S134" s="137"/>
      <c r="T134" s="137"/>
      <c r="U134" s="137"/>
      <c r="V134" s="137" t="s">
        <v>266</v>
      </c>
    </row>
    <row r="135" spans="1:22" ht="79.8" x14ac:dyDescent="0.25">
      <c r="A135" s="132">
        <v>71</v>
      </c>
      <c r="B135" s="133">
        <v>71</v>
      </c>
      <c r="C135" s="134" t="s">
        <v>138</v>
      </c>
      <c r="D135" s="135" t="s">
        <v>237</v>
      </c>
      <c r="E135" s="136">
        <v>2435.67</v>
      </c>
      <c r="F135" s="137" t="s">
        <v>140</v>
      </c>
      <c r="G135" s="136" t="s">
        <v>141</v>
      </c>
      <c r="H135" s="136" t="s">
        <v>238</v>
      </c>
      <c r="I135" s="136" t="s">
        <v>239</v>
      </c>
      <c r="J135" s="136">
        <v>2</v>
      </c>
      <c r="K135" s="136" t="s">
        <v>240</v>
      </c>
      <c r="L135" s="137" t="s">
        <v>241</v>
      </c>
      <c r="M135" s="137"/>
      <c r="N135" s="137" t="s">
        <v>79</v>
      </c>
      <c r="O135" s="137"/>
      <c r="P135" s="137"/>
      <c r="Q135" s="137"/>
      <c r="R135" s="137"/>
      <c r="S135" s="137"/>
      <c r="T135" s="137"/>
      <c r="U135" s="137"/>
      <c r="V135" s="137" t="s">
        <v>165</v>
      </c>
    </row>
    <row r="136" spans="1:22" ht="68.400000000000006" x14ac:dyDescent="0.25">
      <c r="A136" s="132">
        <v>72</v>
      </c>
      <c r="B136" s="133">
        <v>72</v>
      </c>
      <c r="C136" s="134" t="s">
        <v>146</v>
      </c>
      <c r="D136" s="135" t="s">
        <v>237</v>
      </c>
      <c r="E136" s="136">
        <v>1010.59</v>
      </c>
      <c r="F136" s="137" t="s">
        <v>147</v>
      </c>
      <c r="G136" s="136">
        <v>5.16</v>
      </c>
      <c r="H136" s="136" t="s">
        <v>267</v>
      </c>
      <c r="I136" s="136" t="s">
        <v>268</v>
      </c>
      <c r="J136" s="136"/>
      <c r="K136" s="136" t="s">
        <v>269</v>
      </c>
      <c r="L136" s="137" t="s">
        <v>270</v>
      </c>
      <c r="M136" s="137"/>
      <c r="N136" s="137" t="s">
        <v>79</v>
      </c>
      <c r="O136" s="137"/>
      <c r="P136" s="137"/>
      <c r="Q136" s="137"/>
      <c r="R136" s="137"/>
      <c r="S136" s="137"/>
      <c r="T136" s="137"/>
      <c r="U136" s="137"/>
      <c r="V136" s="137">
        <v>1</v>
      </c>
    </row>
    <row r="137" spans="1:22" ht="45.6" x14ac:dyDescent="0.25">
      <c r="A137" s="132">
        <v>73</v>
      </c>
      <c r="B137" s="133">
        <v>73</v>
      </c>
      <c r="C137" s="134" t="s">
        <v>152</v>
      </c>
      <c r="D137" s="135" t="s">
        <v>217</v>
      </c>
      <c r="E137" s="136">
        <v>43.5</v>
      </c>
      <c r="F137" s="137" t="s">
        <v>154</v>
      </c>
      <c r="G137" s="136"/>
      <c r="H137" s="136">
        <v>131</v>
      </c>
      <c r="I137" s="136" t="s">
        <v>271</v>
      </c>
      <c r="J137" s="136"/>
      <c r="K137" s="136">
        <v>379</v>
      </c>
      <c r="L137" s="137" t="s">
        <v>272</v>
      </c>
      <c r="M137" s="137"/>
      <c r="N137" s="137" t="s">
        <v>157</v>
      </c>
      <c r="O137" s="137"/>
      <c r="P137" s="137"/>
      <c r="Q137" s="137"/>
      <c r="R137" s="137"/>
      <c r="S137" s="137"/>
      <c r="T137" s="137"/>
      <c r="U137" s="137"/>
      <c r="V137" s="137"/>
    </row>
    <row r="138" spans="1:22" ht="79.8" x14ac:dyDescent="0.25">
      <c r="A138" s="132">
        <v>74</v>
      </c>
      <c r="B138" s="133">
        <v>74</v>
      </c>
      <c r="C138" s="134" t="s">
        <v>277</v>
      </c>
      <c r="D138" s="135" t="s">
        <v>163</v>
      </c>
      <c r="E138" s="136">
        <v>5013.63</v>
      </c>
      <c r="F138" s="137" t="s">
        <v>278</v>
      </c>
      <c r="G138" s="136" t="s">
        <v>279</v>
      </c>
      <c r="H138" s="136" t="s">
        <v>280</v>
      </c>
      <c r="I138" s="136" t="s">
        <v>281</v>
      </c>
      <c r="J138" s="136">
        <v>2</v>
      </c>
      <c r="K138" s="136" t="s">
        <v>282</v>
      </c>
      <c r="L138" s="137" t="s">
        <v>283</v>
      </c>
      <c r="M138" s="137"/>
      <c r="N138" s="137" t="s">
        <v>79</v>
      </c>
      <c r="O138" s="137"/>
      <c r="P138" s="137"/>
      <c r="Q138" s="137"/>
      <c r="R138" s="137"/>
      <c r="S138" s="137"/>
      <c r="T138" s="137"/>
      <c r="U138" s="137"/>
      <c r="V138" s="137" t="s">
        <v>284</v>
      </c>
    </row>
    <row r="139" spans="1:22" ht="79.8" x14ac:dyDescent="0.25">
      <c r="A139" s="132">
        <v>75</v>
      </c>
      <c r="B139" s="133">
        <v>75</v>
      </c>
      <c r="C139" s="134" t="s">
        <v>138</v>
      </c>
      <c r="D139" s="135" t="s">
        <v>93</v>
      </c>
      <c r="E139" s="136">
        <v>2435.67</v>
      </c>
      <c r="F139" s="137" t="s">
        <v>140</v>
      </c>
      <c r="G139" s="136" t="s">
        <v>141</v>
      </c>
      <c r="H139" s="136" t="s">
        <v>273</v>
      </c>
      <c r="I139" s="136" t="s">
        <v>274</v>
      </c>
      <c r="J139" s="136">
        <v>1</v>
      </c>
      <c r="K139" s="136" t="s">
        <v>275</v>
      </c>
      <c r="L139" s="137" t="s">
        <v>276</v>
      </c>
      <c r="M139" s="137"/>
      <c r="N139" s="137" t="s">
        <v>79</v>
      </c>
      <c r="O139" s="137"/>
      <c r="P139" s="137"/>
      <c r="Q139" s="137"/>
      <c r="R139" s="137"/>
      <c r="S139" s="137"/>
      <c r="T139" s="137"/>
      <c r="U139" s="137"/>
      <c r="V139" s="137">
        <v>6</v>
      </c>
    </row>
    <row r="140" spans="1:22" ht="68.400000000000006" x14ac:dyDescent="0.25">
      <c r="A140" s="132">
        <v>76</v>
      </c>
      <c r="B140" s="133">
        <v>76</v>
      </c>
      <c r="C140" s="134" t="s">
        <v>146</v>
      </c>
      <c r="D140" s="135" t="s">
        <v>237</v>
      </c>
      <c r="E140" s="136">
        <v>1010.59</v>
      </c>
      <c r="F140" s="137" t="s">
        <v>147</v>
      </c>
      <c r="G140" s="136">
        <v>5.16</v>
      </c>
      <c r="H140" s="136" t="s">
        <v>267</v>
      </c>
      <c r="I140" s="136" t="s">
        <v>268</v>
      </c>
      <c r="J140" s="136"/>
      <c r="K140" s="136" t="s">
        <v>269</v>
      </c>
      <c r="L140" s="137" t="s">
        <v>270</v>
      </c>
      <c r="M140" s="137"/>
      <c r="N140" s="137" t="s">
        <v>79</v>
      </c>
      <c r="O140" s="137"/>
      <c r="P140" s="137"/>
      <c r="Q140" s="137"/>
      <c r="R140" s="137"/>
      <c r="S140" s="137"/>
      <c r="T140" s="137"/>
      <c r="U140" s="137"/>
      <c r="V140" s="137">
        <v>1</v>
      </c>
    </row>
    <row r="141" spans="1:22" ht="57" x14ac:dyDescent="0.25">
      <c r="A141" s="132">
        <v>77</v>
      </c>
      <c r="B141" s="133">
        <v>77</v>
      </c>
      <c r="C141" s="134" t="s">
        <v>286</v>
      </c>
      <c r="D141" s="135" t="s">
        <v>217</v>
      </c>
      <c r="E141" s="136">
        <v>24.9</v>
      </c>
      <c r="F141" s="137" t="s">
        <v>287</v>
      </c>
      <c r="G141" s="136"/>
      <c r="H141" s="136">
        <v>75</v>
      </c>
      <c r="I141" s="136" t="s">
        <v>193</v>
      </c>
      <c r="J141" s="136"/>
      <c r="K141" s="136">
        <v>386</v>
      </c>
      <c r="L141" s="137" t="s">
        <v>288</v>
      </c>
      <c r="M141" s="137"/>
      <c r="N141" s="137" t="s">
        <v>157</v>
      </c>
      <c r="O141" s="137"/>
      <c r="P141" s="137"/>
      <c r="Q141" s="137"/>
      <c r="R141" s="137"/>
      <c r="S141" s="137"/>
      <c r="T141" s="137"/>
      <c r="U141" s="137"/>
      <c r="V141" s="137"/>
    </row>
    <row r="142" spans="1:22" ht="68.400000000000006" x14ac:dyDescent="0.25">
      <c r="A142" s="132">
        <v>78</v>
      </c>
      <c r="B142" s="133">
        <v>78</v>
      </c>
      <c r="C142" s="134" t="s">
        <v>289</v>
      </c>
      <c r="D142" s="135" t="s">
        <v>290</v>
      </c>
      <c r="E142" s="136">
        <v>1010.59</v>
      </c>
      <c r="F142" s="137" t="s">
        <v>147</v>
      </c>
      <c r="G142" s="136">
        <v>5.16</v>
      </c>
      <c r="H142" s="136" t="s">
        <v>291</v>
      </c>
      <c r="I142" s="136" t="s">
        <v>292</v>
      </c>
      <c r="J142" s="136">
        <v>2</v>
      </c>
      <c r="K142" s="136" t="s">
        <v>293</v>
      </c>
      <c r="L142" s="137" t="s">
        <v>294</v>
      </c>
      <c r="M142" s="137"/>
      <c r="N142" s="137" t="s">
        <v>79</v>
      </c>
      <c r="O142" s="137"/>
      <c r="P142" s="137"/>
      <c r="Q142" s="137"/>
      <c r="R142" s="137"/>
      <c r="S142" s="137"/>
      <c r="T142" s="137"/>
      <c r="U142" s="137"/>
      <c r="V142" s="137">
        <v>13</v>
      </c>
    </row>
    <row r="143" spans="1:22" ht="34.200000000000003" x14ac:dyDescent="0.25">
      <c r="A143" s="132">
        <v>79</v>
      </c>
      <c r="B143" s="133">
        <v>79</v>
      </c>
      <c r="C143" s="134" t="s">
        <v>295</v>
      </c>
      <c r="D143" s="135" t="s">
        <v>296</v>
      </c>
      <c r="E143" s="136">
        <v>25630</v>
      </c>
      <c r="F143" s="137" t="s">
        <v>297</v>
      </c>
      <c r="G143" s="136"/>
      <c r="H143" s="136">
        <v>3</v>
      </c>
      <c r="I143" s="136" t="s">
        <v>298</v>
      </c>
      <c r="J143" s="136"/>
      <c r="K143" s="136">
        <v>6</v>
      </c>
      <c r="L143" s="137" t="s">
        <v>299</v>
      </c>
      <c r="M143" s="137"/>
      <c r="N143" s="137" t="s">
        <v>157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34.200000000000003" x14ac:dyDescent="0.25">
      <c r="A144" s="132">
        <v>80</v>
      </c>
      <c r="B144" s="133">
        <v>80</v>
      </c>
      <c r="C144" s="134" t="s">
        <v>300</v>
      </c>
      <c r="D144" s="135" t="s">
        <v>301</v>
      </c>
      <c r="E144" s="136">
        <v>26.3</v>
      </c>
      <c r="F144" s="137" t="s">
        <v>302</v>
      </c>
      <c r="G144" s="136"/>
      <c r="H144" s="136">
        <v>8</v>
      </c>
      <c r="I144" s="136" t="s">
        <v>303</v>
      </c>
      <c r="J144" s="136"/>
      <c r="K144" s="136">
        <v>37</v>
      </c>
      <c r="L144" s="137" t="s">
        <v>257</v>
      </c>
      <c r="M144" s="137"/>
      <c r="N144" s="137" t="s">
        <v>157</v>
      </c>
      <c r="O144" s="137"/>
      <c r="P144" s="137"/>
      <c r="Q144" s="137"/>
      <c r="R144" s="137"/>
      <c r="S144" s="137"/>
      <c r="T144" s="137"/>
      <c r="U144" s="137"/>
      <c r="V144" s="137"/>
    </row>
    <row r="145" spans="1:22" ht="68.400000000000006" x14ac:dyDescent="0.25">
      <c r="A145" s="132">
        <v>81</v>
      </c>
      <c r="B145" s="133">
        <v>81</v>
      </c>
      <c r="C145" s="134" t="s">
        <v>289</v>
      </c>
      <c r="D145" s="135" t="s">
        <v>304</v>
      </c>
      <c r="E145" s="136">
        <v>1010.59</v>
      </c>
      <c r="F145" s="137" t="s">
        <v>147</v>
      </c>
      <c r="G145" s="136">
        <v>5.16</v>
      </c>
      <c r="H145" s="136" t="s">
        <v>305</v>
      </c>
      <c r="I145" s="136" t="s">
        <v>306</v>
      </c>
      <c r="J145" s="136">
        <v>1</v>
      </c>
      <c r="K145" s="136" t="s">
        <v>307</v>
      </c>
      <c r="L145" s="137" t="s">
        <v>308</v>
      </c>
      <c r="M145" s="137"/>
      <c r="N145" s="137" t="s">
        <v>79</v>
      </c>
      <c r="O145" s="137"/>
      <c r="P145" s="137"/>
      <c r="Q145" s="137"/>
      <c r="R145" s="137"/>
      <c r="S145" s="137"/>
      <c r="T145" s="137"/>
      <c r="U145" s="137"/>
      <c r="V145" s="137">
        <v>3</v>
      </c>
    </row>
    <row r="146" spans="1:22" ht="79.8" x14ac:dyDescent="0.25">
      <c r="A146" s="132">
        <v>82</v>
      </c>
      <c r="B146" s="133">
        <v>82</v>
      </c>
      <c r="C146" s="134" t="s">
        <v>309</v>
      </c>
      <c r="D146" s="135" t="s">
        <v>310</v>
      </c>
      <c r="E146" s="136">
        <v>12.45</v>
      </c>
      <c r="F146" s="137" t="s">
        <v>311</v>
      </c>
      <c r="G146" s="136"/>
      <c r="H146" s="136">
        <v>125</v>
      </c>
      <c r="I146" s="136" t="s">
        <v>220</v>
      </c>
      <c r="J146" s="136"/>
      <c r="K146" s="136">
        <v>643</v>
      </c>
      <c r="L146" s="137" t="s">
        <v>312</v>
      </c>
      <c r="M146" s="137"/>
      <c r="N146" s="137" t="s">
        <v>157</v>
      </c>
      <c r="O146" s="137"/>
      <c r="P146" s="137"/>
      <c r="Q146" s="137"/>
      <c r="R146" s="137"/>
      <c r="S146" s="137"/>
      <c r="T146" s="137"/>
      <c r="U146" s="137"/>
      <c r="V146" s="137"/>
    </row>
    <row r="147" spans="1:22" ht="18.45" customHeight="1" x14ac:dyDescent="0.25">
      <c r="A147" s="130" t="s">
        <v>313</v>
      </c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1:22" ht="68.400000000000006" x14ac:dyDescent="0.25">
      <c r="A148" s="132">
        <v>83</v>
      </c>
      <c r="B148" s="133">
        <v>83</v>
      </c>
      <c r="C148" s="134" t="s">
        <v>92</v>
      </c>
      <c r="D148" s="135" t="s">
        <v>163</v>
      </c>
      <c r="E148" s="136">
        <v>2250.2399999999998</v>
      </c>
      <c r="F148" s="137" t="s">
        <v>94</v>
      </c>
      <c r="G148" s="136" t="s">
        <v>95</v>
      </c>
      <c r="H148" s="136" t="s">
        <v>314</v>
      </c>
      <c r="I148" s="136" t="s">
        <v>315</v>
      </c>
      <c r="J148" s="136"/>
      <c r="K148" s="136" t="s">
        <v>316</v>
      </c>
      <c r="L148" s="137" t="s">
        <v>317</v>
      </c>
      <c r="M148" s="137"/>
      <c r="N148" s="137" t="s">
        <v>79</v>
      </c>
      <c r="O148" s="137"/>
      <c r="P148" s="137"/>
      <c r="Q148" s="137"/>
      <c r="R148" s="137"/>
      <c r="S148" s="137"/>
      <c r="T148" s="137"/>
      <c r="U148" s="137"/>
      <c r="V148" s="137"/>
    </row>
    <row r="149" spans="1:22" ht="79.8" x14ac:dyDescent="0.25">
      <c r="A149" s="132">
        <v>84</v>
      </c>
      <c r="B149" s="133">
        <v>84</v>
      </c>
      <c r="C149" s="134" t="s">
        <v>138</v>
      </c>
      <c r="D149" s="135" t="s">
        <v>139</v>
      </c>
      <c r="E149" s="136">
        <v>2435.67</v>
      </c>
      <c r="F149" s="137" t="s">
        <v>140</v>
      </c>
      <c r="G149" s="136" t="s">
        <v>141</v>
      </c>
      <c r="H149" s="136" t="s">
        <v>142</v>
      </c>
      <c r="I149" s="136" t="s">
        <v>143</v>
      </c>
      <c r="J149" s="136">
        <v>1</v>
      </c>
      <c r="K149" s="136" t="s">
        <v>144</v>
      </c>
      <c r="L149" s="137" t="s">
        <v>145</v>
      </c>
      <c r="M149" s="137"/>
      <c r="N149" s="137" t="s">
        <v>79</v>
      </c>
      <c r="O149" s="137"/>
      <c r="P149" s="137"/>
      <c r="Q149" s="137"/>
      <c r="R149" s="137"/>
      <c r="S149" s="137"/>
      <c r="T149" s="137"/>
      <c r="U149" s="137"/>
      <c r="V149" s="137">
        <v>4</v>
      </c>
    </row>
    <row r="150" spans="1:22" ht="57" x14ac:dyDescent="0.25">
      <c r="A150" s="138">
        <v>85</v>
      </c>
      <c r="B150" s="139">
        <v>85</v>
      </c>
      <c r="C150" s="140" t="s">
        <v>318</v>
      </c>
      <c r="D150" s="141" t="s">
        <v>319</v>
      </c>
      <c r="E150" s="142">
        <v>18</v>
      </c>
      <c r="F150" s="143" t="s">
        <v>320</v>
      </c>
      <c r="G150" s="142"/>
      <c r="H150" s="142">
        <v>72</v>
      </c>
      <c r="I150" s="142" t="s">
        <v>321</v>
      </c>
      <c r="J150" s="142"/>
      <c r="K150" s="142">
        <v>262</v>
      </c>
      <c r="L150" s="143" t="s">
        <v>322</v>
      </c>
      <c r="M150" s="143"/>
      <c r="N150" s="143" t="s">
        <v>157</v>
      </c>
      <c r="O150" s="143"/>
      <c r="P150" s="143"/>
      <c r="Q150" s="143"/>
      <c r="R150" s="143"/>
      <c r="S150" s="143"/>
      <c r="T150" s="143"/>
      <c r="U150" s="143"/>
      <c r="V150" s="143"/>
    </row>
    <row r="151" spans="1:22" ht="19.350000000000001" customHeight="1" x14ac:dyDescent="0.25">
      <c r="A151" s="128" t="s">
        <v>323</v>
      </c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</row>
    <row r="152" spans="1:22" ht="18.45" customHeight="1" x14ac:dyDescent="0.25">
      <c r="A152" s="130" t="s">
        <v>100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57" x14ac:dyDescent="0.25">
      <c r="A153" s="132">
        <v>86</v>
      </c>
      <c r="B153" s="133">
        <v>86</v>
      </c>
      <c r="C153" s="134" t="s">
        <v>104</v>
      </c>
      <c r="D153" s="135" t="s">
        <v>105</v>
      </c>
      <c r="E153" s="136">
        <v>508.07</v>
      </c>
      <c r="F153" s="137" t="s">
        <v>106</v>
      </c>
      <c r="G153" s="136">
        <v>1.03</v>
      </c>
      <c r="H153" s="136" t="s">
        <v>107</v>
      </c>
      <c r="I153" s="136" t="s">
        <v>108</v>
      </c>
      <c r="J153" s="136"/>
      <c r="K153" s="136" t="s">
        <v>109</v>
      </c>
      <c r="L153" s="137" t="s">
        <v>110</v>
      </c>
      <c r="M153" s="137"/>
      <c r="N153" s="137" t="s">
        <v>79</v>
      </c>
      <c r="O153" s="137"/>
      <c r="P153" s="137"/>
      <c r="Q153" s="137"/>
      <c r="R153" s="137"/>
      <c r="S153" s="137"/>
      <c r="T153" s="137"/>
      <c r="U153" s="137"/>
      <c r="V153" s="137">
        <v>1</v>
      </c>
    </row>
    <row r="154" spans="1:22" ht="18.45" customHeight="1" x14ac:dyDescent="0.25">
      <c r="A154" s="130" t="s">
        <v>324</v>
      </c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</row>
    <row r="155" spans="1:22" ht="114" x14ac:dyDescent="0.25">
      <c r="A155" s="132">
        <v>87</v>
      </c>
      <c r="B155" s="133">
        <v>87</v>
      </c>
      <c r="C155" s="134" t="s">
        <v>178</v>
      </c>
      <c r="D155" s="135" t="s">
        <v>210</v>
      </c>
      <c r="E155" s="136">
        <v>2406.83</v>
      </c>
      <c r="F155" s="137" t="s">
        <v>180</v>
      </c>
      <c r="G155" s="136">
        <v>76.17</v>
      </c>
      <c r="H155" s="136" t="s">
        <v>325</v>
      </c>
      <c r="I155" s="136" t="s">
        <v>326</v>
      </c>
      <c r="J155" s="136">
        <v>3</v>
      </c>
      <c r="K155" s="136" t="s">
        <v>327</v>
      </c>
      <c r="L155" s="137" t="s">
        <v>328</v>
      </c>
      <c r="M155" s="137"/>
      <c r="N155" s="137" t="s">
        <v>79</v>
      </c>
      <c r="O155" s="137"/>
      <c r="P155" s="137"/>
      <c r="Q155" s="137"/>
      <c r="R155" s="137"/>
      <c r="S155" s="137"/>
      <c r="T155" s="137"/>
      <c r="U155" s="137"/>
      <c r="V155" s="137">
        <v>17</v>
      </c>
    </row>
    <row r="156" spans="1:22" ht="34.200000000000003" x14ac:dyDescent="0.25">
      <c r="A156" s="132">
        <v>88</v>
      </c>
      <c r="B156" s="133">
        <v>88</v>
      </c>
      <c r="C156" s="134" t="s">
        <v>185</v>
      </c>
      <c r="D156" s="135" t="s">
        <v>319</v>
      </c>
      <c r="E156" s="136">
        <v>16.920000000000002</v>
      </c>
      <c r="F156" s="137" t="s">
        <v>187</v>
      </c>
      <c r="G156" s="136"/>
      <c r="H156" s="136">
        <v>68</v>
      </c>
      <c r="I156" s="136" t="s">
        <v>329</v>
      </c>
      <c r="J156" s="136"/>
      <c r="K156" s="136">
        <v>200</v>
      </c>
      <c r="L156" s="137" t="s">
        <v>330</v>
      </c>
      <c r="M156" s="137"/>
      <c r="N156" s="137" t="s">
        <v>157</v>
      </c>
      <c r="O156" s="137"/>
      <c r="P156" s="137"/>
      <c r="Q156" s="137"/>
      <c r="R156" s="137"/>
      <c r="S156" s="137"/>
      <c r="T156" s="137"/>
      <c r="U156" s="137"/>
      <c r="V156" s="137"/>
    </row>
    <row r="157" spans="1:22" ht="57" x14ac:dyDescent="0.25">
      <c r="A157" s="132">
        <v>89</v>
      </c>
      <c r="B157" s="133">
        <v>89</v>
      </c>
      <c r="C157" s="134" t="s">
        <v>190</v>
      </c>
      <c r="D157" s="135" t="s">
        <v>256</v>
      </c>
      <c r="E157" s="136">
        <v>12.46</v>
      </c>
      <c r="F157" s="137" t="s">
        <v>192</v>
      </c>
      <c r="G157" s="136"/>
      <c r="H157" s="136">
        <v>25</v>
      </c>
      <c r="I157" s="136" t="s">
        <v>331</v>
      </c>
      <c r="J157" s="136"/>
      <c r="K157" s="136">
        <v>50</v>
      </c>
      <c r="L157" s="137" t="s">
        <v>332</v>
      </c>
      <c r="M157" s="137"/>
      <c r="N157" s="137" t="s">
        <v>157</v>
      </c>
      <c r="O157" s="137"/>
      <c r="P157" s="137"/>
      <c r="Q157" s="137"/>
      <c r="R157" s="137"/>
      <c r="S157" s="137"/>
      <c r="T157" s="137"/>
      <c r="U157" s="137"/>
      <c r="V157" s="137"/>
    </row>
    <row r="158" spans="1:22" ht="45.6" x14ac:dyDescent="0.25">
      <c r="A158" s="132">
        <v>90</v>
      </c>
      <c r="B158" s="133">
        <v>90</v>
      </c>
      <c r="C158" s="134" t="s">
        <v>195</v>
      </c>
      <c r="D158" s="135" t="s">
        <v>256</v>
      </c>
      <c r="E158" s="136">
        <v>2.4500000000000002</v>
      </c>
      <c r="F158" s="137" t="s">
        <v>197</v>
      </c>
      <c r="G158" s="136"/>
      <c r="H158" s="136">
        <v>5</v>
      </c>
      <c r="I158" s="136" t="s">
        <v>333</v>
      </c>
      <c r="J158" s="136"/>
      <c r="K158" s="136">
        <v>11</v>
      </c>
      <c r="L158" s="137" t="s">
        <v>334</v>
      </c>
      <c r="M158" s="137"/>
      <c r="N158" s="137" t="s">
        <v>157</v>
      </c>
      <c r="O158" s="137"/>
      <c r="P158" s="137"/>
      <c r="Q158" s="137"/>
      <c r="R158" s="137"/>
      <c r="S158" s="137"/>
      <c r="T158" s="137"/>
      <c r="U158" s="137"/>
      <c r="V158" s="137"/>
    </row>
    <row r="159" spans="1:22" ht="18.45" customHeight="1" x14ac:dyDescent="0.25">
      <c r="A159" s="130" t="s">
        <v>100</v>
      </c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</row>
    <row r="160" spans="1:22" ht="68.400000000000006" x14ac:dyDescent="0.25">
      <c r="A160" s="132">
        <v>91</v>
      </c>
      <c r="B160" s="133">
        <v>91</v>
      </c>
      <c r="C160" s="134" t="s">
        <v>335</v>
      </c>
      <c r="D160" s="135" t="s">
        <v>81</v>
      </c>
      <c r="E160" s="136">
        <v>324.86</v>
      </c>
      <c r="F160" s="137" t="s">
        <v>336</v>
      </c>
      <c r="G160" s="136" t="s">
        <v>337</v>
      </c>
      <c r="H160" s="136" t="s">
        <v>338</v>
      </c>
      <c r="I160" s="136" t="s">
        <v>339</v>
      </c>
      <c r="J160" s="136" t="s">
        <v>340</v>
      </c>
      <c r="K160" s="136" t="s">
        <v>341</v>
      </c>
      <c r="L160" s="137" t="s">
        <v>342</v>
      </c>
      <c r="M160" s="137"/>
      <c r="N160" s="137" t="s">
        <v>79</v>
      </c>
      <c r="O160" s="137"/>
      <c r="P160" s="137"/>
      <c r="Q160" s="137"/>
      <c r="R160" s="137"/>
      <c r="S160" s="137"/>
      <c r="T160" s="137"/>
      <c r="U160" s="137"/>
      <c r="V160" s="137" t="s">
        <v>343</v>
      </c>
    </row>
    <row r="161" spans="1:22" ht="34.200000000000003" x14ac:dyDescent="0.25">
      <c r="A161" s="138">
        <v>92</v>
      </c>
      <c r="B161" s="139">
        <v>92</v>
      </c>
      <c r="C161" s="140" t="s">
        <v>344</v>
      </c>
      <c r="D161" s="141" t="s">
        <v>81</v>
      </c>
      <c r="E161" s="142"/>
      <c r="F161" s="143"/>
      <c r="G161" s="142"/>
      <c r="H161" s="142"/>
      <c r="I161" s="142"/>
      <c r="J161" s="142"/>
      <c r="K161" s="142"/>
      <c r="L161" s="143"/>
      <c r="M161" s="143"/>
      <c r="N161" s="143" t="s">
        <v>157</v>
      </c>
      <c r="O161" s="143"/>
      <c r="P161" s="143"/>
      <c r="Q161" s="143"/>
      <c r="R161" s="143"/>
      <c r="S161" s="143"/>
      <c r="T161" s="143"/>
      <c r="U161" s="143"/>
      <c r="V161" s="143"/>
    </row>
    <row r="162" spans="1:22" ht="34.200000000000003" x14ac:dyDescent="0.25">
      <c r="A162" s="144" t="s">
        <v>345</v>
      </c>
      <c r="B162" s="145"/>
      <c r="C162" s="145"/>
      <c r="D162" s="145"/>
      <c r="E162" s="145"/>
      <c r="F162" s="145"/>
      <c r="G162" s="145"/>
      <c r="H162" s="146">
        <v>6274</v>
      </c>
      <c r="I162" s="146" t="s">
        <v>346</v>
      </c>
      <c r="J162" s="146" t="s">
        <v>347</v>
      </c>
      <c r="K162" s="146">
        <v>44399</v>
      </c>
      <c r="L162" s="146" t="s">
        <v>348</v>
      </c>
      <c r="M162" s="146"/>
      <c r="N162" s="146"/>
      <c r="O162" s="146"/>
      <c r="P162" s="146"/>
      <c r="Q162" s="146"/>
      <c r="R162" s="146"/>
      <c r="S162" s="146"/>
      <c r="T162" s="146"/>
      <c r="U162" s="146"/>
      <c r="V162" s="146" t="s">
        <v>349</v>
      </c>
    </row>
    <row r="163" spans="1:22" x14ac:dyDescent="0.25">
      <c r="A163" s="144" t="s">
        <v>350</v>
      </c>
      <c r="B163" s="145"/>
      <c r="C163" s="145"/>
      <c r="D163" s="145"/>
      <c r="E163" s="145"/>
      <c r="F163" s="145"/>
      <c r="G163" s="145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</row>
    <row r="164" spans="1:22" x14ac:dyDescent="0.25">
      <c r="A164" s="144" t="s">
        <v>351</v>
      </c>
      <c r="B164" s="145"/>
      <c r="C164" s="145"/>
      <c r="D164" s="145"/>
      <c r="E164" s="145"/>
      <c r="F164" s="145"/>
      <c r="G164" s="145"/>
      <c r="H164" s="146">
        <v>2501</v>
      </c>
      <c r="I164" s="146"/>
      <c r="J164" s="146"/>
      <c r="K164" s="146">
        <v>29967</v>
      </c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</row>
    <row r="165" spans="1:22" x14ac:dyDescent="0.25">
      <c r="A165" s="144" t="s">
        <v>352</v>
      </c>
      <c r="B165" s="145"/>
      <c r="C165" s="145"/>
      <c r="D165" s="145"/>
      <c r="E165" s="145"/>
      <c r="F165" s="145"/>
      <c r="G165" s="145"/>
      <c r="H165" s="146">
        <v>3688</v>
      </c>
      <c r="I165" s="146"/>
      <c r="J165" s="146"/>
      <c r="K165" s="146">
        <v>14009</v>
      </c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</row>
    <row r="166" spans="1:22" x14ac:dyDescent="0.25">
      <c r="A166" s="144" t="s">
        <v>353</v>
      </c>
      <c r="B166" s="145"/>
      <c r="C166" s="145"/>
      <c r="D166" s="145"/>
      <c r="E166" s="145"/>
      <c r="F166" s="145"/>
      <c r="G166" s="145"/>
      <c r="H166" s="146">
        <v>91</v>
      </c>
      <c r="I166" s="146"/>
      <c r="J166" s="146"/>
      <c r="K166" s="146">
        <v>502</v>
      </c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</row>
    <row r="167" spans="1:22" x14ac:dyDescent="0.25">
      <c r="A167" s="147" t="s">
        <v>354</v>
      </c>
      <c r="B167" s="148"/>
      <c r="C167" s="148"/>
      <c r="D167" s="148"/>
      <c r="E167" s="148"/>
      <c r="F167" s="148"/>
      <c r="G167" s="148"/>
      <c r="H167" s="149">
        <v>2575</v>
      </c>
      <c r="I167" s="149"/>
      <c r="J167" s="149"/>
      <c r="K167" s="149">
        <v>30873</v>
      </c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</row>
    <row r="168" spans="1:22" x14ac:dyDescent="0.25">
      <c r="A168" s="147" t="s">
        <v>355</v>
      </c>
      <c r="B168" s="148"/>
      <c r="C168" s="148"/>
      <c r="D168" s="148"/>
      <c r="E168" s="148"/>
      <c r="F168" s="148"/>
      <c r="G168" s="148"/>
      <c r="H168" s="149">
        <v>1546</v>
      </c>
      <c r="I168" s="149"/>
      <c r="J168" s="149"/>
      <c r="K168" s="149">
        <v>18525</v>
      </c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</row>
    <row r="169" spans="1:22" x14ac:dyDescent="0.25">
      <c r="A169" s="147" t="s">
        <v>356</v>
      </c>
      <c r="B169" s="148"/>
      <c r="C169" s="148"/>
      <c r="D169" s="148"/>
      <c r="E169" s="148"/>
      <c r="F169" s="148"/>
      <c r="G169" s="148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</row>
    <row r="170" spans="1:22" ht="30" hidden="1" customHeight="1" x14ac:dyDescent="0.25">
      <c r="A170" s="144" t="s">
        <v>357</v>
      </c>
      <c r="B170" s="145"/>
      <c r="C170" s="145"/>
      <c r="D170" s="145"/>
      <c r="E170" s="145"/>
      <c r="F170" s="145"/>
      <c r="G170" s="145"/>
      <c r="H170" s="146">
        <v>420</v>
      </c>
      <c r="I170" s="146"/>
      <c r="J170" s="146"/>
      <c r="K170" s="146">
        <v>4617</v>
      </c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</row>
    <row r="171" spans="1:22" ht="30" hidden="1" customHeight="1" x14ac:dyDescent="0.25">
      <c r="A171" s="144" t="s">
        <v>358</v>
      </c>
      <c r="B171" s="145"/>
      <c r="C171" s="145"/>
      <c r="D171" s="145"/>
      <c r="E171" s="145"/>
      <c r="F171" s="145"/>
      <c r="G171" s="145"/>
      <c r="H171" s="146">
        <v>883</v>
      </c>
      <c r="I171" s="146"/>
      <c r="J171" s="146"/>
      <c r="K171" s="146">
        <v>9138</v>
      </c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</row>
    <row r="172" spans="1:22" ht="30" hidden="1" customHeight="1" x14ac:dyDescent="0.25">
      <c r="A172" s="144" t="s">
        <v>359</v>
      </c>
      <c r="B172" s="145"/>
      <c r="C172" s="145"/>
      <c r="D172" s="145"/>
      <c r="E172" s="145"/>
      <c r="F172" s="145"/>
      <c r="G172" s="145"/>
      <c r="H172" s="146">
        <v>8895</v>
      </c>
      <c r="I172" s="146"/>
      <c r="J172" s="146"/>
      <c r="K172" s="146">
        <v>77739</v>
      </c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</row>
    <row r="173" spans="1:22" hidden="1" x14ac:dyDescent="0.25">
      <c r="A173" s="144" t="s">
        <v>360</v>
      </c>
      <c r="B173" s="145"/>
      <c r="C173" s="145"/>
      <c r="D173" s="145"/>
      <c r="E173" s="145"/>
      <c r="F173" s="145"/>
      <c r="G173" s="145"/>
      <c r="H173" s="146">
        <v>197</v>
      </c>
      <c r="I173" s="146"/>
      <c r="J173" s="146"/>
      <c r="K173" s="146">
        <v>2303</v>
      </c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</row>
    <row r="174" spans="1:22" x14ac:dyDescent="0.25">
      <c r="A174" s="144" t="s">
        <v>361</v>
      </c>
      <c r="B174" s="145"/>
      <c r="C174" s="145"/>
      <c r="D174" s="145"/>
      <c r="E174" s="145"/>
      <c r="F174" s="145"/>
      <c r="G174" s="145"/>
      <c r="H174" s="146">
        <v>10395</v>
      </c>
      <c r="I174" s="146"/>
      <c r="J174" s="146"/>
      <c r="K174" s="146">
        <v>93797</v>
      </c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</row>
    <row r="175" spans="1:22" ht="30" customHeight="1" x14ac:dyDescent="0.25">
      <c r="A175" s="144" t="s">
        <v>362</v>
      </c>
      <c r="B175" s="145"/>
      <c r="C175" s="145"/>
      <c r="D175" s="145"/>
      <c r="E175" s="145"/>
      <c r="F175" s="145"/>
      <c r="G175" s="145"/>
      <c r="H175" s="146">
        <v>800.23</v>
      </c>
      <c r="I175" s="146"/>
      <c r="J175" s="146"/>
      <c r="K175" s="146">
        <v>4049.32</v>
      </c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</row>
    <row r="176" spans="1:22" x14ac:dyDescent="0.25">
      <c r="A176" s="147" t="s">
        <v>363</v>
      </c>
      <c r="B176" s="148"/>
      <c r="C176" s="148"/>
      <c r="D176" s="148"/>
      <c r="E176" s="148"/>
      <c r="F176" s="148"/>
      <c r="G176" s="148"/>
      <c r="H176" s="149">
        <v>11195.23</v>
      </c>
      <c r="I176" s="149"/>
      <c r="J176" s="149"/>
      <c r="K176" s="149">
        <v>97846.32</v>
      </c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</row>
    <row r="177" spans="1:22" x14ac:dyDescent="0.25">
      <c r="A177" s="50"/>
      <c r="B177" s="39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</row>
    <row r="178" spans="1:22" x14ac:dyDescent="0.25">
      <c r="A178" s="50"/>
      <c r="B178" s="39"/>
      <c r="C178" s="73" t="s">
        <v>64</v>
      </c>
      <c r="D178" s="48"/>
      <c r="E178" s="48"/>
      <c r="F178" s="48"/>
      <c r="G178" s="48"/>
      <c r="H178" s="74">
        <f>IF(ISBLANK(Y30),"",ROUND(Z30/Y30,2)*100)</f>
        <v>103</v>
      </c>
      <c r="I178" s="48"/>
      <c r="J178" s="48"/>
      <c r="K178" s="74">
        <f>IF(ISBLANK(Y31),"",ROUND(Z31/Y31,2)*100)</f>
        <v>103</v>
      </c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</row>
    <row r="179" spans="1:22" x14ac:dyDescent="0.25">
      <c r="A179" s="50"/>
      <c r="B179" s="39"/>
      <c r="C179" s="73" t="s">
        <v>65</v>
      </c>
      <c r="D179" s="48"/>
      <c r="E179" s="48"/>
      <c r="F179" s="48"/>
      <c r="G179" s="48"/>
      <c r="H179" s="45">
        <f>IF(ISBLANK(Y30),"",ROUND(AA30/Y30,2)*100)</f>
        <v>62</v>
      </c>
      <c r="I179" s="48"/>
      <c r="J179" s="48"/>
      <c r="K179" s="45">
        <f>IF(ISBLANK(Y31),"",ROUND(AA31/Y31,2)*100)</f>
        <v>62</v>
      </c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</row>
    <row r="180" spans="1:22" x14ac:dyDescent="0.25">
      <c r="A180" s="28"/>
      <c r="B180" s="28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</row>
    <row r="181" spans="1:22" x14ac:dyDescent="0.25">
      <c r="B181" s="75" t="s">
        <v>71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</row>
    <row r="182" spans="1:22" x14ac:dyDescent="0.25">
      <c r="B182" s="3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</row>
    <row r="183" spans="1:22" x14ac:dyDescent="0.25">
      <c r="B183" s="75" t="s">
        <v>72</v>
      </c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</row>
    <row r="184" spans="1:22" x14ac:dyDescent="0.25">
      <c r="B184" s="46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</row>
    <row r="186" spans="1:22" x14ac:dyDescent="0.25">
      <c r="C186" s="49"/>
      <c r="D186" s="49"/>
      <c r="E186" s="49"/>
      <c r="F186" s="49"/>
      <c r="G186" s="49"/>
    </row>
    <row r="187" spans="1:22" x14ac:dyDescent="0.25">
      <c r="C187" s="49"/>
      <c r="D187" s="49"/>
      <c r="E187" s="49"/>
      <c r="F187" s="49"/>
      <c r="G187" s="49"/>
    </row>
    <row r="188" spans="1:22" x14ac:dyDescent="0.25">
      <c r="C188" s="49"/>
      <c r="D188" s="49"/>
      <c r="E188" s="49"/>
      <c r="F188" s="49"/>
      <c r="G188" s="49"/>
    </row>
    <row r="189" spans="1:22" x14ac:dyDescent="0.25">
      <c r="C189" s="49"/>
      <c r="D189" s="49"/>
      <c r="E189" s="49"/>
      <c r="F189" s="49"/>
      <c r="G189" s="49"/>
    </row>
    <row r="190" spans="1:22" x14ac:dyDescent="0.25">
      <c r="C190" s="49"/>
      <c r="D190" s="49"/>
      <c r="E190" s="49"/>
      <c r="F190" s="49"/>
      <c r="G190" s="49"/>
    </row>
    <row r="191" spans="1:22" x14ac:dyDescent="0.25">
      <c r="C191" s="49"/>
      <c r="D191" s="49"/>
      <c r="E191" s="49"/>
      <c r="F191" s="49"/>
      <c r="G191" s="49"/>
    </row>
    <row r="192" spans="1:22" x14ac:dyDescent="0.25">
      <c r="C192" s="49"/>
      <c r="D192" s="49"/>
      <c r="E192" s="49"/>
      <c r="F192" s="49"/>
      <c r="G192" s="49"/>
    </row>
    <row r="193" spans="3:7" x14ac:dyDescent="0.25">
      <c r="C193" s="49"/>
      <c r="D193" s="49"/>
      <c r="E193" s="49"/>
      <c r="F193" s="49"/>
      <c r="G193" s="49"/>
    </row>
    <row r="194" spans="3:7" x14ac:dyDescent="0.25">
      <c r="C194" s="49"/>
      <c r="D194" s="49"/>
      <c r="E194" s="49"/>
      <c r="F194" s="49"/>
      <c r="G194" s="49"/>
    </row>
    <row r="195" spans="3:7" x14ac:dyDescent="0.25">
      <c r="C195" s="49"/>
      <c r="D195" s="49"/>
      <c r="E195" s="49"/>
      <c r="F195" s="49"/>
      <c r="G195" s="49"/>
    </row>
    <row r="196" spans="3:7" x14ac:dyDescent="0.25">
      <c r="C196" s="49"/>
      <c r="D196" s="49"/>
      <c r="E196" s="49"/>
      <c r="F196" s="49"/>
      <c r="G196" s="49"/>
    </row>
    <row r="197" spans="3:7" x14ac:dyDescent="0.25">
      <c r="C197" s="49"/>
      <c r="D197" s="49"/>
      <c r="E197" s="49"/>
      <c r="F197" s="49"/>
      <c r="G197" s="49"/>
    </row>
  </sheetData>
  <mergeCells count="77">
    <mergeCell ref="A174:G174"/>
    <mergeCell ref="A175:G175"/>
    <mergeCell ref="A176:G176"/>
    <mergeCell ref="A168:G168"/>
    <mergeCell ref="A169:G169"/>
    <mergeCell ref="A170:G170"/>
    <mergeCell ref="A171:G171"/>
    <mergeCell ref="A172:G172"/>
    <mergeCell ref="A173:G173"/>
    <mergeCell ref="A162:G162"/>
    <mergeCell ref="A163:G163"/>
    <mergeCell ref="A164:G164"/>
    <mergeCell ref="A165:G165"/>
    <mergeCell ref="A166:G166"/>
    <mergeCell ref="A167:G167"/>
    <mergeCell ref="A133:V133"/>
    <mergeCell ref="A147:V147"/>
    <mergeCell ref="A151:V151"/>
    <mergeCell ref="A152:V152"/>
    <mergeCell ref="A154:V154"/>
    <mergeCell ref="A159:V159"/>
    <mergeCell ref="A104:V104"/>
    <mergeCell ref="A105:V105"/>
    <mergeCell ref="A117:V117"/>
    <mergeCell ref="A120:V120"/>
    <mergeCell ref="A129:V129"/>
    <mergeCell ref="A130:V130"/>
    <mergeCell ref="A70:V70"/>
    <mergeCell ref="A74:V74"/>
    <mergeCell ref="A79:V79"/>
    <mergeCell ref="A85:V85"/>
    <mergeCell ref="A91:V91"/>
    <mergeCell ref="A96:V96"/>
    <mergeCell ref="A55:V55"/>
    <mergeCell ref="A57:V57"/>
    <mergeCell ref="A58:V58"/>
    <mergeCell ref="A60:V60"/>
    <mergeCell ref="A63:V63"/>
    <mergeCell ref="A64:V64"/>
    <mergeCell ref="A40:V40"/>
    <mergeCell ref="A41:V41"/>
    <mergeCell ref="A44:V44"/>
    <mergeCell ref="A45:V45"/>
    <mergeCell ref="A48:V48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11195.23/1000</f>
        <v>11.195229999999999</v>
      </c>
      <c r="H11" s="85"/>
      <c r="I11" s="55" t="s">
        <v>6</v>
      </c>
      <c r="J11" s="86">
        <f>97846.32/1000</f>
        <v>97.846320000000006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0.22094999999999998</v>
      </c>
      <c r="H14" s="85"/>
      <c r="I14" s="55" t="s">
        <v>8</v>
      </c>
      <c r="J14" s="86">
        <f>(P14+P15)/1000</f>
        <v>0.22094999999999998</v>
      </c>
      <c r="K14" s="87"/>
      <c r="L14" s="58">
        <v>2605</v>
      </c>
      <c r="M14" s="35" t="s">
        <v>8</v>
      </c>
      <c r="N14" s="57"/>
      <c r="O14" s="26">
        <v>220.48</v>
      </c>
      <c r="P14" s="27">
        <v>220.48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2501/1000</f>
        <v>2.5009999999999999</v>
      </c>
      <c r="H15" s="117"/>
      <c r="I15" s="55" t="s">
        <v>6</v>
      </c>
      <c r="J15" s="86">
        <f>29967/1000</f>
        <v>29.966999999999999</v>
      </c>
      <c r="K15" s="87"/>
      <c r="L15" s="59">
        <v>31206</v>
      </c>
      <c r="M15" s="35" t="s">
        <v>6</v>
      </c>
      <c r="N15" s="57"/>
      <c r="O15" s="26">
        <v>0.47</v>
      </c>
      <c r="P15" s="27">
        <v>0.47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364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365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366</v>
      </c>
      <c r="C26" s="134" t="s">
        <v>367</v>
      </c>
      <c r="D26" s="154" t="s">
        <v>368</v>
      </c>
      <c r="E26" s="155">
        <v>6.65</v>
      </c>
      <c r="F26" s="136" t="s">
        <v>369</v>
      </c>
      <c r="G26" s="136">
        <v>65.56</v>
      </c>
      <c r="H26" s="156"/>
      <c r="I26" s="156"/>
      <c r="J26" s="136" t="s">
        <v>370</v>
      </c>
      <c r="K26" s="136">
        <v>787.03</v>
      </c>
      <c r="L26" s="157"/>
      <c r="M26" s="156">
        <f>IF(ISNUMBER(K26/G26),IF(NOT(K26/G26=0),K26/G26, " "), " ")</f>
        <v>12.004728492983526</v>
      </c>
      <c r="N26" s="154"/>
    </row>
    <row r="27" spans="1:23" s="29" customFormat="1" ht="22.8" x14ac:dyDescent="0.25">
      <c r="A27" s="152">
        <v>2</v>
      </c>
      <c r="B27" s="153" t="s">
        <v>371</v>
      </c>
      <c r="C27" s="134" t="s">
        <v>372</v>
      </c>
      <c r="D27" s="154" t="s">
        <v>368</v>
      </c>
      <c r="E27" s="155">
        <v>24.15</v>
      </c>
      <c r="F27" s="136" t="s">
        <v>373</v>
      </c>
      <c r="G27" s="136">
        <v>249.48</v>
      </c>
      <c r="H27" s="156"/>
      <c r="I27" s="156"/>
      <c r="J27" s="136" t="s">
        <v>374</v>
      </c>
      <c r="K27" s="136">
        <v>2995.8</v>
      </c>
      <c r="L27" s="157"/>
      <c r="M27" s="156">
        <f>IF(ISNUMBER(K27/G27),IF(NOT(K27/G27=0),K27/G27, " "), " ")</f>
        <v>12.008177008177009</v>
      </c>
      <c r="N27" s="154"/>
    </row>
    <row r="28" spans="1:23" s="29" customFormat="1" ht="22.8" x14ac:dyDescent="0.25">
      <c r="A28" s="152">
        <v>3</v>
      </c>
      <c r="B28" s="153" t="s">
        <v>375</v>
      </c>
      <c r="C28" s="134" t="s">
        <v>376</v>
      </c>
      <c r="D28" s="154" t="s">
        <v>368</v>
      </c>
      <c r="E28" s="155">
        <v>8.94</v>
      </c>
      <c r="F28" s="136" t="s">
        <v>377</v>
      </c>
      <c r="G28" s="136">
        <v>96.39</v>
      </c>
      <c r="H28" s="156"/>
      <c r="I28" s="156"/>
      <c r="J28" s="136" t="s">
        <v>378</v>
      </c>
      <c r="K28" s="136">
        <v>1157.3</v>
      </c>
      <c r="L28" s="157"/>
      <c r="M28" s="156">
        <f>IF(ISNUMBER(K28/G28),IF(NOT(K28/G28=0),K28/G28, " "), " ")</f>
        <v>12.006432202510632</v>
      </c>
      <c r="N28" s="154"/>
    </row>
    <row r="29" spans="1:23" s="29" customFormat="1" ht="22.8" x14ac:dyDescent="0.25">
      <c r="A29" s="152">
        <v>4</v>
      </c>
      <c r="B29" s="153" t="s">
        <v>379</v>
      </c>
      <c r="C29" s="134" t="s">
        <v>380</v>
      </c>
      <c r="D29" s="154" t="s">
        <v>368</v>
      </c>
      <c r="E29" s="155">
        <v>27.61</v>
      </c>
      <c r="F29" s="136" t="s">
        <v>381</v>
      </c>
      <c r="G29" s="136">
        <v>301.5</v>
      </c>
      <c r="H29" s="156"/>
      <c r="I29" s="156"/>
      <c r="J29" s="136" t="s">
        <v>382</v>
      </c>
      <c r="K29" s="136">
        <v>3618.29</v>
      </c>
      <c r="L29" s="157"/>
      <c r="M29" s="156">
        <f>IF(ISNUMBER(K29/G29),IF(NOT(K29/G29=0),K29/G29, " "), " ")</f>
        <v>12.000961857379767</v>
      </c>
      <c r="N29" s="154"/>
    </row>
    <row r="30" spans="1:23" ht="22.8" x14ac:dyDescent="0.25">
      <c r="A30" s="152">
        <v>5</v>
      </c>
      <c r="B30" s="153" t="s">
        <v>383</v>
      </c>
      <c r="C30" s="134" t="s">
        <v>384</v>
      </c>
      <c r="D30" s="154" t="s">
        <v>368</v>
      </c>
      <c r="E30" s="155">
        <v>28.93</v>
      </c>
      <c r="F30" s="136" t="s">
        <v>385</v>
      </c>
      <c r="G30" s="136">
        <v>324.02</v>
      </c>
      <c r="H30" s="156"/>
      <c r="I30" s="156"/>
      <c r="J30" s="136" t="s">
        <v>386</v>
      </c>
      <c r="K30" s="136">
        <v>3888.48</v>
      </c>
      <c r="L30" s="157"/>
      <c r="M30" s="156">
        <f>IF(ISNUMBER(K30/G30),IF(NOT(K30/G30=0),K30/G30, " "), " ")</f>
        <v>12.000740695018827</v>
      </c>
      <c r="N30" s="154"/>
    </row>
    <row r="31" spans="1:23" ht="22.8" x14ac:dyDescent="0.25">
      <c r="A31" s="152">
        <v>6</v>
      </c>
      <c r="B31" s="153" t="s">
        <v>387</v>
      </c>
      <c r="C31" s="134" t="s">
        <v>388</v>
      </c>
      <c r="D31" s="154" t="s">
        <v>368</v>
      </c>
      <c r="E31" s="155">
        <v>74.86</v>
      </c>
      <c r="F31" s="136" t="s">
        <v>389</v>
      </c>
      <c r="G31" s="136">
        <v>858.63</v>
      </c>
      <c r="H31" s="156"/>
      <c r="I31" s="156"/>
      <c r="J31" s="136" t="s">
        <v>390</v>
      </c>
      <c r="K31" s="136">
        <v>10302.219999999999</v>
      </c>
      <c r="L31" s="157"/>
      <c r="M31" s="156">
        <f>IF(ISNUMBER(K31/G31),IF(NOT(K31/G31=0),K31/G31, " "), " ")</f>
        <v>11.998439374352165</v>
      </c>
      <c r="N31" s="154"/>
    </row>
    <row r="32" spans="1:23" ht="22.8" x14ac:dyDescent="0.25">
      <c r="A32" s="152">
        <v>7</v>
      </c>
      <c r="B32" s="153" t="s">
        <v>391</v>
      </c>
      <c r="C32" s="134" t="s">
        <v>392</v>
      </c>
      <c r="D32" s="154" t="s">
        <v>368</v>
      </c>
      <c r="E32" s="155">
        <v>14.17</v>
      </c>
      <c r="F32" s="136" t="s">
        <v>393</v>
      </c>
      <c r="G32" s="136">
        <v>166.36</v>
      </c>
      <c r="H32" s="156"/>
      <c r="I32" s="156"/>
      <c r="J32" s="136" t="s">
        <v>394</v>
      </c>
      <c r="K32" s="136">
        <v>1995.56</v>
      </c>
      <c r="L32" s="157"/>
      <c r="M32" s="156">
        <f>IF(ISNUMBER(K32/G32),IF(NOT(K32/G32=0),K32/G32, " "), " ")</f>
        <v>11.995431594133203</v>
      </c>
      <c r="N32" s="154"/>
    </row>
    <row r="33" spans="1:14" ht="22.8" x14ac:dyDescent="0.25">
      <c r="A33" s="152">
        <v>8</v>
      </c>
      <c r="B33" s="153" t="s">
        <v>395</v>
      </c>
      <c r="C33" s="134" t="s">
        <v>396</v>
      </c>
      <c r="D33" s="154" t="s">
        <v>368</v>
      </c>
      <c r="E33" s="155">
        <v>1.43</v>
      </c>
      <c r="F33" s="136" t="s">
        <v>397</v>
      </c>
      <c r="G33" s="136">
        <v>17.21</v>
      </c>
      <c r="H33" s="156"/>
      <c r="I33" s="156"/>
      <c r="J33" s="136" t="s">
        <v>398</v>
      </c>
      <c r="K33" s="136">
        <v>206.4</v>
      </c>
      <c r="L33" s="157"/>
      <c r="M33" s="156">
        <f>IF(ISNUMBER(K33/G33),IF(NOT(K33/G33=0),K33/G33, " "), " ")</f>
        <v>11.99302730970366</v>
      </c>
      <c r="N33" s="154"/>
    </row>
    <row r="34" spans="1:14" ht="22.8" x14ac:dyDescent="0.25">
      <c r="A34" s="152">
        <v>9</v>
      </c>
      <c r="B34" s="153" t="s">
        <v>399</v>
      </c>
      <c r="C34" s="134" t="s">
        <v>400</v>
      </c>
      <c r="D34" s="154" t="s">
        <v>368</v>
      </c>
      <c r="E34" s="155">
        <v>29.28</v>
      </c>
      <c r="F34" s="136" t="s">
        <v>401</v>
      </c>
      <c r="G34" s="136">
        <v>356.04</v>
      </c>
      <c r="H34" s="156"/>
      <c r="I34" s="156"/>
      <c r="J34" s="136" t="s">
        <v>402</v>
      </c>
      <c r="K34" s="136">
        <v>4273.12</v>
      </c>
      <c r="L34" s="157"/>
      <c r="M34" s="156">
        <f>IF(ISNUMBER(K34/G34),IF(NOT(K34/G34=0),K34/G34, " "), " ")</f>
        <v>12.001797550836983</v>
      </c>
      <c r="N34" s="154"/>
    </row>
    <row r="35" spans="1:14" ht="22.8" x14ac:dyDescent="0.25">
      <c r="A35" s="152">
        <v>10</v>
      </c>
      <c r="B35" s="153" t="s">
        <v>403</v>
      </c>
      <c r="C35" s="134" t="s">
        <v>404</v>
      </c>
      <c r="D35" s="154" t="s">
        <v>368</v>
      </c>
      <c r="E35" s="155">
        <v>4.46</v>
      </c>
      <c r="F35" s="136" t="s">
        <v>405</v>
      </c>
      <c r="G35" s="136">
        <v>55.93</v>
      </c>
      <c r="H35" s="156"/>
      <c r="I35" s="156"/>
      <c r="J35" s="136" t="s">
        <v>406</v>
      </c>
      <c r="K35" s="136">
        <v>671.05</v>
      </c>
      <c r="L35" s="157"/>
      <c r="M35" s="156">
        <f>IF(ISNUMBER(K35/G35),IF(NOT(K35/G35=0),K35/G35, " "), " ")</f>
        <v>11.998033255855534</v>
      </c>
      <c r="N35" s="154"/>
    </row>
    <row r="36" spans="1:14" ht="22.8" x14ac:dyDescent="0.25">
      <c r="A36" s="152">
        <v>11</v>
      </c>
      <c r="B36" s="153">
        <v>2</v>
      </c>
      <c r="C36" s="134" t="s">
        <v>407</v>
      </c>
      <c r="D36" s="154" t="s">
        <v>368</v>
      </c>
      <c r="E36" s="155">
        <v>0.47</v>
      </c>
      <c r="F36" s="136" t="s">
        <v>408</v>
      </c>
      <c r="G36" s="136"/>
      <c r="H36" s="156"/>
      <c r="I36" s="156"/>
      <c r="J36" s="136" t="s">
        <v>408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409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34.200000000000003" x14ac:dyDescent="0.25">
      <c r="A38" s="152">
        <v>12</v>
      </c>
      <c r="B38" s="153">
        <v>21141</v>
      </c>
      <c r="C38" s="134" t="s">
        <v>410</v>
      </c>
      <c r="D38" s="154" t="s">
        <v>411</v>
      </c>
      <c r="E38" s="155">
        <v>0.05</v>
      </c>
      <c r="F38" s="136" t="s">
        <v>412</v>
      </c>
      <c r="G38" s="136">
        <v>6.7</v>
      </c>
      <c r="H38" s="156"/>
      <c r="I38" s="156"/>
      <c r="J38" s="136" t="s">
        <v>413</v>
      </c>
      <c r="K38" s="136">
        <v>36.35</v>
      </c>
      <c r="L38" s="157"/>
      <c r="M38" s="156">
        <f>IF(ISNUMBER(K38/G38),IF(NOT(K38/G38=0),K38/G38, " "), " ")</f>
        <v>5.4253731343283587</v>
      </c>
      <c r="N38" s="154" t="s">
        <v>414</v>
      </c>
    </row>
    <row r="39" spans="1:14" ht="22.8" x14ac:dyDescent="0.25">
      <c r="A39" s="152">
        <v>13</v>
      </c>
      <c r="B39" s="153">
        <v>40502</v>
      </c>
      <c r="C39" s="134" t="s">
        <v>415</v>
      </c>
      <c r="D39" s="154" t="s">
        <v>411</v>
      </c>
      <c r="E39" s="155">
        <v>3.03</v>
      </c>
      <c r="F39" s="136" t="s">
        <v>416</v>
      </c>
      <c r="G39" s="136">
        <v>23.76</v>
      </c>
      <c r="H39" s="156"/>
      <c r="I39" s="156"/>
      <c r="J39" s="136" t="s">
        <v>417</v>
      </c>
      <c r="K39" s="136">
        <v>136.35</v>
      </c>
      <c r="L39" s="157"/>
      <c r="M39" s="156">
        <f>IF(ISNUMBER(K39/G39),IF(NOT(K39/G39=0),K39/G39, " "), " ")</f>
        <v>5.7386363636363633</v>
      </c>
      <c r="N39" s="154" t="s">
        <v>414</v>
      </c>
    </row>
    <row r="40" spans="1:14" ht="22.8" x14ac:dyDescent="0.25">
      <c r="A40" s="152">
        <v>14</v>
      </c>
      <c r="B40" s="153">
        <v>40504</v>
      </c>
      <c r="C40" s="134" t="s">
        <v>418</v>
      </c>
      <c r="D40" s="154" t="s">
        <v>411</v>
      </c>
      <c r="E40" s="155">
        <v>2.36</v>
      </c>
      <c r="F40" s="136" t="s">
        <v>419</v>
      </c>
      <c r="G40" s="136">
        <v>3.02</v>
      </c>
      <c r="H40" s="156"/>
      <c r="I40" s="156"/>
      <c r="J40" s="136" t="s">
        <v>420</v>
      </c>
      <c r="K40" s="136">
        <v>7.08</v>
      </c>
      <c r="L40" s="157"/>
      <c r="M40" s="156">
        <f>IF(ISNUMBER(K40/G40),IF(NOT(K40/G40=0),K40/G40, " "), " ")</f>
        <v>2.3443708609271523</v>
      </c>
      <c r="N40" s="154" t="s">
        <v>414</v>
      </c>
    </row>
    <row r="41" spans="1:14" ht="22.8" x14ac:dyDescent="0.25">
      <c r="A41" s="152">
        <v>15</v>
      </c>
      <c r="B41" s="153">
        <v>310102</v>
      </c>
      <c r="C41" s="134" t="s">
        <v>421</v>
      </c>
      <c r="D41" s="154" t="s">
        <v>411</v>
      </c>
      <c r="E41" s="155">
        <v>1.28</v>
      </c>
      <c r="F41" s="136" t="s">
        <v>422</v>
      </c>
      <c r="G41" s="136">
        <v>9</v>
      </c>
      <c r="H41" s="156"/>
      <c r="I41" s="156"/>
      <c r="J41" s="136" t="s">
        <v>423</v>
      </c>
      <c r="K41" s="136">
        <v>85.66</v>
      </c>
      <c r="L41" s="157"/>
      <c r="M41" s="156">
        <f>IF(ISNUMBER(K41/G41),IF(NOT(K41/G41=0),K41/G41, " "), " ")</f>
        <v>9.517777777777777</v>
      </c>
      <c r="N41" s="154" t="s">
        <v>424</v>
      </c>
    </row>
    <row r="42" spans="1:14" ht="22.8" x14ac:dyDescent="0.25">
      <c r="A42" s="152">
        <v>16</v>
      </c>
      <c r="B42" s="153">
        <v>330206</v>
      </c>
      <c r="C42" s="134" t="s">
        <v>425</v>
      </c>
      <c r="D42" s="154" t="s">
        <v>411</v>
      </c>
      <c r="E42" s="155">
        <v>0.75</v>
      </c>
      <c r="F42" s="136" t="s">
        <v>426</v>
      </c>
      <c r="G42" s="136">
        <v>1.74</v>
      </c>
      <c r="H42" s="156"/>
      <c r="I42" s="156"/>
      <c r="J42" s="136" t="s">
        <v>427</v>
      </c>
      <c r="K42" s="136">
        <v>9</v>
      </c>
      <c r="L42" s="157"/>
      <c r="M42" s="156">
        <f>IF(ISNUMBER(K42/G42),IF(NOT(K42/G42=0),K42/G42, " "), " ")</f>
        <v>5.1724137931034484</v>
      </c>
      <c r="N42" s="154" t="s">
        <v>414</v>
      </c>
    </row>
    <row r="43" spans="1:14" ht="22.8" x14ac:dyDescent="0.25">
      <c r="A43" s="152">
        <v>17</v>
      </c>
      <c r="B43" s="153">
        <v>400001</v>
      </c>
      <c r="C43" s="134" t="s">
        <v>428</v>
      </c>
      <c r="D43" s="154" t="s">
        <v>411</v>
      </c>
      <c r="E43" s="155">
        <v>0.24</v>
      </c>
      <c r="F43" s="136" t="s">
        <v>429</v>
      </c>
      <c r="G43" s="136">
        <v>24.76</v>
      </c>
      <c r="H43" s="156"/>
      <c r="I43" s="156"/>
      <c r="J43" s="136" t="s">
        <v>430</v>
      </c>
      <c r="K43" s="136">
        <v>140.88</v>
      </c>
      <c r="L43" s="157"/>
      <c r="M43" s="156">
        <f>IF(ISNUMBER(K43/G43),IF(NOT(K43/G43=0),K43/G43, " "), " ")</f>
        <v>5.6898222940226164</v>
      </c>
      <c r="N43" s="154" t="s">
        <v>414</v>
      </c>
    </row>
    <row r="44" spans="1:14" ht="22.8" x14ac:dyDescent="0.25">
      <c r="A44" s="152">
        <v>18</v>
      </c>
      <c r="B44" s="153" t="s">
        <v>431</v>
      </c>
      <c r="C44" s="134" t="s">
        <v>432</v>
      </c>
      <c r="D44" s="154" t="s">
        <v>411</v>
      </c>
      <c r="E44" s="155">
        <v>4</v>
      </c>
      <c r="F44" s="136" t="s">
        <v>433</v>
      </c>
      <c r="G44" s="136">
        <v>13.4</v>
      </c>
      <c r="H44" s="156"/>
      <c r="I44" s="156"/>
      <c r="J44" s="136" t="s">
        <v>434</v>
      </c>
      <c r="K44" s="136">
        <v>40</v>
      </c>
      <c r="L44" s="157"/>
      <c r="M44" s="156">
        <f>IF(ISNUMBER(K44/G44),IF(NOT(K44/G44=0),K44/G44, " "), " ")</f>
        <v>2.9850746268656714</v>
      </c>
      <c r="N44" s="154"/>
    </row>
    <row r="45" spans="1:14" ht="19.350000000000001" customHeight="1" x14ac:dyDescent="0.25">
      <c r="A45" s="128" t="s">
        <v>435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2">
        <v>19</v>
      </c>
      <c r="B46" s="153" t="s">
        <v>436</v>
      </c>
      <c r="C46" s="134" t="s">
        <v>437</v>
      </c>
      <c r="D46" s="154" t="s">
        <v>438</v>
      </c>
      <c r="E46" s="155">
        <v>0.38279999999999997</v>
      </c>
      <c r="F46" s="136" t="s">
        <v>439</v>
      </c>
      <c r="G46" s="136">
        <v>2.35</v>
      </c>
      <c r="H46" s="156">
        <v>42.66</v>
      </c>
      <c r="I46" s="156">
        <v>16.329999999999998</v>
      </c>
      <c r="J46" s="136" t="s">
        <v>440</v>
      </c>
      <c r="K46" s="136">
        <v>18.8</v>
      </c>
      <c r="L46" s="157"/>
      <c r="M46" s="156">
        <f>IF(ISNUMBER(K46/G46),IF(NOT(K46/G46=0),K46/G46, " "), " ")</f>
        <v>8</v>
      </c>
      <c r="N46" s="154" t="s">
        <v>441</v>
      </c>
    </row>
    <row r="47" spans="1:14" ht="34.200000000000003" x14ac:dyDescent="0.25">
      <c r="A47" s="152">
        <v>20</v>
      </c>
      <c r="B47" s="153" t="s">
        <v>442</v>
      </c>
      <c r="C47" s="134" t="s">
        <v>443</v>
      </c>
      <c r="D47" s="154" t="s">
        <v>444</v>
      </c>
      <c r="E47" s="155">
        <v>1.1000000000000001E-3</v>
      </c>
      <c r="F47" s="136" t="s">
        <v>445</v>
      </c>
      <c r="G47" s="136">
        <v>20.14</v>
      </c>
      <c r="H47" s="156">
        <v>62800.15</v>
      </c>
      <c r="I47" s="156">
        <v>69.08</v>
      </c>
      <c r="J47" s="136" t="s">
        <v>446</v>
      </c>
      <c r="K47" s="136">
        <v>71.02</v>
      </c>
      <c r="L47" s="157"/>
      <c r="M47" s="156">
        <f>IF(ISNUMBER(K47/G47),IF(NOT(K47/G47=0),K47/G47, " "), " ")</f>
        <v>3.5263157894736841</v>
      </c>
      <c r="N47" s="154" t="s">
        <v>447</v>
      </c>
    </row>
    <row r="48" spans="1:14" ht="34.200000000000003" x14ac:dyDescent="0.25">
      <c r="A48" s="152">
        <v>21</v>
      </c>
      <c r="B48" s="153" t="s">
        <v>448</v>
      </c>
      <c r="C48" s="134" t="s">
        <v>449</v>
      </c>
      <c r="D48" s="154" t="s">
        <v>444</v>
      </c>
      <c r="E48" s="155">
        <v>5.0000000000000001E-4</v>
      </c>
      <c r="F48" s="136" t="s">
        <v>450</v>
      </c>
      <c r="G48" s="136">
        <v>15.01</v>
      </c>
      <c r="H48" s="156">
        <v>85289</v>
      </c>
      <c r="I48" s="156">
        <v>42.65</v>
      </c>
      <c r="J48" s="136" t="s">
        <v>451</v>
      </c>
      <c r="K48" s="136">
        <v>43.75</v>
      </c>
      <c r="L48" s="157"/>
      <c r="M48" s="156">
        <f>IF(ISNUMBER(K48/G48),IF(NOT(K48/G48=0),K48/G48, " "), " ")</f>
        <v>2.9147235176548967</v>
      </c>
      <c r="N48" s="154" t="s">
        <v>452</v>
      </c>
    </row>
    <row r="49" spans="1:14" ht="34.200000000000003" x14ac:dyDescent="0.25">
      <c r="A49" s="152">
        <v>22</v>
      </c>
      <c r="B49" s="153" t="s">
        <v>453</v>
      </c>
      <c r="C49" s="134" t="s">
        <v>454</v>
      </c>
      <c r="D49" s="154" t="s">
        <v>444</v>
      </c>
      <c r="E49" s="155">
        <v>5.0000000000000001E-4</v>
      </c>
      <c r="F49" s="136" t="s">
        <v>455</v>
      </c>
      <c r="G49" s="136">
        <v>5.18</v>
      </c>
      <c r="H49" s="156">
        <v>39055.08</v>
      </c>
      <c r="I49" s="156">
        <v>19.53</v>
      </c>
      <c r="J49" s="136" t="s">
        <v>456</v>
      </c>
      <c r="K49" s="136">
        <v>20.14</v>
      </c>
      <c r="L49" s="157"/>
      <c r="M49" s="156">
        <f>IF(ISNUMBER(K49/G49),IF(NOT(K49/G49=0),K49/G49, " "), " ")</f>
        <v>3.8880308880308885</v>
      </c>
      <c r="N49" s="154" t="s">
        <v>457</v>
      </c>
    </row>
    <row r="50" spans="1:14" ht="22.8" x14ac:dyDescent="0.25">
      <c r="A50" s="152">
        <v>23</v>
      </c>
      <c r="B50" s="153" t="s">
        <v>458</v>
      </c>
      <c r="C50" s="134" t="s">
        <v>459</v>
      </c>
      <c r="D50" s="154" t="s">
        <v>444</v>
      </c>
      <c r="E50" s="155">
        <v>1.4E-3</v>
      </c>
      <c r="F50" s="136" t="s">
        <v>460</v>
      </c>
      <c r="G50" s="136">
        <v>14.95</v>
      </c>
      <c r="H50" s="156">
        <v>56684.17</v>
      </c>
      <c r="I50" s="156">
        <v>79.37</v>
      </c>
      <c r="J50" s="136" t="s">
        <v>461</v>
      </c>
      <c r="K50" s="136">
        <v>81.36</v>
      </c>
      <c r="L50" s="157"/>
      <c r="M50" s="156">
        <f>IF(ISNUMBER(K50/G50),IF(NOT(K50/G50=0),K50/G50, " "), " ")</f>
        <v>5.442140468227425</v>
      </c>
      <c r="N50" s="154" t="s">
        <v>462</v>
      </c>
    </row>
    <row r="51" spans="1:14" ht="34.200000000000003" x14ac:dyDescent="0.25">
      <c r="A51" s="152">
        <v>24</v>
      </c>
      <c r="B51" s="153" t="s">
        <v>463</v>
      </c>
      <c r="C51" s="134" t="s">
        <v>464</v>
      </c>
      <c r="D51" s="154" t="s">
        <v>438</v>
      </c>
      <c r="E51" s="155">
        <v>0.18940000000000001</v>
      </c>
      <c r="F51" s="136" t="s">
        <v>465</v>
      </c>
      <c r="G51" s="136">
        <v>19.13</v>
      </c>
      <c r="H51" s="156">
        <v>418</v>
      </c>
      <c r="I51" s="156">
        <v>79.150000000000006</v>
      </c>
      <c r="J51" s="136" t="s">
        <v>466</v>
      </c>
      <c r="K51" s="136">
        <v>82.67</v>
      </c>
      <c r="L51" s="157"/>
      <c r="M51" s="156">
        <f>IF(ISNUMBER(K51/G51),IF(NOT(K51/G51=0),K51/G51, " "), " ")</f>
        <v>4.3214845791949816</v>
      </c>
      <c r="N51" s="154" t="s">
        <v>467</v>
      </c>
    </row>
    <row r="52" spans="1:14" ht="22.8" x14ac:dyDescent="0.25">
      <c r="A52" s="152">
        <v>25</v>
      </c>
      <c r="B52" s="153" t="s">
        <v>468</v>
      </c>
      <c r="C52" s="134" t="s">
        <v>469</v>
      </c>
      <c r="D52" s="154" t="s">
        <v>470</v>
      </c>
      <c r="E52" s="155">
        <v>0.74309999999999998</v>
      </c>
      <c r="F52" s="136" t="s">
        <v>471</v>
      </c>
      <c r="G52" s="136">
        <v>31.49</v>
      </c>
      <c r="H52" s="156">
        <v>228.81</v>
      </c>
      <c r="I52" s="156">
        <v>170.05</v>
      </c>
      <c r="J52" s="136" t="s">
        <v>472</v>
      </c>
      <c r="K52" s="136">
        <v>173.69</v>
      </c>
      <c r="L52" s="157"/>
      <c r="M52" s="156">
        <f>IF(ISNUMBER(K52/G52),IF(NOT(K52/G52=0),K52/G52, " "), " ")</f>
        <v>5.5157192759606231</v>
      </c>
      <c r="N52" s="154" t="s">
        <v>473</v>
      </c>
    </row>
    <row r="53" spans="1:14" ht="45.6" x14ac:dyDescent="0.25">
      <c r="A53" s="152">
        <v>26</v>
      </c>
      <c r="B53" s="153" t="s">
        <v>474</v>
      </c>
      <c r="C53" s="134" t="s">
        <v>475</v>
      </c>
      <c r="D53" s="154" t="s">
        <v>470</v>
      </c>
      <c r="E53" s="155">
        <v>1.57</v>
      </c>
      <c r="F53" s="136" t="s">
        <v>476</v>
      </c>
      <c r="G53" s="136">
        <v>35.799999999999997</v>
      </c>
      <c r="H53" s="156">
        <v>119.32</v>
      </c>
      <c r="I53" s="156">
        <v>187.33</v>
      </c>
      <c r="J53" s="136" t="s">
        <v>477</v>
      </c>
      <c r="K53" s="136">
        <v>191.57</v>
      </c>
      <c r="L53" s="157"/>
      <c r="M53" s="156">
        <f>IF(ISNUMBER(K53/G53),IF(NOT(K53/G53=0),K53/G53, " "), " ")</f>
        <v>5.3511173184357546</v>
      </c>
      <c r="N53" s="154" t="s">
        <v>478</v>
      </c>
    </row>
    <row r="54" spans="1:14" ht="34.200000000000003" x14ac:dyDescent="0.25">
      <c r="A54" s="152">
        <v>27</v>
      </c>
      <c r="B54" s="153" t="s">
        <v>479</v>
      </c>
      <c r="C54" s="134" t="s">
        <v>480</v>
      </c>
      <c r="D54" s="154" t="s">
        <v>444</v>
      </c>
      <c r="E54" s="155">
        <v>1.2999999999999999E-3</v>
      </c>
      <c r="F54" s="136" t="s">
        <v>481</v>
      </c>
      <c r="G54" s="136">
        <v>16.47</v>
      </c>
      <c r="H54" s="156">
        <v>45975.6</v>
      </c>
      <c r="I54" s="156">
        <v>59.77</v>
      </c>
      <c r="J54" s="136" t="s">
        <v>482</v>
      </c>
      <c r="K54" s="136">
        <v>61.39</v>
      </c>
      <c r="L54" s="157"/>
      <c r="M54" s="156">
        <f>IF(ISNUMBER(K54/G54),IF(NOT(K54/G54=0),K54/G54, " "), " ")</f>
        <v>3.7273831208257442</v>
      </c>
      <c r="N54" s="154" t="s">
        <v>457</v>
      </c>
    </row>
    <row r="55" spans="1:14" ht="34.200000000000003" x14ac:dyDescent="0.25">
      <c r="A55" s="152">
        <v>28</v>
      </c>
      <c r="B55" s="153" t="s">
        <v>483</v>
      </c>
      <c r="C55" s="134" t="s">
        <v>484</v>
      </c>
      <c r="D55" s="154" t="s">
        <v>444</v>
      </c>
      <c r="E55" s="155">
        <v>3.8999999999999998E-3</v>
      </c>
      <c r="F55" s="136" t="s">
        <v>485</v>
      </c>
      <c r="G55" s="136">
        <v>81.540000000000006</v>
      </c>
      <c r="H55" s="156">
        <v>55802.95</v>
      </c>
      <c r="I55" s="156">
        <v>217.62</v>
      </c>
      <c r="J55" s="136" t="s">
        <v>486</v>
      </c>
      <c r="K55" s="136">
        <v>223.26</v>
      </c>
      <c r="L55" s="157"/>
      <c r="M55" s="156">
        <f>IF(ISNUMBER(K55/G55),IF(NOT(K55/G55=0),K55/G55, " "), " ")</f>
        <v>2.7380426784400291</v>
      </c>
      <c r="N55" s="154" t="s">
        <v>457</v>
      </c>
    </row>
    <row r="56" spans="1:14" ht="34.200000000000003" x14ac:dyDescent="0.25">
      <c r="A56" s="152">
        <v>29</v>
      </c>
      <c r="B56" s="153" t="s">
        <v>487</v>
      </c>
      <c r="C56" s="134" t="s">
        <v>488</v>
      </c>
      <c r="D56" s="154" t="s">
        <v>444</v>
      </c>
      <c r="E56" s="155">
        <v>4.1999999999999997E-3</v>
      </c>
      <c r="F56" s="136" t="s">
        <v>489</v>
      </c>
      <c r="G56" s="136">
        <v>83.5</v>
      </c>
      <c r="H56" s="156">
        <v>47401.2</v>
      </c>
      <c r="I56" s="156">
        <v>199.09</v>
      </c>
      <c r="J56" s="136" t="s">
        <v>490</v>
      </c>
      <c r="K56" s="136">
        <v>204.43</v>
      </c>
      <c r="L56" s="157"/>
      <c r="M56" s="156">
        <f>IF(ISNUMBER(K56/G56),IF(NOT(K56/G56=0),K56/G56, " "), " ")</f>
        <v>2.4482634730538924</v>
      </c>
      <c r="N56" s="154" t="s">
        <v>457</v>
      </c>
    </row>
    <row r="57" spans="1:14" ht="57" x14ac:dyDescent="0.25">
      <c r="A57" s="152">
        <v>30</v>
      </c>
      <c r="B57" s="153" t="s">
        <v>491</v>
      </c>
      <c r="C57" s="134" t="s">
        <v>492</v>
      </c>
      <c r="D57" s="154" t="s">
        <v>493</v>
      </c>
      <c r="E57" s="155">
        <v>28.89</v>
      </c>
      <c r="F57" s="136" t="s">
        <v>494</v>
      </c>
      <c r="G57" s="136">
        <v>355.32</v>
      </c>
      <c r="H57" s="156">
        <v>52.7</v>
      </c>
      <c r="I57" s="156">
        <v>1522.51</v>
      </c>
      <c r="J57" s="136" t="s">
        <v>495</v>
      </c>
      <c r="K57" s="136">
        <v>1565.84</v>
      </c>
      <c r="L57" s="157"/>
      <c r="M57" s="156">
        <f>IF(ISNUMBER(K57/G57),IF(NOT(K57/G57=0),K57/G57, " "), " ")</f>
        <v>4.406844534504109</v>
      </c>
      <c r="N57" s="154" t="s">
        <v>496</v>
      </c>
    </row>
    <row r="58" spans="1:14" ht="57" x14ac:dyDescent="0.25">
      <c r="A58" s="152">
        <v>31</v>
      </c>
      <c r="B58" s="153" t="s">
        <v>497</v>
      </c>
      <c r="C58" s="134" t="s">
        <v>498</v>
      </c>
      <c r="D58" s="154" t="s">
        <v>493</v>
      </c>
      <c r="E58" s="155">
        <v>2.14</v>
      </c>
      <c r="F58" s="136" t="s">
        <v>499</v>
      </c>
      <c r="G58" s="136">
        <v>69.12</v>
      </c>
      <c r="H58" s="156">
        <v>139.05000000000001</v>
      </c>
      <c r="I58" s="156">
        <v>297.56</v>
      </c>
      <c r="J58" s="136" t="s">
        <v>500</v>
      </c>
      <c r="K58" s="136">
        <v>306.06</v>
      </c>
      <c r="L58" s="157"/>
      <c r="M58" s="156">
        <f>IF(ISNUMBER(K58/G58),IF(NOT(K58/G58=0),K58/G58, " "), " ")</f>
        <v>4.4279513888888884</v>
      </c>
      <c r="N58" s="154" t="s">
        <v>501</v>
      </c>
    </row>
    <row r="59" spans="1:14" ht="57" x14ac:dyDescent="0.25">
      <c r="A59" s="152">
        <v>32</v>
      </c>
      <c r="B59" s="153" t="s">
        <v>502</v>
      </c>
      <c r="C59" s="134" t="s">
        <v>503</v>
      </c>
      <c r="D59" s="154" t="s">
        <v>493</v>
      </c>
      <c r="E59" s="155">
        <v>2.14</v>
      </c>
      <c r="F59" s="136" t="s">
        <v>504</v>
      </c>
      <c r="G59" s="136">
        <v>131.62</v>
      </c>
      <c r="H59" s="156">
        <v>264.76</v>
      </c>
      <c r="I59" s="156">
        <v>566.58000000000004</v>
      </c>
      <c r="J59" s="136" t="s">
        <v>505</v>
      </c>
      <c r="K59" s="136">
        <v>582.74</v>
      </c>
      <c r="L59" s="157"/>
      <c r="M59" s="156">
        <f>IF(ISNUMBER(K59/G59),IF(NOT(K59/G59=0),K59/G59, " "), " ")</f>
        <v>4.4274426378969762</v>
      </c>
      <c r="N59" s="154" t="s">
        <v>506</v>
      </c>
    </row>
    <row r="60" spans="1:14" ht="57" x14ac:dyDescent="0.25">
      <c r="A60" s="152">
        <v>33</v>
      </c>
      <c r="B60" s="153" t="s">
        <v>507</v>
      </c>
      <c r="C60" s="134" t="s">
        <v>508</v>
      </c>
      <c r="D60" s="154" t="s">
        <v>493</v>
      </c>
      <c r="E60" s="155">
        <v>0.4</v>
      </c>
      <c r="F60" s="136" t="s">
        <v>509</v>
      </c>
      <c r="G60" s="136">
        <v>7.56</v>
      </c>
      <c r="H60" s="156">
        <v>65.58</v>
      </c>
      <c r="I60" s="156">
        <v>26.23</v>
      </c>
      <c r="J60" s="136" t="s">
        <v>510</v>
      </c>
      <c r="K60" s="136">
        <v>26.9</v>
      </c>
      <c r="L60" s="157"/>
      <c r="M60" s="156">
        <f>IF(ISNUMBER(K60/G60),IF(NOT(K60/G60=0),K60/G60, " "), " ")</f>
        <v>3.5582010582010581</v>
      </c>
      <c r="N60" s="154" t="s">
        <v>511</v>
      </c>
    </row>
    <row r="61" spans="1:14" ht="45.6" x14ac:dyDescent="0.25">
      <c r="A61" s="152">
        <v>34</v>
      </c>
      <c r="B61" s="153" t="s">
        <v>512</v>
      </c>
      <c r="C61" s="134" t="s">
        <v>513</v>
      </c>
      <c r="D61" s="154" t="s">
        <v>444</v>
      </c>
      <c r="E61" s="155">
        <v>2.2000000000000001E-3</v>
      </c>
      <c r="F61" s="136" t="s">
        <v>514</v>
      </c>
      <c r="G61" s="136">
        <v>33.4</v>
      </c>
      <c r="H61" s="156">
        <v>74951</v>
      </c>
      <c r="I61" s="156">
        <v>164.89</v>
      </c>
      <c r="J61" s="136" t="s">
        <v>515</v>
      </c>
      <c r="K61" s="136">
        <v>168.71</v>
      </c>
      <c r="L61" s="157"/>
      <c r="M61" s="156">
        <f>IF(ISNUMBER(K61/G61),IF(NOT(K61/G61=0),K61/G61, " "), " ")</f>
        <v>5.0511976047904197</v>
      </c>
      <c r="N61" s="154" t="s">
        <v>516</v>
      </c>
    </row>
    <row r="62" spans="1:14" ht="45.6" x14ac:dyDescent="0.25">
      <c r="A62" s="152">
        <v>35</v>
      </c>
      <c r="B62" s="153" t="s">
        <v>517</v>
      </c>
      <c r="C62" s="134" t="s">
        <v>518</v>
      </c>
      <c r="D62" s="154" t="s">
        <v>493</v>
      </c>
      <c r="E62" s="155">
        <v>1.1200000000000001</v>
      </c>
      <c r="F62" s="136" t="s">
        <v>519</v>
      </c>
      <c r="G62" s="136">
        <v>12.99</v>
      </c>
      <c r="H62" s="156">
        <v>22.86</v>
      </c>
      <c r="I62" s="156">
        <v>25.6</v>
      </c>
      <c r="J62" s="136" t="s">
        <v>520</v>
      </c>
      <c r="K62" s="136">
        <v>26.16</v>
      </c>
      <c r="L62" s="157"/>
      <c r="M62" s="156">
        <f>IF(ISNUMBER(K62/G62),IF(NOT(K62/G62=0),K62/G62, " "), " ")</f>
        <v>2.0138568129330254</v>
      </c>
      <c r="N62" s="154" t="s">
        <v>521</v>
      </c>
    </row>
    <row r="63" spans="1:14" ht="34.200000000000003" x14ac:dyDescent="0.25">
      <c r="A63" s="152">
        <v>36</v>
      </c>
      <c r="B63" s="153" t="s">
        <v>522</v>
      </c>
      <c r="C63" s="134" t="s">
        <v>523</v>
      </c>
      <c r="D63" s="154" t="s">
        <v>524</v>
      </c>
      <c r="E63" s="155">
        <v>1</v>
      </c>
      <c r="F63" s="136" t="s">
        <v>525</v>
      </c>
      <c r="G63" s="136">
        <v>16.399999999999999</v>
      </c>
      <c r="H63" s="156">
        <v>89.5</v>
      </c>
      <c r="I63" s="156">
        <v>89.5</v>
      </c>
      <c r="J63" s="136" t="s">
        <v>526</v>
      </c>
      <c r="K63" s="136">
        <v>91.56</v>
      </c>
      <c r="L63" s="157"/>
      <c r="M63" s="156">
        <f>IF(ISNUMBER(K63/G63),IF(NOT(K63/G63=0),K63/G63, " "), " ")</f>
        <v>5.5829268292682936</v>
      </c>
      <c r="N63" s="154" t="s">
        <v>457</v>
      </c>
    </row>
    <row r="64" spans="1:14" ht="45.6" x14ac:dyDescent="0.25">
      <c r="A64" s="152">
        <v>37</v>
      </c>
      <c r="B64" s="153" t="s">
        <v>527</v>
      </c>
      <c r="C64" s="134" t="s">
        <v>528</v>
      </c>
      <c r="D64" s="154" t="s">
        <v>524</v>
      </c>
      <c r="E64" s="155">
        <v>2</v>
      </c>
      <c r="F64" s="136" t="s">
        <v>529</v>
      </c>
      <c r="G64" s="136">
        <v>654</v>
      </c>
      <c r="H64" s="156">
        <v>1671.75</v>
      </c>
      <c r="I64" s="156">
        <v>3343.5</v>
      </c>
      <c r="J64" s="136" t="s">
        <v>530</v>
      </c>
      <c r="K64" s="136">
        <v>3427.56</v>
      </c>
      <c r="L64" s="157"/>
      <c r="M64" s="156">
        <f>IF(ISNUMBER(K64/G64),IF(NOT(K64/G64=0),K64/G64, " "), " ")</f>
        <v>5.2409174311926607</v>
      </c>
      <c r="N64" s="154" t="s">
        <v>457</v>
      </c>
    </row>
    <row r="65" spans="1:14" ht="22.8" x14ac:dyDescent="0.25">
      <c r="A65" s="152">
        <v>38</v>
      </c>
      <c r="B65" s="153" t="s">
        <v>531</v>
      </c>
      <c r="C65" s="134" t="s">
        <v>532</v>
      </c>
      <c r="D65" s="154" t="s">
        <v>524</v>
      </c>
      <c r="E65" s="155">
        <v>5</v>
      </c>
      <c r="F65" s="136" t="s">
        <v>533</v>
      </c>
      <c r="G65" s="136">
        <v>93</v>
      </c>
      <c r="H65" s="156">
        <v>40.729999999999997</v>
      </c>
      <c r="I65" s="156">
        <v>203.65</v>
      </c>
      <c r="J65" s="136" t="s">
        <v>534</v>
      </c>
      <c r="K65" s="136">
        <v>208.55</v>
      </c>
      <c r="L65" s="157"/>
      <c r="M65" s="156">
        <f>IF(ISNUMBER(K65/G65),IF(NOT(K65/G65=0),K65/G65, " "), " ")</f>
        <v>2.2424731182795701</v>
      </c>
      <c r="N65" s="154" t="s">
        <v>535</v>
      </c>
    </row>
    <row r="66" spans="1:14" ht="34.200000000000003" x14ac:dyDescent="0.25">
      <c r="A66" s="152">
        <v>39</v>
      </c>
      <c r="B66" s="153" t="s">
        <v>536</v>
      </c>
      <c r="C66" s="134" t="s">
        <v>537</v>
      </c>
      <c r="D66" s="154" t="s">
        <v>438</v>
      </c>
      <c r="E66" s="155">
        <v>1.4E-2</v>
      </c>
      <c r="F66" s="136" t="s">
        <v>538</v>
      </c>
      <c r="G66" s="136">
        <v>8.7799999999999994</v>
      </c>
      <c r="H66" s="156">
        <v>2349</v>
      </c>
      <c r="I66" s="156">
        <v>32.89</v>
      </c>
      <c r="J66" s="136" t="s">
        <v>539</v>
      </c>
      <c r="K66" s="136">
        <v>39.200000000000003</v>
      </c>
      <c r="L66" s="157"/>
      <c r="M66" s="156">
        <f>IF(ISNUMBER(K66/G66),IF(NOT(K66/G66=0),K66/G66, " "), " ")</f>
        <v>4.4646924829157184</v>
      </c>
      <c r="N66" s="154" t="s">
        <v>540</v>
      </c>
    </row>
    <row r="67" spans="1:14" ht="34.200000000000003" x14ac:dyDescent="0.25">
      <c r="A67" s="152">
        <v>40</v>
      </c>
      <c r="B67" s="153" t="s">
        <v>541</v>
      </c>
      <c r="C67" s="134" t="s">
        <v>542</v>
      </c>
      <c r="D67" s="154" t="s">
        <v>438</v>
      </c>
      <c r="E67" s="155">
        <v>5.8644999999999996</v>
      </c>
      <c r="F67" s="136" t="s">
        <v>543</v>
      </c>
      <c r="G67" s="136">
        <v>18.22</v>
      </c>
      <c r="H67" s="156">
        <v>22.32</v>
      </c>
      <c r="I67" s="156">
        <v>130.88</v>
      </c>
      <c r="J67" s="136" t="s">
        <v>544</v>
      </c>
      <c r="K67" s="136">
        <v>133.53</v>
      </c>
      <c r="L67" s="157"/>
      <c r="M67" s="156">
        <f>IF(ISNUMBER(K67/G67),IF(NOT(K67/G67=0),K67/G67, " "), " ")</f>
        <v>7.328759604829858</v>
      </c>
      <c r="N67" s="154" t="s">
        <v>545</v>
      </c>
    </row>
    <row r="68" spans="1:14" ht="34.200000000000003" x14ac:dyDescent="0.25">
      <c r="A68" s="152">
        <v>41</v>
      </c>
      <c r="B68" s="153" t="s">
        <v>546</v>
      </c>
      <c r="C68" s="134" t="s">
        <v>547</v>
      </c>
      <c r="D68" s="154" t="s">
        <v>524</v>
      </c>
      <c r="E68" s="155">
        <v>1</v>
      </c>
      <c r="F68" s="136" t="s">
        <v>548</v>
      </c>
      <c r="G68" s="136">
        <v>36.799999999999997</v>
      </c>
      <c r="H68" s="156">
        <v>128.06</v>
      </c>
      <c r="I68" s="156">
        <v>128.06</v>
      </c>
      <c r="J68" s="136" t="s">
        <v>549</v>
      </c>
      <c r="K68" s="136">
        <v>131.13</v>
      </c>
      <c r="L68" s="157"/>
      <c r="M68" s="156">
        <f>IF(ISNUMBER(K68/G68),IF(NOT(K68/G68=0),K68/G68, " "), " ")</f>
        <v>3.5633152173913043</v>
      </c>
      <c r="N68" s="154" t="s">
        <v>457</v>
      </c>
    </row>
    <row r="69" spans="1:14" ht="34.200000000000003" x14ac:dyDescent="0.25">
      <c r="A69" s="152">
        <v>42</v>
      </c>
      <c r="B69" s="153" t="s">
        <v>550</v>
      </c>
      <c r="C69" s="134" t="s">
        <v>551</v>
      </c>
      <c r="D69" s="154" t="s">
        <v>524</v>
      </c>
      <c r="E69" s="155">
        <v>1</v>
      </c>
      <c r="F69" s="136" t="s">
        <v>552</v>
      </c>
      <c r="G69" s="136">
        <v>43.8</v>
      </c>
      <c r="H69" s="156">
        <v>152.08000000000001</v>
      </c>
      <c r="I69" s="156">
        <v>152.08000000000001</v>
      </c>
      <c r="J69" s="136" t="s">
        <v>553</v>
      </c>
      <c r="K69" s="136">
        <v>155.71</v>
      </c>
      <c r="L69" s="157"/>
      <c r="M69" s="156">
        <f>IF(ISNUMBER(K69/G69),IF(NOT(K69/G69=0),K69/G69, " "), " ")</f>
        <v>3.5550228310502288</v>
      </c>
      <c r="N69" s="154" t="s">
        <v>457</v>
      </c>
    </row>
    <row r="70" spans="1:14" ht="34.200000000000003" x14ac:dyDescent="0.25">
      <c r="A70" s="152">
        <v>43</v>
      </c>
      <c r="B70" s="153" t="s">
        <v>554</v>
      </c>
      <c r="C70" s="134" t="s">
        <v>555</v>
      </c>
      <c r="D70" s="154" t="s">
        <v>444</v>
      </c>
      <c r="E70" s="155">
        <v>1.8E-3</v>
      </c>
      <c r="F70" s="136" t="s">
        <v>556</v>
      </c>
      <c r="G70" s="136">
        <v>44.8</v>
      </c>
      <c r="H70" s="156">
        <v>119349.81</v>
      </c>
      <c r="I70" s="156">
        <v>214.83</v>
      </c>
      <c r="J70" s="136" t="s">
        <v>557</v>
      </c>
      <c r="K70" s="136">
        <v>219.65</v>
      </c>
      <c r="L70" s="157"/>
      <c r="M70" s="156">
        <f>IF(ISNUMBER(K70/G70),IF(NOT(K70/G70=0),K70/G70, " "), " ")</f>
        <v>4.9029017857142865</v>
      </c>
      <c r="N70" s="154" t="s">
        <v>457</v>
      </c>
    </row>
    <row r="71" spans="1:14" ht="22.8" x14ac:dyDescent="0.25">
      <c r="A71" s="152">
        <v>44</v>
      </c>
      <c r="B71" s="153" t="s">
        <v>558</v>
      </c>
      <c r="C71" s="134" t="s">
        <v>559</v>
      </c>
      <c r="D71" s="154" t="s">
        <v>560</v>
      </c>
      <c r="E71" s="155">
        <v>5.7999999999999996E-3</v>
      </c>
      <c r="F71" s="136" t="s">
        <v>561</v>
      </c>
      <c r="G71" s="136">
        <v>11.77</v>
      </c>
      <c r="H71" s="156">
        <v>7180</v>
      </c>
      <c r="I71" s="156">
        <v>41.64</v>
      </c>
      <c r="J71" s="136" t="s">
        <v>562</v>
      </c>
      <c r="K71" s="136">
        <v>42.51</v>
      </c>
      <c r="L71" s="157"/>
      <c r="M71" s="156">
        <f>IF(ISNUMBER(K71/G71),IF(NOT(K71/G71=0),K71/G71, " "), " ")</f>
        <v>3.6117247238742567</v>
      </c>
      <c r="N71" s="154" t="s">
        <v>563</v>
      </c>
    </row>
    <row r="72" spans="1:14" ht="22.8" x14ac:dyDescent="0.25">
      <c r="A72" s="152">
        <v>45</v>
      </c>
      <c r="B72" s="153" t="s">
        <v>564</v>
      </c>
      <c r="C72" s="134" t="s">
        <v>565</v>
      </c>
      <c r="D72" s="154" t="s">
        <v>560</v>
      </c>
      <c r="E72" s="155">
        <v>4.0000000000000001E-3</v>
      </c>
      <c r="F72" s="136" t="s">
        <v>566</v>
      </c>
      <c r="G72" s="136">
        <v>13</v>
      </c>
      <c r="H72" s="156">
        <v>20510</v>
      </c>
      <c r="I72" s="156">
        <v>82.04</v>
      </c>
      <c r="J72" s="136" t="s">
        <v>567</v>
      </c>
      <c r="K72" s="136">
        <v>83.72</v>
      </c>
      <c r="L72" s="157"/>
      <c r="M72" s="156">
        <f>IF(ISNUMBER(K72/G72),IF(NOT(K72/G72=0),K72/G72, " "), " ")</f>
        <v>6.4399999999999995</v>
      </c>
      <c r="N72" s="154" t="s">
        <v>568</v>
      </c>
    </row>
    <row r="73" spans="1:14" ht="22.8" x14ac:dyDescent="0.25">
      <c r="A73" s="152">
        <v>46</v>
      </c>
      <c r="B73" s="153" t="s">
        <v>569</v>
      </c>
      <c r="C73" s="134" t="s">
        <v>570</v>
      </c>
      <c r="D73" s="154" t="s">
        <v>470</v>
      </c>
      <c r="E73" s="155">
        <v>0.245</v>
      </c>
      <c r="F73" s="136" t="s">
        <v>571</v>
      </c>
      <c r="G73" s="136">
        <v>6.52</v>
      </c>
      <c r="H73" s="156">
        <v>188.27</v>
      </c>
      <c r="I73" s="156">
        <v>46.13</v>
      </c>
      <c r="J73" s="136" t="s">
        <v>572</v>
      </c>
      <c r="K73" s="136">
        <v>47.13</v>
      </c>
      <c r="L73" s="157"/>
      <c r="M73" s="156">
        <f>IF(ISNUMBER(K73/G73),IF(NOT(K73/G73=0),K73/G73, " "), " ")</f>
        <v>7.228527607361964</v>
      </c>
      <c r="N73" s="154" t="s">
        <v>573</v>
      </c>
    </row>
    <row r="74" spans="1:14" ht="22.8" x14ac:dyDescent="0.25">
      <c r="A74" s="152">
        <v>47</v>
      </c>
      <c r="B74" s="153" t="s">
        <v>574</v>
      </c>
      <c r="C74" s="134" t="s">
        <v>575</v>
      </c>
      <c r="D74" s="154" t="s">
        <v>444</v>
      </c>
      <c r="E74" s="155">
        <v>1E-4</v>
      </c>
      <c r="F74" s="136" t="s">
        <v>576</v>
      </c>
      <c r="G74" s="136">
        <v>2.56</v>
      </c>
      <c r="H74" s="156"/>
      <c r="I74" s="156"/>
      <c r="J74" s="136" t="s">
        <v>577</v>
      </c>
      <c r="K74" s="136">
        <v>5.85</v>
      </c>
      <c r="L74" s="157"/>
      <c r="M74" s="156">
        <f>IF(ISNUMBER(K74/G74),IF(NOT(K74/G74=0),K74/G74, " "), " ")</f>
        <v>2.28515625</v>
      </c>
      <c r="N74" s="154"/>
    </row>
    <row r="75" spans="1:14" ht="22.8" x14ac:dyDescent="0.25">
      <c r="A75" s="152">
        <v>48</v>
      </c>
      <c r="B75" s="153" t="s">
        <v>578</v>
      </c>
      <c r="C75" s="134" t="s">
        <v>579</v>
      </c>
      <c r="D75" s="154" t="s">
        <v>470</v>
      </c>
      <c r="E75" s="155">
        <v>0.3</v>
      </c>
      <c r="F75" s="136" t="s">
        <v>580</v>
      </c>
      <c r="G75" s="136">
        <v>7.89</v>
      </c>
      <c r="H75" s="156"/>
      <c r="I75" s="156"/>
      <c r="J75" s="136" t="s">
        <v>581</v>
      </c>
      <c r="K75" s="136">
        <v>36.61</v>
      </c>
      <c r="L75" s="157"/>
      <c r="M75" s="156">
        <f>IF(ISNUMBER(K75/G75),IF(NOT(K75/G75=0),K75/G75, " "), " ")</f>
        <v>4.6400506970849174</v>
      </c>
      <c r="N75" s="154"/>
    </row>
    <row r="76" spans="1:14" ht="22.8" x14ac:dyDescent="0.25">
      <c r="A76" s="152">
        <v>49</v>
      </c>
      <c r="B76" s="153" t="s">
        <v>582</v>
      </c>
      <c r="C76" s="134" t="s">
        <v>583</v>
      </c>
      <c r="D76" s="154" t="s">
        <v>584</v>
      </c>
      <c r="E76" s="155">
        <v>1</v>
      </c>
      <c r="F76" s="136" t="s">
        <v>408</v>
      </c>
      <c r="G76" s="136"/>
      <c r="H76" s="156"/>
      <c r="I76" s="156"/>
      <c r="J76" s="136" t="s">
        <v>408</v>
      </c>
      <c r="K76" s="136"/>
      <c r="L76" s="157"/>
      <c r="M76" s="156" t="str">
        <f>IF(ISNUMBER(K76/G76),IF(NOT(K76/G76=0),K76/G76, " "), " ")</f>
        <v xml:space="preserve"> </v>
      </c>
      <c r="N76" s="154"/>
    </row>
    <row r="77" spans="1:14" ht="22.8" x14ac:dyDescent="0.25">
      <c r="A77" s="152">
        <v>50</v>
      </c>
      <c r="B77" s="153" t="s">
        <v>585</v>
      </c>
      <c r="C77" s="134" t="s">
        <v>532</v>
      </c>
      <c r="D77" s="154" t="s">
        <v>524</v>
      </c>
      <c r="E77" s="155">
        <v>7</v>
      </c>
      <c r="F77" s="136" t="s">
        <v>533</v>
      </c>
      <c r="G77" s="136">
        <v>130.19999999999999</v>
      </c>
      <c r="H77" s="156"/>
      <c r="I77" s="156"/>
      <c r="J77" s="136" t="s">
        <v>534</v>
      </c>
      <c r="K77" s="136">
        <v>291.97000000000003</v>
      </c>
      <c r="L77" s="157"/>
      <c r="M77" s="156">
        <f>IF(ISNUMBER(K77/G77),IF(NOT(K77/G77=0),K77/G77, " "), " ")</f>
        <v>2.2424731182795701</v>
      </c>
      <c r="N77" s="154"/>
    </row>
    <row r="78" spans="1:14" ht="34.200000000000003" x14ac:dyDescent="0.25">
      <c r="A78" s="152">
        <v>51</v>
      </c>
      <c r="B78" s="153" t="s">
        <v>586</v>
      </c>
      <c r="C78" s="134" t="s">
        <v>587</v>
      </c>
      <c r="D78" s="154" t="s">
        <v>524</v>
      </c>
      <c r="E78" s="155">
        <v>4</v>
      </c>
      <c r="F78" s="136" t="s">
        <v>588</v>
      </c>
      <c r="G78" s="136">
        <v>72</v>
      </c>
      <c r="H78" s="156"/>
      <c r="I78" s="156"/>
      <c r="J78" s="136" t="s">
        <v>589</v>
      </c>
      <c r="K78" s="136">
        <v>261.56</v>
      </c>
      <c r="L78" s="157"/>
      <c r="M78" s="156">
        <f>IF(ISNUMBER(K78/G78),IF(NOT(K78/G78=0),K78/G78, " "), " ")</f>
        <v>3.6327777777777777</v>
      </c>
      <c r="N78" s="154"/>
    </row>
    <row r="79" spans="1:14" ht="22.8" x14ac:dyDescent="0.25">
      <c r="A79" s="152">
        <v>52</v>
      </c>
      <c r="B79" s="153" t="s">
        <v>590</v>
      </c>
      <c r="C79" s="134" t="s">
        <v>591</v>
      </c>
      <c r="D79" s="154" t="s">
        <v>524</v>
      </c>
      <c r="E79" s="155">
        <v>13</v>
      </c>
      <c r="F79" s="136" t="s">
        <v>592</v>
      </c>
      <c r="G79" s="136">
        <v>323.7</v>
      </c>
      <c r="H79" s="156"/>
      <c r="I79" s="156"/>
      <c r="J79" s="136" t="s">
        <v>593</v>
      </c>
      <c r="K79" s="136">
        <v>1671.02</v>
      </c>
      <c r="L79" s="157"/>
      <c r="M79" s="156">
        <f>IF(ISNUMBER(K79/G79),IF(NOT(K79/G79=0),K79/G79, " "), " ")</f>
        <v>5.1622489959839362</v>
      </c>
      <c r="N79" s="154"/>
    </row>
    <row r="80" spans="1:14" ht="34.200000000000003" x14ac:dyDescent="0.25">
      <c r="A80" s="152">
        <v>53</v>
      </c>
      <c r="B80" s="153" t="s">
        <v>590</v>
      </c>
      <c r="C80" s="134" t="s">
        <v>594</v>
      </c>
      <c r="D80" s="154" t="s">
        <v>524</v>
      </c>
      <c r="E80" s="155">
        <v>3</v>
      </c>
      <c r="F80" s="136" t="s">
        <v>592</v>
      </c>
      <c r="G80" s="136">
        <v>74.7</v>
      </c>
      <c r="H80" s="156"/>
      <c r="I80" s="156"/>
      <c r="J80" s="136" t="s">
        <v>593</v>
      </c>
      <c r="K80" s="136">
        <v>385.62</v>
      </c>
      <c r="L80" s="157"/>
      <c r="M80" s="156">
        <f>IF(ISNUMBER(K80/G80),IF(NOT(K80/G80=0),K80/G80, " "), " ")</f>
        <v>5.1622489959839353</v>
      </c>
      <c r="N80" s="154"/>
    </row>
    <row r="81" spans="1:14" ht="45.6" x14ac:dyDescent="0.25">
      <c r="A81" s="152">
        <v>54</v>
      </c>
      <c r="B81" s="153" t="s">
        <v>590</v>
      </c>
      <c r="C81" s="134" t="s">
        <v>595</v>
      </c>
      <c r="D81" s="154" t="s">
        <v>524</v>
      </c>
      <c r="E81" s="155">
        <v>10</v>
      </c>
      <c r="F81" s="136" t="s">
        <v>592</v>
      </c>
      <c r="G81" s="136">
        <v>249</v>
      </c>
      <c r="H81" s="156"/>
      <c r="I81" s="156"/>
      <c r="J81" s="136" t="s">
        <v>593</v>
      </c>
      <c r="K81" s="136">
        <v>1285.4000000000001</v>
      </c>
      <c r="L81" s="157"/>
      <c r="M81" s="156">
        <f>IF(ISNUMBER(K81/G81),IF(NOT(K81/G81=0),K81/G81, " "), " ")</f>
        <v>5.1622489959839362</v>
      </c>
      <c r="N81" s="154"/>
    </row>
    <row r="82" spans="1:14" ht="22.8" x14ac:dyDescent="0.25">
      <c r="A82" s="152">
        <v>55</v>
      </c>
      <c r="B82" s="153" t="s">
        <v>596</v>
      </c>
      <c r="C82" s="134" t="s">
        <v>597</v>
      </c>
      <c r="D82" s="154" t="s">
        <v>524</v>
      </c>
      <c r="E82" s="155">
        <v>3</v>
      </c>
      <c r="F82" s="136" t="s">
        <v>598</v>
      </c>
      <c r="G82" s="136">
        <v>87.9</v>
      </c>
      <c r="H82" s="156"/>
      <c r="I82" s="156"/>
      <c r="J82" s="136" t="s">
        <v>599</v>
      </c>
      <c r="K82" s="136">
        <v>246.63</v>
      </c>
      <c r="L82" s="157"/>
      <c r="M82" s="156">
        <f>IF(ISNUMBER(K82/G82),IF(NOT(K82/G82=0),K82/G82, " "), " ")</f>
        <v>2.8058020477815697</v>
      </c>
      <c r="N82" s="154"/>
    </row>
    <row r="83" spans="1:14" ht="22.8" x14ac:dyDescent="0.25">
      <c r="A83" s="152">
        <v>56</v>
      </c>
      <c r="B83" s="153" t="s">
        <v>600</v>
      </c>
      <c r="C83" s="134" t="s">
        <v>591</v>
      </c>
      <c r="D83" s="154" t="s">
        <v>524</v>
      </c>
      <c r="E83" s="155">
        <v>21</v>
      </c>
      <c r="F83" s="136" t="s">
        <v>601</v>
      </c>
      <c r="G83" s="136">
        <v>913.5</v>
      </c>
      <c r="H83" s="156"/>
      <c r="I83" s="156"/>
      <c r="J83" s="136" t="s">
        <v>602</v>
      </c>
      <c r="K83" s="136">
        <v>2655.45</v>
      </c>
      <c r="L83" s="157"/>
      <c r="M83" s="156">
        <f>IF(ISNUMBER(K83/G83),IF(NOT(K83/G83=0),K83/G83, " "), " ")</f>
        <v>2.9068965517241376</v>
      </c>
      <c r="N83" s="154"/>
    </row>
    <row r="84" spans="1:14" ht="22.8" x14ac:dyDescent="0.25">
      <c r="A84" s="152">
        <v>57</v>
      </c>
      <c r="B84" s="153" t="s">
        <v>600</v>
      </c>
      <c r="C84" s="134" t="s">
        <v>603</v>
      </c>
      <c r="D84" s="154" t="s">
        <v>524</v>
      </c>
      <c r="E84" s="155">
        <v>20</v>
      </c>
      <c r="F84" s="136" t="s">
        <v>601</v>
      </c>
      <c r="G84" s="136">
        <v>870</v>
      </c>
      <c r="H84" s="156"/>
      <c r="I84" s="156"/>
      <c r="J84" s="136" t="s">
        <v>602</v>
      </c>
      <c r="K84" s="136">
        <v>2529</v>
      </c>
      <c r="L84" s="157"/>
      <c r="M84" s="156">
        <f>IF(ISNUMBER(K84/G84),IF(NOT(K84/G84=0),K84/G84, " "), " ")</f>
        <v>2.9068965517241381</v>
      </c>
      <c r="N84" s="154"/>
    </row>
    <row r="85" spans="1:14" ht="22.8" x14ac:dyDescent="0.25">
      <c r="A85" s="152">
        <v>58</v>
      </c>
      <c r="B85" s="153" t="s">
        <v>600</v>
      </c>
      <c r="C85" s="134" t="s">
        <v>604</v>
      </c>
      <c r="D85" s="154" t="s">
        <v>524</v>
      </c>
      <c r="E85" s="155">
        <v>1</v>
      </c>
      <c r="F85" s="136" t="s">
        <v>601</v>
      </c>
      <c r="G85" s="136">
        <v>43.5</v>
      </c>
      <c r="H85" s="156"/>
      <c r="I85" s="156"/>
      <c r="J85" s="136" t="s">
        <v>602</v>
      </c>
      <c r="K85" s="136">
        <v>126.45</v>
      </c>
      <c r="L85" s="157"/>
      <c r="M85" s="156">
        <f>IF(ISNUMBER(K85/G85),IF(NOT(K85/G85=0),K85/G85, " "), " ")</f>
        <v>2.9068965517241381</v>
      </c>
      <c r="N85" s="154"/>
    </row>
    <row r="86" spans="1:14" ht="22.8" x14ac:dyDescent="0.25">
      <c r="A86" s="152">
        <v>59</v>
      </c>
      <c r="B86" s="153" t="s">
        <v>605</v>
      </c>
      <c r="C86" s="134" t="s">
        <v>606</v>
      </c>
      <c r="D86" s="154" t="s">
        <v>524</v>
      </c>
      <c r="E86" s="155">
        <v>1</v>
      </c>
      <c r="F86" s="136" t="s">
        <v>607</v>
      </c>
      <c r="G86" s="136">
        <v>2.41</v>
      </c>
      <c r="H86" s="156"/>
      <c r="I86" s="156"/>
      <c r="J86" s="136" t="s">
        <v>608</v>
      </c>
      <c r="K86" s="136">
        <v>19.03</v>
      </c>
      <c r="L86" s="157"/>
      <c r="M86" s="156">
        <f>IF(ISNUMBER(K86/G86),IF(NOT(K86/G86=0),K86/G86, " "), " ")</f>
        <v>7.8962655601659755</v>
      </c>
      <c r="N86" s="154"/>
    </row>
    <row r="87" spans="1:14" ht="22.8" x14ac:dyDescent="0.25">
      <c r="A87" s="152">
        <v>60</v>
      </c>
      <c r="B87" s="153" t="s">
        <v>609</v>
      </c>
      <c r="C87" s="134" t="s">
        <v>610</v>
      </c>
      <c r="D87" s="154" t="s">
        <v>524</v>
      </c>
      <c r="E87" s="155">
        <v>10</v>
      </c>
      <c r="F87" s="136" t="s">
        <v>611</v>
      </c>
      <c r="G87" s="136">
        <v>24.5</v>
      </c>
      <c r="H87" s="156"/>
      <c r="I87" s="156"/>
      <c r="J87" s="136" t="s">
        <v>612</v>
      </c>
      <c r="K87" s="136">
        <v>57.1</v>
      </c>
      <c r="L87" s="157"/>
      <c r="M87" s="156">
        <f>IF(ISNUMBER(K87/G87),IF(NOT(K87/G87=0),K87/G87, " "), " ")</f>
        <v>2.3306122448979592</v>
      </c>
      <c r="N87" s="154"/>
    </row>
    <row r="88" spans="1:14" ht="22.8" x14ac:dyDescent="0.25">
      <c r="A88" s="152">
        <v>61</v>
      </c>
      <c r="B88" s="153" t="s">
        <v>613</v>
      </c>
      <c r="C88" s="134" t="s">
        <v>614</v>
      </c>
      <c r="D88" s="154" t="s">
        <v>493</v>
      </c>
      <c r="E88" s="155">
        <v>16</v>
      </c>
      <c r="F88" s="136" t="s">
        <v>615</v>
      </c>
      <c r="G88" s="136">
        <v>270.72000000000003</v>
      </c>
      <c r="H88" s="156"/>
      <c r="I88" s="156"/>
      <c r="J88" s="136" t="s">
        <v>616</v>
      </c>
      <c r="K88" s="136">
        <v>801.76</v>
      </c>
      <c r="L88" s="157"/>
      <c r="M88" s="156">
        <f>IF(ISNUMBER(K88/G88),IF(NOT(K88/G88=0),K88/G88, " "), " ")</f>
        <v>2.9615839243498816</v>
      </c>
      <c r="N88" s="154"/>
    </row>
    <row r="89" spans="1:14" ht="34.200000000000003" x14ac:dyDescent="0.25">
      <c r="A89" s="152">
        <v>62</v>
      </c>
      <c r="B89" s="153" t="s">
        <v>617</v>
      </c>
      <c r="C89" s="134" t="s">
        <v>618</v>
      </c>
      <c r="D89" s="154" t="s">
        <v>524</v>
      </c>
      <c r="E89" s="155">
        <v>8</v>
      </c>
      <c r="F89" s="136" t="s">
        <v>619</v>
      </c>
      <c r="G89" s="136">
        <v>99.68</v>
      </c>
      <c r="H89" s="156"/>
      <c r="I89" s="156"/>
      <c r="J89" s="136" t="s">
        <v>620</v>
      </c>
      <c r="K89" s="136">
        <v>201.28</v>
      </c>
      <c r="L89" s="157"/>
      <c r="M89" s="156">
        <f>IF(ISNUMBER(K89/G89),IF(NOT(K89/G89=0),K89/G89, " "), " ")</f>
        <v>2.0192616372391652</v>
      </c>
      <c r="N89" s="154"/>
    </row>
    <row r="90" spans="1:14" ht="19.350000000000001" customHeight="1" x14ac:dyDescent="0.25">
      <c r="A90" s="150" t="s">
        <v>621</v>
      </c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</row>
    <row r="91" spans="1:14" ht="19.350000000000001" customHeight="1" x14ac:dyDescent="0.25">
      <c r="A91" s="128" t="s">
        <v>435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</row>
    <row r="92" spans="1:14" ht="22.8" x14ac:dyDescent="0.25">
      <c r="A92" s="152">
        <v>63</v>
      </c>
      <c r="B92" s="153" t="s">
        <v>622</v>
      </c>
      <c r="C92" s="134" t="s">
        <v>623</v>
      </c>
      <c r="D92" s="154" t="s">
        <v>524</v>
      </c>
      <c r="E92" s="155">
        <v>82</v>
      </c>
      <c r="F92" s="136" t="s">
        <v>408</v>
      </c>
      <c r="G92" s="136"/>
      <c r="H92" s="156"/>
      <c r="I92" s="156"/>
      <c r="J92" s="136" t="s">
        <v>408</v>
      </c>
      <c r="K92" s="136"/>
      <c r="L92" s="157"/>
      <c r="M92" s="156" t="str">
        <f>IF(ISNUMBER(K92/G92),IF(NOT(K92/G92=0),K92/G92, " "), " ")</f>
        <v xml:space="preserve"> </v>
      </c>
      <c r="N92" s="154"/>
    </row>
    <row r="93" spans="1:14" ht="22.8" x14ac:dyDescent="0.25">
      <c r="A93" s="152">
        <v>64</v>
      </c>
      <c r="B93" s="153" t="s">
        <v>624</v>
      </c>
      <c r="C93" s="134" t="s">
        <v>583</v>
      </c>
      <c r="D93" s="154" t="s">
        <v>584</v>
      </c>
      <c r="E93" s="155">
        <v>1</v>
      </c>
      <c r="F93" s="136" t="s">
        <v>408</v>
      </c>
      <c r="G93" s="136"/>
      <c r="H93" s="156"/>
      <c r="I93" s="156"/>
      <c r="J93" s="136" t="s">
        <v>408</v>
      </c>
      <c r="K93" s="136"/>
      <c r="L93" s="157"/>
      <c r="M93" s="156" t="str">
        <f>IF(ISNUMBER(K93/G93),IF(NOT(K93/G93=0),K93/G93, " "), " ")</f>
        <v xml:space="preserve"> </v>
      </c>
      <c r="N93" s="154"/>
    </row>
    <row r="94" spans="1:14" ht="22.8" x14ac:dyDescent="0.25">
      <c r="A94" s="158">
        <v>65</v>
      </c>
      <c r="B94" s="159" t="s">
        <v>625</v>
      </c>
      <c r="C94" s="140" t="s">
        <v>626</v>
      </c>
      <c r="D94" s="160" t="s">
        <v>444</v>
      </c>
      <c r="E94" s="161">
        <v>0.1096</v>
      </c>
      <c r="F94" s="142" t="s">
        <v>408</v>
      </c>
      <c r="G94" s="142"/>
      <c r="H94" s="162"/>
      <c r="I94" s="162"/>
      <c r="J94" s="142" t="s">
        <v>408</v>
      </c>
      <c r="K94" s="142"/>
      <c r="L94" s="163"/>
      <c r="M94" s="162" t="str">
        <f>IF(ISNUMBER(K94/G94),IF(NOT(K94/G94=0),K94/G94, " "), " ")</f>
        <v xml:space="preserve"> </v>
      </c>
      <c r="N94" s="160"/>
    </row>
    <row r="95" spans="1:14" x14ac:dyDescent="0.25">
      <c r="A95" s="144" t="s">
        <v>345</v>
      </c>
      <c r="B95" s="145"/>
      <c r="C95" s="145"/>
      <c r="D95" s="145"/>
      <c r="E95" s="145"/>
      <c r="F95" s="145"/>
      <c r="G95" s="164">
        <v>6274</v>
      </c>
      <c r="H95" s="165"/>
      <c r="I95" s="165"/>
      <c r="J95" s="165"/>
      <c r="K95" s="164">
        <v>44399</v>
      </c>
      <c r="L95" s="166"/>
      <c r="M95" s="164">
        <f ca="1">IF(ISNUMBER(INDIRECT("K" &amp; ROW())/INDIRECT("G" &amp; ROW())),INDIRECT("K" &amp; ROW())/INDIRECT("G" &amp; ROW()), " ")</f>
        <v>7.0766656040803317</v>
      </c>
      <c r="N95" s="146" t="s">
        <v>627</v>
      </c>
    </row>
    <row r="96" spans="1:14" x14ac:dyDescent="0.25">
      <c r="A96" s="144" t="s">
        <v>350</v>
      </c>
      <c r="B96" s="145"/>
      <c r="C96" s="145"/>
      <c r="D96" s="145"/>
      <c r="E96" s="145"/>
      <c r="F96" s="145"/>
      <c r="G96" s="164"/>
      <c r="H96" s="165"/>
      <c r="I96" s="165"/>
      <c r="J96" s="165"/>
      <c r="K96" s="164"/>
      <c r="L96" s="166"/>
      <c r="M96" s="164" t="str">
        <f ca="1">IF(ISNUMBER(INDIRECT("K" &amp; ROW())/INDIRECT("G" &amp; ROW())),INDIRECT("K" &amp; ROW())/INDIRECT("G" &amp; ROW()), " ")</f>
        <v xml:space="preserve"> </v>
      </c>
      <c r="N96" s="146" t="s">
        <v>627</v>
      </c>
    </row>
    <row r="97" spans="1:14" x14ac:dyDescent="0.25">
      <c r="A97" s="144" t="s">
        <v>351</v>
      </c>
      <c r="B97" s="145"/>
      <c r="C97" s="145"/>
      <c r="D97" s="145"/>
      <c r="E97" s="145"/>
      <c r="F97" s="145"/>
      <c r="G97" s="164">
        <v>2501</v>
      </c>
      <c r="H97" s="165"/>
      <c r="I97" s="165"/>
      <c r="J97" s="165"/>
      <c r="K97" s="164">
        <v>29967</v>
      </c>
      <c r="L97" s="166"/>
      <c r="M97" s="164">
        <f ca="1">IF(ISNUMBER(INDIRECT("K" &amp; ROW())/INDIRECT("G" &amp; ROW())),INDIRECT("K" &amp; ROW())/INDIRECT("G" &amp; ROW()), " ")</f>
        <v>11.982007197121151</v>
      </c>
      <c r="N97" s="146" t="s">
        <v>627</v>
      </c>
    </row>
    <row r="98" spans="1:14" x14ac:dyDescent="0.25">
      <c r="A98" s="144" t="s">
        <v>352</v>
      </c>
      <c r="B98" s="145"/>
      <c r="C98" s="145"/>
      <c r="D98" s="145"/>
      <c r="E98" s="145"/>
      <c r="F98" s="145"/>
      <c r="G98" s="164">
        <v>3688</v>
      </c>
      <c r="H98" s="165"/>
      <c r="I98" s="165"/>
      <c r="J98" s="165"/>
      <c r="K98" s="164">
        <v>14009</v>
      </c>
      <c r="L98" s="166"/>
      <c r="M98" s="164">
        <f ca="1">IF(ISNUMBER(INDIRECT("K" &amp; ROW())/INDIRECT("G" &amp; ROW())),INDIRECT("K" &amp; ROW())/INDIRECT("G" &amp; ROW()), " ")</f>
        <v>3.7985357917570499</v>
      </c>
      <c r="N98" s="146" t="s">
        <v>627</v>
      </c>
    </row>
    <row r="99" spans="1:14" x14ac:dyDescent="0.25">
      <c r="A99" s="144" t="s">
        <v>353</v>
      </c>
      <c r="B99" s="145"/>
      <c r="C99" s="145"/>
      <c r="D99" s="145"/>
      <c r="E99" s="145"/>
      <c r="F99" s="145"/>
      <c r="G99" s="164">
        <v>91</v>
      </c>
      <c r="H99" s="165"/>
      <c r="I99" s="165"/>
      <c r="J99" s="165"/>
      <c r="K99" s="164">
        <v>502</v>
      </c>
      <c r="L99" s="166"/>
      <c r="M99" s="164">
        <f ca="1">IF(ISNUMBER(INDIRECT("K" &amp; ROW())/INDIRECT("G" &amp; ROW())),INDIRECT("K" &amp; ROW())/INDIRECT("G" &amp; ROW()), " ")</f>
        <v>5.5164835164835164</v>
      </c>
      <c r="N99" s="146" t="s">
        <v>627</v>
      </c>
    </row>
    <row r="100" spans="1:14" x14ac:dyDescent="0.25">
      <c r="A100" s="147" t="s">
        <v>354</v>
      </c>
      <c r="B100" s="148"/>
      <c r="C100" s="148"/>
      <c r="D100" s="148"/>
      <c r="E100" s="148"/>
      <c r="F100" s="148"/>
      <c r="G100" s="167">
        <v>2575</v>
      </c>
      <c r="H100" s="168"/>
      <c r="I100" s="168"/>
      <c r="J100" s="168"/>
      <c r="K100" s="167">
        <v>30873</v>
      </c>
      <c r="L100" s="169"/>
      <c r="M100" s="167">
        <f ca="1">IF(ISNUMBER(INDIRECT("K" &amp; ROW())/INDIRECT("G" &amp; ROW())),INDIRECT("K" &amp; ROW())/INDIRECT("G" &amp; ROW()), " ")</f>
        <v>11.989514563106797</v>
      </c>
      <c r="N100" s="149" t="s">
        <v>627</v>
      </c>
    </row>
    <row r="101" spans="1:14" x14ac:dyDescent="0.25">
      <c r="A101" s="147" t="s">
        <v>355</v>
      </c>
      <c r="B101" s="148"/>
      <c r="C101" s="148"/>
      <c r="D101" s="148"/>
      <c r="E101" s="148"/>
      <c r="F101" s="148"/>
      <c r="G101" s="167">
        <v>1546</v>
      </c>
      <c r="H101" s="168"/>
      <c r="I101" s="168"/>
      <c r="J101" s="168"/>
      <c r="K101" s="167">
        <v>18525</v>
      </c>
      <c r="L101" s="169"/>
      <c r="M101" s="167">
        <f ca="1">IF(ISNUMBER(INDIRECT("K" &amp; ROW())/INDIRECT("G" &amp; ROW())),INDIRECT("K" &amp; ROW())/INDIRECT("G" &amp; ROW()), " ")</f>
        <v>11.982535575679172</v>
      </c>
      <c r="N101" s="149" t="s">
        <v>627</v>
      </c>
    </row>
    <row r="102" spans="1:14" x14ac:dyDescent="0.25">
      <c r="A102" s="147" t="s">
        <v>356</v>
      </c>
      <c r="B102" s="148"/>
      <c r="C102" s="148"/>
      <c r="D102" s="148"/>
      <c r="E102" s="148"/>
      <c r="F102" s="148"/>
      <c r="G102" s="167"/>
      <c r="H102" s="168"/>
      <c r="I102" s="168"/>
      <c r="J102" s="168"/>
      <c r="K102" s="167"/>
      <c r="L102" s="169"/>
      <c r="M102" s="167" t="str">
        <f ca="1">IF(ISNUMBER(INDIRECT("K" &amp; ROW())/INDIRECT("G" &amp; ROW())),INDIRECT("K" &amp; ROW())/INDIRECT("G" &amp; ROW()), " ")</f>
        <v xml:space="preserve"> </v>
      </c>
      <c r="N102" s="149" t="s">
        <v>627</v>
      </c>
    </row>
    <row r="103" spans="1:14" ht="30" customHeight="1" x14ac:dyDescent="0.25">
      <c r="A103" s="144" t="s">
        <v>357</v>
      </c>
      <c r="B103" s="145"/>
      <c r="C103" s="145"/>
      <c r="D103" s="145"/>
      <c r="E103" s="145"/>
      <c r="F103" s="145"/>
      <c r="G103" s="164">
        <v>420</v>
      </c>
      <c r="H103" s="165"/>
      <c r="I103" s="165"/>
      <c r="J103" s="165"/>
      <c r="K103" s="164">
        <v>4617</v>
      </c>
      <c r="L103" s="166"/>
      <c r="M103" s="164">
        <f ca="1">IF(ISNUMBER(INDIRECT("K" &amp; ROW())/INDIRECT("G" &amp; ROW())),INDIRECT("K" &amp; ROW())/INDIRECT("G" &amp; ROW()), " ")</f>
        <v>10.992857142857142</v>
      </c>
      <c r="N103" s="146" t="s">
        <v>627</v>
      </c>
    </row>
    <row r="104" spans="1:14" ht="30" customHeight="1" x14ac:dyDescent="0.25">
      <c r="A104" s="144" t="s">
        <v>358</v>
      </c>
      <c r="B104" s="145"/>
      <c r="C104" s="145"/>
      <c r="D104" s="145"/>
      <c r="E104" s="145"/>
      <c r="F104" s="145"/>
      <c r="G104" s="164">
        <v>883</v>
      </c>
      <c r="H104" s="165"/>
      <c r="I104" s="165"/>
      <c r="J104" s="165"/>
      <c r="K104" s="164">
        <v>9138</v>
      </c>
      <c r="L104" s="166"/>
      <c r="M104" s="164">
        <f ca="1">IF(ISNUMBER(INDIRECT("K" &amp; ROW())/INDIRECT("G" &amp; ROW())),INDIRECT("K" &amp; ROW())/INDIRECT("G" &amp; ROW()), " ")</f>
        <v>10.34881087202718</v>
      </c>
      <c r="N104" s="146" t="s">
        <v>627</v>
      </c>
    </row>
    <row r="105" spans="1:14" ht="30" customHeight="1" x14ac:dyDescent="0.25">
      <c r="A105" s="144" t="s">
        <v>359</v>
      </c>
      <c r="B105" s="145"/>
      <c r="C105" s="145"/>
      <c r="D105" s="145"/>
      <c r="E105" s="145"/>
      <c r="F105" s="145"/>
      <c r="G105" s="164">
        <v>8895</v>
      </c>
      <c r="H105" s="165"/>
      <c r="I105" s="165"/>
      <c r="J105" s="165"/>
      <c r="K105" s="164">
        <v>77739</v>
      </c>
      <c r="L105" s="166"/>
      <c r="M105" s="164">
        <f ca="1">IF(ISNUMBER(INDIRECT("K" &amp; ROW())/INDIRECT("G" &amp; ROW())),INDIRECT("K" &amp; ROW())/INDIRECT("G" &amp; ROW()), " ")</f>
        <v>8.7396290050590224</v>
      </c>
      <c r="N105" s="146" t="s">
        <v>627</v>
      </c>
    </row>
    <row r="106" spans="1:14" x14ac:dyDescent="0.25">
      <c r="A106" s="144" t="s">
        <v>360</v>
      </c>
      <c r="B106" s="145"/>
      <c r="C106" s="145"/>
      <c r="D106" s="145"/>
      <c r="E106" s="145"/>
      <c r="F106" s="145"/>
      <c r="G106" s="164">
        <v>197</v>
      </c>
      <c r="H106" s="165"/>
      <c r="I106" s="165"/>
      <c r="J106" s="165"/>
      <c r="K106" s="164">
        <v>2303</v>
      </c>
      <c r="L106" s="166"/>
      <c r="M106" s="164">
        <f ca="1">IF(ISNUMBER(INDIRECT("K" &amp; ROW())/INDIRECT("G" &amp; ROW())),INDIRECT("K" &amp; ROW())/INDIRECT("G" &amp; ROW()), " ")</f>
        <v>11.690355329949238</v>
      </c>
      <c r="N106" s="146" t="s">
        <v>627</v>
      </c>
    </row>
    <row r="107" spans="1:14" x14ac:dyDescent="0.25">
      <c r="A107" s="144" t="s">
        <v>361</v>
      </c>
      <c r="B107" s="145"/>
      <c r="C107" s="145"/>
      <c r="D107" s="145"/>
      <c r="E107" s="145"/>
      <c r="F107" s="145"/>
      <c r="G107" s="164">
        <v>10395</v>
      </c>
      <c r="H107" s="165"/>
      <c r="I107" s="165"/>
      <c r="J107" s="165"/>
      <c r="K107" s="164">
        <v>93797</v>
      </c>
      <c r="L107" s="166"/>
      <c r="M107" s="164">
        <f ca="1">IF(ISNUMBER(INDIRECT("K" &amp; ROW())/INDIRECT("G" &amp; ROW())),INDIRECT("K" &amp; ROW())/INDIRECT("G" &amp; ROW()), " ")</f>
        <v>9.0232804232804238</v>
      </c>
      <c r="N107" s="146" t="s">
        <v>627</v>
      </c>
    </row>
    <row r="108" spans="1:14" ht="30" customHeight="1" x14ac:dyDescent="0.25">
      <c r="A108" s="144" t="s">
        <v>362</v>
      </c>
      <c r="B108" s="145"/>
      <c r="C108" s="145"/>
      <c r="D108" s="145"/>
      <c r="E108" s="145"/>
      <c r="F108" s="145"/>
      <c r="G108" s="164">
        <v>800.23</v>
      </c>
      <c r="H108" s="165"/>
      <c r="I108" s="165"/>
      <c r="J108" s="165"/>
      <c r="K108" s="164">
        <v>4049.32</v>
      </c>
      <c r="L108" s="166"/>
      <c r="M108" s="164">
        <f ca="1">IF(ISNUMBER(INDIRECT("K" &amp; ROW())/INDIRECT("G" &amp; ROW())),INDIRECT("K" &amp; ROW())/INDIRECT("G" &amp; ROW()), " ")</f>
        <v>5.0601951938817589</v>
      </c>
      <c r="N108" s="146" t="s">
        <v>627</v>
      </c>
    </row>
    <row r="109" spans="1:14" x14ac:dyDescent="0.25">
      <c r="A109" s="147" t="s">
        <v>363</v>
      </c>
      <c r="B109" s="148"/>
      <c r="C109" s="148"/>
      <c r="D109" s="148"/>
      <c r="E109" s="148"/>
      <c r="F109" s="148"/>
      <c r="G109" s="167">
        <v>11195.23</v>
      </c>
      <c r="H109" s="168"/>
      <c r="I109" s="168"/>
      <c r="J109" s="168"/>
      <c r="K109" s="167">
        <v>97846.32</v>
      </c>
      <c r="L109" s="169"/>
      <c r="M109" s="167">
        <f ca="1">IF(ISNUMBER(INDIRECT("K" &amp; ROW())/INDIRECT("G" &amp; ROW())),INDIRECT("K" &amp; ROW())/INDIRECT("G" &amp; ROW()), " ")</f>
        <v>8.7400008753728162</v>
      </c>
      <c r="N109" s="149" t="s">
        <v>627</v>
      </c>
    </row>
    <row r="110" spans="1:14" x14ac:dyDescent="0.25">
      <c r="A110" s="48"/>
      <c r="G110" s="67"/>
      <c r="H110" s="68"/>
      <c r="I110" s="68"/>
      <c r="J110" s="68"/>
      <c r="K110" s="67"/>
      <c r="L110" s="69"/>
      <c r="M110" s="67"/>
      <c r="N110" s="48"/>
    </row>
    <row r="111" spans="1:14" x14ac:dyDescent="0.25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70"/>
      <c r="M111" s="29"/>
      <c r="N111" s="29"/>
    </row>
    <row r="112" spans="1:14" x14ac:dyDescent="0.25">
      <c r="A112" s="75" t="s">
        <v>71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70"/>
      <c r="M112" s="29"/>
      <c r="N112" s="29"/>
    </row>
    <row r="113" spans="1:14" x14ac:dyDescent="0.25">
      <c r="A113" s="3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70"/>
      <c r="M113" s="29"/>
      <c r="N113" s="29"/>
    </row>
    <row r="114" spans="1:14" x14ac:dyDescent="0.25">
      <c r="A114" s="75" t="s">
        <v>72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70"/>
      <c r="M114" s="29"/>
      <c r="N114" s="29"/>
    </row>
  </sheetData>
  <mergeCells count="48">
    <mergeCell ref="A107:F107"/>
    <mergeCell ref="A108:F108"/>
    <mergeCell ref="A109:F109"/>
    <mergeCell ref="A101:F101"/>
    <mergeCell ref="A102:F102"/>
    <mergeCell ref="A103:F103"/>
    <mergeCell ref="A104:F104"/>
    <mergeCell ref="A105:F105"/>
    <mergeCell ref="A106:F106"/>
    <mergeCell ref="A95:F95"/>
    <mergeCell ref="A96:F96"/>
    <mergeCell ref="A97:F97"/>
    <mergeCell ref="A98:F98"/>
    <mergeCell ref="A99:F99"/>
    <mergeCell ref="A100:F100"/>
    <mergeCell ref="A24:N24"/>
    <mergeCell ref="A25:N25"/>
    <mergeCell ref="A37:N37"/>
    <mergeCell ref="A45:N45"/>
    <mergeCell ref="A90:N90"/>
    <mergeCell ref="A91:N9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