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4" i="16"/>
  <c r="M35" i="16"/>
  <c r="M36" i="16"/>
  <c r="M37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5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71" i="8"/>
  <c r="K70" i="8"/>
  <c r="H71" i="8"/>
  <c r="H70" i="8"/>
  <c r="J14" i="16"/>
  <c r="G14" i="16"/>
  <c r="K30" i="8"/>
  <c r="H30" i="8"/>
  <c r="A18" i="16"/>
  <c r="B34" i="8"/>
  <c r="M56" i="16"/>
  <c r="M60" i="16"/>
  <c r="M64" i="16"/>
  <c r="M68" i="16"/>
  <c r="M61" i="16"/>
  <c r="M65" i="16"/>
  <c r="M69" i="16"/>
  <c r="M66" i="16"/>
  <c r="M59" i="16"/>
  <c r="M71" i="16"/>
  <c r="M57" i="16"/>
  <c r="M63" i="16"/>
  <c r="M58" i="16"/>
  <c r="M62" i="16"/>
  <c r="M70" i="16"/>
  <c r="M6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53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5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5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5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5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5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5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7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6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7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7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<sst xmlns="http://schemas.openxmlformats.org/spreadsheetml/2006/main" count="420" uniqueCount="296">
  <si>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</si>
  <si>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</si>
  <si>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</si>
  <si>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</si>
  <si>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</si>
  <si>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</si>
  <si>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</si>
  <si>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</si>
  <si>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</si>
  <si>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</si>
  <si>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</si>
  <si>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</si>
  <si>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</si>
  <si>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</si>
  <si>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</si>
  <si>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</si>
  <si>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</si>
  <si>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</si>
  <si>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</si>
  <si>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</si>
  <si>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</si>
  <si>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</si>
  <si>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</si>
  <si>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</si>
  <si>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</si>
  <si>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</si>
  <si>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</si>
  <si>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</si>
  <si>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</si>
  <si>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</si>
  <si>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</si>
  <si>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</si>
  <si>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</si>
  <si>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</si>
  <si>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</si>
  <si>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</si>
  <si>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</si>
  <si>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</si>
  <si>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</si>
  <si>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</si>
  <si>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</si>
  <si>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</si>
  <si>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</si>
  <si>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</si>
  <si>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</si>
  <si>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</si>
  <si>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</si>
  <si>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</si>
  <si>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</si>
  <si>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</si>
  <si>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</si>
  <si>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</si>
  <si>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</si>
  <si>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</si>
  <si>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</si>
  <si>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</si>
  <si>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</si>
  <si>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</si>
  <si>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</si>
  <si>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</si>
  <si>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</si>
  <si>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</si>
  <si>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</si>
  <si>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</si>
  <si>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</si>
  <si>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</si>
  <si>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16.12.2015</t>
  </si>
  <si>
    <t>01.09.2015</t>
  </si>
  <si>
    <t>30.09.2015</t>
  </si>
  <si>
    <t>О ПРИЕМКЕ ВЫПОЛНЕННЫХ РАБОТ за Сентябрь 2015</t>
  </si>
  <si>
    <t>на Больничная 1</t>
  </si>
  <si>
    <t>Сдал:  _________________ //</t>
  </si>
  <si>
    <t>Принял:  _________________ //</t>
  </si>
  <si>
    <t>Раздел 8. СЕНТЯБРЬ</t>
  </si>
  <si>
    <t>Ремонт подъездов №№1,2</t>
  </si>
  <si>
    <t>ТЕРр61-4-1
Ремонт штукатурки потолков по камню известковым раствором площадью отдельных мест: до 1 м2 толщиной слоя до 20 мм
100 м2 отремонтированной поверхности
НР 79%*0.85 от ФОТ
СП 50%*0.8 от ФОТ</t>
  </si>
  <si>
    <t>0,278
67,15
40</t>
  </si>
  <si>
    <t>2605,37
_____
1747,45</t>
  </si>
  <si>
    <t>24,29
_____
10,09</t>
  </si>
  <si>
    <t>1217
574
364</t>
  </si>
  <si>
    <t>724
_____
486</t>
  </si>
  <si>
    <t>7
_____
3</t>
  </si>
  <si>
    <t>10162
5863
3492</t>
  </si>
  <si>
    <t>8697
_____
1432</t>
  </si>
  <si>
    <t>Р</t>
  </si>
  <si>
    <t>33
_____
34</t>
  </si>
  <si>
    <t>ТЕРр61-2-1
Ремонт штукатурки внутренних стен по камню известковым раствором площадью отдельных мест: до 1 м2 толщиной слоя до 20 мм
100 м2 отремонтированной поверхности
НР 79%*0.85 от ФОТ
СП 50%*0.8 от ФОТ</t>
  </si>
  <si>
    <t>1,414
67,15
40</t>
  </si>
  <si>
    <t>2274,38
_____
1664,29</t>
  </si>
  <si>
    <t>22,6
_____
9,39</t>
  </si>
  <si>
    <t>5601
2551
1615</t>
  </si>
  <si>
    <t>3216
_____
2353</t>
  </si>
  <si>
    <t>32
_____
13</t>
  </si>
  <si>
    <t>45691
26023
15502</t>
  </si>
  <si>
    <t>38595
_____
6942</t>
  </si>
  <si>
    <t>154
_____
159</t>
  </si>
  <si>
    <t>ТЕРр62-1-4
Окраска известковыми составами: по штукатурке
100 м2 окрашиваемой поверхности (без вычета проемов)
НР 80%*0.85 от ФОТ
СП 50%*0.8 от ФОТ</t>
  </si>
  <si>
    <t>5,022
68
40</t>
  </si>
  <si>
    <t>147,72
_____
26,66</t>
  </si>
  <si>
    <t>6,47
_____
1,4</t>
  </si>
  <si>
    <t>908
599
375</t>
  </si>
  <si>
    <t>742
_____
134</t>
  </si>
  <si>
    <t>32
_____
7</t>
  </si>
  <si>
    <t>9969
6115
3597</t>
  </si>
  <si>
    <t>8909
_____
890</t>
  </si>
  <si>
    <t>170
_____
84</t>
  </si>
  <si>
    <t>ТЕРр62-7-6
Улучшенная масляная окраска ранее окрашенных стен: за два раза с расчисткой старой краски более 35%
100 м2 окрашиваемой поверхности
НР 80%*0.85 от ФОТ
СП 50%*0.8 от ФОТ</t>
  </si>
  <si>
    <t>0,626
68
40</t>
  </si>
  <si>
    <t>826,53
_____
984,64</t>
  </si>
  <si>
    <t>9,57
_____
1,4</t>
  </si>
  <si>
    <t>1140
414
259</t>
  </si>
  <si>
    <t>517
_____
617</t>
  </si>
  <si>
    <t>6
_____
1</t>
  </si>
  <si>
    <t>8266
4230
2488</t>
  </si>
  <si>
    <t>6209
_____
2025</t>
  </si>
  <si>
    <t>32
_____
11</t>
  </si>
  <si>
    <t>ТЕРр62-9-6
Улучшенная масляная окраска ранее окрашенных окон: за два раза с расчисткой старой краски более 35%
100 м2 окрашиваемой поверхности
НР 80%*0.85 от ФОТ
СП 50%*0.8 от ФОТ</t>
  </si>
  <si>
    <t>0,706
68
40</t>
  </si>
  <si>
    <t>1536,44
_____
975,32</t>
  </si>
  <si>
    <t>1780
869
543</t>
  </si>
  <si>
    <t>1085
_____
688</t>
  </si>
  <si>
    <t>7
_____
1</t>
  </si>
  <si>
    <t>15151
8860
5212</t>
  </si>
  <si>
    <t>13018
_____
2097</t>
  </si>
  <si>
    <t>36
_____
12</t>
  </si>
  <si>
    <t>ТЕРр62-18-3
Окраска масляными составами: торцов лестничных маршей
100 м2 окрашиваемой поверхности
НР 80%*0.85 от ФОТ
СП 50%*0.8 от ФОТ</t>
  </si>
  <si>
    <t>0,192
68
40</t>
  </si>
  <si>
    <t>449,74
_____
525,51</t>
  </si>
  <si>
    <t>189
69
43</t>
  </si>
  <si>
    <t>86
_____
101</t>
  </si>
  <si>
    <t>1372
707
416</t>
  </si>
  <si>
    <t>1037
_____
325</t>
  </si>
  <si>
    <t>10
_____
3</t>
  </si>
  <si>
    <t>ТЕРр62-10-6
Улучшенная масляная окраска ранее окрашенных дверей: за два раза с расчисткой старой краски более 35%
100 м2 окрашиваемой поверхности
НР 80%*0.85 от ФОТ
СП 50%*0.8 от ФОТ</t>
  </si>
  <si>
    <t>0,1
68
40</t>
  </si>
  <si>
    <t>1045,7
_____
1011,43</t>
  </si>
  <si>
    <t>207
84
53</t>
  </si>
  <si>
    <t>105
_____
101</t>
  </si>
  <si>
    <t>1572
855
503</t>
  </si>
  <si>
    <t>1255
_____
312</t>
  </si>
  <si>
    <t>5
_____
2</t>
  </si>
  <si>
    <t>ТЕРр62-35-1
Окраска масляными составами ранее окрашенных металлических решеток и оград: без рельефа за 1 раз
100 м2 окрашиваемой поверхности
НР 80%*0.85 от ФОТ
СП 50%*0.8 от ФОТ</t>
  </si>
  <si>
    <t>0,4374
68
40</t>
  </si>
  <si>
    <t>685,23
_____
255,64</t>
  </si>
  <si>
    <t>412
240
150</t>
  </si>
  <si>
    <t>300
_____
112</t>
  </si>
  <si>
    <t>3917
2446
1439</t>
  </si>
  <si>
    <t>3597
_____
317</t>
  </si>
  <si>
    <t>ТЕРр69-9-1
Очистка помещений от строительного мусора
100 т мусора
НР 78%*0.85 от ФОТ
СП 50%*0.8 от ФОТ</t>
  </si>
  <si>
    <t>0,057186
66,3
40</t>
  </si>
  <si>
    <t>112
87
56</t>
  </si>
  <si>
    <t>1349
894
540</t>
  </si>
  <si>
    <t>С600-2029-1
Погрузочные работы при автомобильных перевозках: мусор строительный
т
НР 100%*0.85 от ФОТ
СП 60%*0.8 от ФОТ</t>
  </si>
  <si>
    <t>5,719
85
48</t>
  </si>
  <si>
    <t>С601-9002
Перевозка грузов автомобилями-самосвалами (работающими вне карьеров): расстояние 2 км, класс груза I
т
НР 0%*0.85 от ФОТ
СП 0%*0.8 от ФОТ</t>
  </si>
  <si>
    <t>5,719
0
0</t>
  </si>
  <si>
    <t>Итого прямые затраты по акту</t>
  </si>
  <si>
    <t>6887
_____
4592</t>
  </si>
  <si>
    <t>139
_____
25</t>
  </si>
  <si>
    <t>82666
_____
14340</t>
  </si>
  <si>
    <t>770
_____
305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</si>
  <si>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</si>
  <si>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</si>
  <si>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</si>
  <si>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</si>
  <si>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</si>
  <si>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</si>
  <si>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</si>
  <si>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Штукатурные работы (ремонтно-строительные)</t>
  </si>
  <si>
    <t xml:space="preserve">    Малярные работы (ремонтно-строительные)</t>
  </si>
  <si>
    <t xml:space="preserve">    Прочие ремонтно-строительные работы</t>
  </si>
  <si>
    <t xml:space="preserve">    Погрузо-разгрузочные работы при автоперевозках</t>
  </si>
  <si>
    <t xml:space="preserve">    Перевозка грузов автотранспортом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</si>
  <si>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</si>
  <si>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</si>
  <si>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</si>
  <si>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</si>
  <si>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</si>
  <si>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1-1-1</t>
  </si>
  <si>
    <t>Затраты труда рабочих (ср 1,1)</t>
  </si>
  <si>
    <t xml:space="preserve">чел.час
</t>
  </si>
  <si>
    <t xml:space="preserve">9,17
</t>
  </si>
  <si>
    <t xml:space="preserve">110,04
</t>
  </si>
  <si>
    <t>1-2-5</t>
  </si>
  <si>
    <t>Затраты труда рабочих (ср 2,5)</t>
  </si>
  <si>
    <t xml:space="preserve">10,33
</t>
  </si>
  <si>
    <t xml:space="preserve">124,05
</t>
  </si>
  <si>
    <t>1-3-1</t>
  </si>
  <si>
    <t>Затраты труда рабочих (ср 3,1)</t>
  </si>
  <si>
    <t xml:space="preserve">10,92
</t>
  </si>
  <si>
    <t xml:space="preserve">131,05
</t>
  </si>
  <si>
    <t>1-3-2</t>
  </si>
  <si>
    <t>Затраты труда рабочих (ср 3,2)</t>
  </si>
  <si>
    <t xml:space="preserve">11,05
</t>
  </si>
  <si>
    <t xml:space="preserve">132,66
</t>
  </si>
  <si>
    <t>1-3-3</t>
  </si>
  <si>
    <t>Затраты труда рабочих (ср 3,3)</t>
  </si>
  <si>
    <t xml:space="preserve">11,2
</t>
  </si>
  <si>
    <t xml:space="preserve">134,41
</t>
  </si>
  <si>
    <t>1-3-4</t>
  </si>
  <si>
    <t>Затраты труда рабочих (ср 3,4)</t>
  </si>
  <si>
    <t xml:space="preserve">11,34
</t>
  </si>
  <si>
    <t xml:space="preserve">136,16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</si>
  <si>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</si>
  <si>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</si>
  <si>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</si>
  <si>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</si>
  <si>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</si>
  <si>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</si>
  <si>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</si>
  <si>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19/1</t>
  </si>
  <si>
    <t>Автомобили бортовые, грузоподъемность: до 5 т</t>
  </si>
  <si>
    <t xml:space="preserve">103,2
</t>
  </si>
  <si>
    <t xml:space="preserve">587
</t>
  </si>
  <si>
    <t>С600-2029-1</t>
  </si>
  <si>
    <t>Погрузочные работы при автомобильных перевозках: мусор строительный</t>
  </si>
  <si>
    <t xml:space="preserve">т
</t>
  </si>
  <si>
    <t xml:space="preserve">3,3
</t>
  </si>
  <si>
    <t xml:space="preserve">28,62
</t>
  </si>
  <si>
    <t>С601-9002</t>
  </si>
  <si>
    <t>Перевозка грузов автомобилями-самосвалами (работающими вне карьеров): расстояние 2 км, класс груза I</t>
  </si>
  <si>
    <t xml:space="preserve">5,69
</t>
  </si>
  <si>
    <t xml:space="preserve">28,47
</t>
  </si>
  <si>
    <t xml:space="preserve">                  Материалы</t>
  </si>
  <si>
    <t>101-0404</t>
  </si>
  <si>
    <t>Краска для наружных работ: черная, марок МА-015, ПФ-014</t>
  </si>
  <si>
    <t xml:space="preserve">13850
</t>
  </si>
  <si>
    <t xml:space="preserve">38529,12
</t>
  </si>
  <si>
    <t>Среднее (14.01.039,14.01.0392)</t>
  </si>
  <si>
    <t>101-0426</t>
  </si>
  <si>
    <t>Краски масляные и алкидные, готовые к применению белила цинковые: МА-22</t>
  </si>
  <si>
    <t xml:space="preserve">19550
</t>
  </si>
  <si>
    <t xml:space="preserve">41308,48
</t>
  </si>
  <si>
    <t>МТРиЭ ЧО, Пост.от 14.05.2015 г. №19/1, п.111</t>
  </si>
  <si>
    <t>101-0453</t>
  </si>
  <si>
    <t>Краски цветные, готовые к применению для внутренних работ МА-25: красно-коричневая</t>
  </si>
  <si>
    <t xml:space="preserve">17060
</t>
  </si>
  <si>
    <t>101-0456</t>
  </si>
  <si>
    <t>Краски цветные, готовые к применению для внутренних работ МА-25: розово-бежевая, светло-бежевая, светло-серая</t>
  </si>
  <si>
    <t>101-0488</t>
  </si>
  <si>
    <t>Купорос медный марки: А</t>
  </si>
  <si>
    <t xml:space="preserve">10700
</t>
  </si>
  <si>
    <t xml:space="preserve">128430,76
</t>
  </si>
  <si>
    <t>К=1,1 МТРиЭ ЧО, Пост.от 14.05.2015 г. №19/1</t>
  </si>
  <si>
    <t>101-0628</t>
  </si>
  <si>
    <t>Олифа комбинированная, марки: К-3</t>
  </si>
  <si>
    <t xml:space="preserve">30040
</t>
  </si>
  <si>
    <t xml:space="preserve">87507,84
</t>
  </si>
  <si>
    <t>МТРиЭ ЧО, Пост.от 14.05.2015 г. №19/1, п.376</t>
  </si>
  <si>
    <t>101-1596</t>
  </si>
  <si>
    <t>Шкурка шлифовальная двухслойная с зернистостью 40-25</t>
  </si>
  <si>
    <t xml:space="preserve">м2
</t>
  </si>
  <si>
    <t xml:space="preserve">38,7
</t>
  </si>
  <si>
    <t xml:space="preserve">128,65
</t>
  </si>
  <si>
    <t>Среднее (34.08.0544, 34.08.0543)</t>
  </si>
  <si>
    <t>101-1712</t>
  </si>
  <si>
    <t>Шпатлевка клеевая</t>
  </si>
  <si>
    <t xml:space="preserve">4950
</t>
  </si>
  <si>
    <t xml:space="preserve">25053,47
</t>
  </si>
  <si>
    <t>13.01.138</t>
  </si>
  <si>
    <t>101-1757</t>
  </si>
  <si>
    <t>Ветошь</t>
  </si>
  <si>
    <t xml:space="preserve">кг
</t>
  </si>
  <si>
    <t xml:space="preserve">7,02
</t>
  </si>
  <si>
    <t xml:space="preserve">39,18
</t>
  </si>
  <si>
    <t>26.10.030</t>
  </si>
  <si>
    <t>101-1815</t>
  </si>
  <si>
    <t>Краски сухие для внутренних работ</t>
  </si>
  <si>
    <t xml:space="preserve">7970
</t>
  </si>
  <si>
    <t xml:space="preserve">13893,52
</t>
  </si>
  <si>
    <t>Среднее (14.01.208, 14.01.2082, 14.01.2083, 14.01.2084, 14.01.069)</t>
  </si>
  <si>
    <t>402-0086</t>
  </si>
  <si>
    <t>Раствор готовый отделочный тяжелый: известковый 1:2,5</t>
  </si>
  <si>
    <t xml:space="preserve">м3
</t>
  </si>
  <si>
    <t xml:space="preserve">756
</t>
  </si>
  <si>
    <t xml:space="preserve">2227,85
</t>
  </si>
  <si>
    <t>МТРиЭ ЧО, Пост.от 14.05.2015 г. №19/1, п.082</t>
  </si>
  <si>
    <t>405-0253</t>
  </si>
  <si>
    <t>Известь строительная: негашеная комовая, сорт I</t>
  </si>
  <si>
    <t xml:space="preserve">722,97
</t>
  </si>
  <si>
    <t xml:space="preserve">4858,89
</t>
  </si>
  <si>
    <t>МТРиЭ ЧО, Пост.от 14.05.2015 г. №19/1, п.372</t>
  </si>
  <si>
    <t>409-0639</t>
  </si>
  <si>
    <t>Пемза шлаковая (щебень пористый из металлургического шлака), марка 600, фракция 5-10 мм</t>
  </si>
  <si>
    <t xml:space="preserve">101
</t>
  </si>
  <si>
    <t xml:space="preserve">380,49
</t>
  </si>
  <si>
    <t>Среднее (07.01.060, 07.01.1116, 07.01.020,07.01.081.1)</t>
  </si>
  <si>
    <t>411-0001</t>
  </si>
  <si>
    <t>Вода</t>
  </si>
  <si>
    <t xml:space="preserve">3,11
</t>
  </si>
  <si>
    <t xml:space="preserve">22,77
</t>
  </si>
  <si>
    <t>Среднее (26.01.015, 26.01.017)</t>
  </si>
  <si>
    <t xml:space="preserve">          Неучтенные ресурсы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</si>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</sst>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9"/>
  <sheetViews>
    <sheetView showGridLines="0" tabSelected="1" topLeftCell="A37" workbookViewId="0">
      <selection activeCell="C49" sqref="C4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626.63</v>
      </c>
      <c r="X14" s="27">
        <v>626.63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1.81</v>
      </c>
      <c r="X15" s="27">
        <v>1.81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2" t="s">
        <v>68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21670.48/1000</f>
        <v>21.670480000000001</v>
      </c>
      <c r="I27" s="85"/>
      <c r="J27" s="35" t="s">
        <v>6</v>
      </c>
      <c r="K27" s="86">
        <f>192244.48/1000</f>
        <v>192.24448000000001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0.62843999999999989</v>
      </c>
      <c r="I30" s="85"/>
      <c r="J30" s="35" t="s">
        <v>8</v>
      </c>
      <c r="K30" s="86">
        <f>(X14+X15)/1000</f>
        <v>0.62843999999999989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6912</v>
      </c>
      <c r="Z30" s="71">
        <v>5487</v>
      </c>
      <c r="AA30" s="71">
        <v>3456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6912/1000</f>
        <v>6.9119999999999999</v>
      </c>
      <c r="I31" s="85"/>
      <c r="J31" s="35" t="s">
        <v>6</v>
      </c>
      <c r="K31" s="86">
        <f>82971/1000</f>
        <v>82.971000000000004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82971</v>
      </c>
      <c r="Z31" s="72">
        <v>55993</v>
      </c>
      <c r="AA31" s="72">
        <v>33189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91.2" x14ac:dyDescent="0.25">
      <c r="A42" s="132">
        <v>1</v>
      </c>
      <c r="B42" s="133">
        <v>48</v>
      </c>
      <c r="C42" s="134" t="s">
        <v>75</v>
      </c>
      <c r="D42" s="135" t="s">
        <v>76</v>
      </c>
      <c r="E42" s="136">
        <v>4377.1099999999997</v>
      </c>
      <c r="F42" s="137" t="s">
        <v>77</v>
      </c>
      <c r="G42" s="136" t="s">
        <v>78</v>
      </c>
      <c r="H42" s="136" t="s">
        <v>79</v>
      </c>
      <c r="I42" s="136" t="s">
        <v>80</v>
      </c>
      <c r="J42" s="136" t="s">
        <v>81</v>
      </c>
      <c r="K42" s="136" t="s">
        <v>82</v>
      </c>
      <c r="L42" s="137" t="s">
        <v>83</v>
      </c>
      <c r="M42" s="137"/>
      <c r="N42" s="137" t="s">
        <v>84</v>
      </c>
      <c r="O42" s="137"/>
      <c r="P42" s="137"/>
      <c r="Q42" s="137"/>
      <c r="R42" s="137"/>
      <c r="S42" s="137"/>
      <c r="T42" s="137"/>
      <c r="U42" s="137"/>
      <c r="V42" s="137" t="s">
        <v>85</v>
      </c>
    </row>
    <row r="43" spans="1:22" ht="91.2" x14ac:dyDescent="0.25">
      <c r="A43" s="132">
        <v>2</v>
      </c>
      <c r="B43" s="133">
        <v>49</v>
      </c>
      <c r="C43" s="134" t="s">
        <v>86</v>
      </c>
      <c r="D43" s="135" t="s">
        <v>87</v>
      </c>
      <c r="E43" s="136">
        <v>3961.27</v>
      </c>
      <c r="F43" s="137" t="s">
        <v>88</v>
      </c>
      <c r="G43" s="136" t="s">
        <v>89</v>
      </c>
      <c r="H43" s="136" t="s">
        <v>90</v>
      </c>
      <c r="I43" s="136" t="s">
        <v>91</v>
      </c>
      <c r="J43" s="136" t="s">
        <v>92</v>
      </c>
      <c r="K43" s="136" t="s">
        <v>93</v>
      </c>
      <c r="L43" s="137" t="s">
        <v>94</v>
      </c>
      <c r="M43" s="137"/>
      <c r="N43" s="137" t="s">
        <v>84</v>
      </c>
      <c r="O43" s="137"/>
      <c r="P43" s="137"/>
      <c r="Q43" s="137"/>
      <c r="R43" s="137"/>
      <c r="S43" s="137"/>
      <c r="T43" s="137"/>
      <c r="U43" s="137"/>
      <c r="V43" s="137" t="s">
        <v>95</v>
      </c>
    </row>
    <row r="44" spans="1:22" ht="79.8" x14ac:dyDescent="0.25">
      <c r="A44" s="132">
        <v>3</v>
      </c>
      <c r="B44" s="133">
        <v>50</v>
      </c>
      <c r="C44" s="134" t="s">
        <v>96</v>
      </c>
      <c r="D44" s="135" t="s">
        <v>97</v>
      </c>
      <c r="E44" s="136">
        <v>180.85</v>
      </c>
      <c r="F44" s="137" t="s">
        <v>98</v>
      </c>
      <c r="G44" s="136" t="s">
        <v>99</v>
      </c>
      <c r="H44" s="136" t="s">
        <v>100</v>
      </c>
      <c r="I44" s="136" t="s">
        <v>101</v>
      </c>
      <c r="J44" s="136" t="s">
        <v>102</v>
      </c>
      <c r="K44" s="136" t="s">
        <v>103</v>
      </c>
      <c r="L44" s="137" t="s">
        <v>104</v>
      </c>
      <c r="M44" s="137"/>
      <c r="N44" s="137" t="s">
        <v>84</v>
      </c>
      <c r="O44" s="137"/>
      <c r="P44" s="137"/>
      <c r="Q44" s="137"/>
      <c r="R44" s="137"/>
      <c r="S44" s="137"/>
      <c r="T44" s="137"/>
      <c r="U44" s="137"/>
      <c r="V44" s="137" t="s">
        <v>105</v>
      </c>
    </row>
    <row r="45" spans="1:22" ht="79.8" x14ac:dyDescent="0.25">
      <c r="A45" s="132">
        <v>4</v>
      </c>
      <c r="B45" s="133">
        <v>51</v>
      </c>
      <c r="C45" s="134" t="s">
        <v>106</v>
      </c>
      <c r="D45" s="135" t="s">
        <v>107</v>
      </c>
      <c r="E45" s="136">
        <v>1820.74</v>
      </c>
      <c r="F45" s="137" t="s">
        <v>108</v>
      </c>
      <c r="G45" s="136" t="s">
        <v>109</v>
      </c>
      <c r="H45" s="136" t="s">
        <v>110</v>
      </c>
      <c r="I45" s="136" t="s">
        <v>111</v>
      </c>
      <c r="J45" s="136" t="s">
        <v>112</v>
      </c>
      <c r="K45" s="136" t="s">
        <v>113</v>
      </c>
      <c r="L45" s="137" t="s">
        <v>114</v>
      </c>
      <c r="M45" s="137"/>
      <c r="N45" s="137" t="s">
        <v>84</v>
      </c>
      <c r="O45" s="137"/>
      <c r="P45" s="137"/>
      <c r="Q45" s="137"/>
      <c r="R45" s="137"/>
      <c r="S45" s="137"/>
      <c r="T45" s="137"/>
      <c r="U45" s="137"/>
      <c r="V45" s="137" t="s">
        <v>115</v>
      </c>
    </row>
    <row r="46" spans="1:22" ht="79.8" x14ac:dyDescent="0.25">
      <c r="A46" s="132">
        <v>5</v>
      </c>
      <c r="B46" s="133">
        <v>52</v>
      </c>
      <c r="C46" s="134" t="s">
        <v>116</v>
      </c>
      <c r="D46" s="135" t="s">
        <v>117</v>
      </c>
      <c r="E46" s="136">
        <v>2521.33</v>
      </c>
      <c r="F46" s="137" t="s">
        <v>118</v>
      </c>
      <c r="G46" s="136" t="s">
        <v>109</v>
      </c>
      <c r="H46" s="136" t="s">
        <v>119</v>
      </c>
      <c r="I46" s="136" t="s">
        <v>120</v>
      </c>
      <c r="J46" s="136" t="s">
        <v>121</v>
      </c>
      <c r="K46" s="136" t="s">
        <v>122</v>
      </c>
      <c r="L46" s="137" t="s">
        <v>123</v>
      </c>
      <c r="M46" s="137"/>
      <c r="N46" s="137" t="s">
        <v>84</v>
      </c>
      <c r="O46" s="137"/>
      <c r="P46" s="137"/>
      <c r="Q46" s="137"/>
      <c r="R46" s="137"/>
      <c r="S46" s="137"/>
      <c r="T46" s="137"/>
      <c r="U46" s="137"/>
      <c r="V46" s="137" t="s">
        <v>124</v>
      </c>
    </row>
    <row r="47" spans="1:22" ht="68.400000000000006" x14ac:dyDescent="0.25">
      <c r="A47" s="132">
        <v>6</v>
      </c>
      <c r="B47" s="133">
        <v>53</v>
      </c>
      <c r="C47" s="134" t="s">
        <v>125</v>
      </c>
      <c r="D47" s="135" t="s">
        <v>126</v>
      </c>
      <c r="E47" s="136">
        <v>984.82</v>
      </c>
      <c r="F47" s="137" t="s">
        <v>127</v>
      </c>
      <c r="G47" s="136" t="s">
        <v>109</v>
      </c>
      <c r="H47" s="136" t="s">
        <v>128</v>
      </c>
      <c r="I47" s="136" t="s">
        <v>129</v>
      </c>
      <c r="J47" s="136">
        <v>2</v>
      </c>
      <c r="K47" s="136" t="s">
        <v>130</v>
      </c>
      <c r="L47" s="137" t="s">
        <v>131</v>
      </c>
      <c r="M47" s="137"/>
      <c r="N47" s="137" t="s">
        <v>84</v>
      </c>
      <c r="O47" s="137"/>
      <c r="P47" s="137"/>
      <c r="Q47" s="137"/>
      <c r="R47" s="137"/>
      <c r="S47" s="137"/>
      <c r="T47" s="137"/>
      <c r="U47" s="137"/>
      <c r="V47" s="137" t="s">
        <v>132</v>
      </c>
    </row>
    <row r="48" spans="1:22" ht="79.8" x14ac:dyDescent="0.25">
      <c r="A48" s="132">
        <v>7</v>
      </c>
      <c r="B48" s="133">
        <v>54</v>
      </c>
      <c r="C48" s="134" t="s">
        <v>133</v>
      </c>
      <c r="D48" s="135" t="s">
        <v>134</v>
      </c>
      <c r="E48" s="136">
        <v>2066.6999999999998</v>
      </c>
      <c r="F48" s="137" t="s">
        <v>135</v>
      </c>
      <c r="G48" s="136" t="s">
        <v>109</v>
      </c>
      <c r="H48" s="136" t="s">
        <v>136</v>
      </c>
      <c r="I48" s="136" t="s">
        <v>137</v>
      </c>
      <c r="J48" s="136">
        <v>1</v>
      </c>
      <c r="K48" s="136" t="s">
        <v>138</v>
      </c>
      <c r="L48" s="137" t="s">
        <v>139</v>
      </c>
      <c r="M48" s="137"/>
      <c r="N48" s="137" t="s">
        <v>84</v>
      </c>
      <c r="O48" s="137"/>
      <c r="P48" s="137"/>
      <c r="Q48" s="137"/>
      <c r="R48" s="137"/>
      <c r="S48" s="137"/>
      <c r="T48" s="137"/>
      <c r="U48" s="137"/>
      <c r="V48" s="137" t="s">
        <v>140</v>
      </c>
    </row>
    <row r="49" spans="1:22" ht="79.8" x14ac:dyDescent="0.25">
      <c r="A49" s="132">
        <v>8</v>
      </c>
      <c r="B49" s="133">
        <v>55</v>
      </c>
      <c r="C49" s="134" t="s">
        <v>141</v>
      </c>
      <c r="D49" s="135" t="s">
        <v>142</v>
      </c>
      <c r="E49" s="136">
        <v>941.9</v>
      </c>
      <c r="F49" s="137" t="s">
        <v>143</v>
      </c>
      <c r="G49" s="136">
        <v>1.03</v>
      </c>
      <c r="H49" s="136" t="s">
        <v>144</v>
      </c>
      <c r="I49" s="136" t="s">
        <v>145</v>
      </c>
      <c r="J49" s="136"/>
      <c r="K49" s="136" t="s">
        <v>146</v>
      </c>
      <c r="L49" s="137" t="s">
        <v>147</v>
      </c>
      <c r="M49" s="137"/>
      <c r="N49" s="137" t="s">
        <v>84</v>
      </c>
      <c r="O49" s="137"/>
      <c r="P49" s="137"/>
      <c r="Q49" s="137"/>
      <c r="R49" s="137"/>
      <c r="S49" s="137"/>
      <c r="T49" s="137"/>
      <c r="U49" s="137"/>
      <c r="V49" s="137">
        <v>3</v>
      </c>
    </row>
    <row r="50" spans="1:22" ht="68.400000000000006" x14ac:dyDescent="0.25">
      <c r="A50" s="132">
        <v>9</v>
      </c>
      <c r="B50" s="133">
        <v>56</v>
      </c>
      <c r="C50" s="134" t="s">
        <v>148</v>
      </c>
      <c r="D50" s="135" t="s">
        <v>149</v>
      </c>
      <c r="E50" s="136">
        <v>1965.31</v>
      </c>
      <c r="F50" s="137">
        <v>1965.31</v>
      </c>
      <c r="G50" s="136"/>
      <c r="H50" s="136" t="s">
        <v>150</v>
      </c>
      <c r="I50" s="136">
        <v>112</v>
      </c>
      <c r="J50" s="136"/>
      <c r="K50" s="136" t="s">
        <v>151</v>
      </c>
      <c r="L50" s="137">
        <v>1349</v>
      </c>
      <c r="M50" s="137"/>
      <c r="N50" s="137" t="s">
        <v>84</v>
      </c>
      <c r="O50" s="137"/>
      <c r="P50" s="137"/>
      <c r="Q50" s="137"/>
      <c r="R50" s="137"/>
      <c r="S50" s="137"/>
      <c r="T50" s="137"/>
      <c r="U50" s="137"/>
      <c r="V50" s="137"/>
    </row>
    <row r="51" spans="1:22" ht="68.400000000000006" x14ac:dyDescent="0.25">
      <c r="A51" s="132">
        <v>10</v>
      </c>
      <c r="B51" s="133">
        <v>57</v>
      </c>
      <c r="C51" s="134" t="s">
        <v>152</v>
      </c>
      <c r="D51" s="135" t="s">
        <v>153</v>
      </c>
      <c r="E51" s="136">
        <v>3.3</v>
      </c>
      <c r="F51" s="137"/>
      <c r="G51" s="136">
        <v>3.3</v>
      </c>
      <c r="H51" s="136">
        <v>19</v>
      </c>
      <c r="I51" s="136"/>
      <c r="J51" s="136">
        <v>19</v>
      </c>
      <c r="K51" s="136">
        <v>164</v>
      </c>
      <c r="L51" s="137"/>
      <c r="M51" s="137"/>
      <c r="N51" s="137" t="s">
        <v>84</v>
      </c>
      <c r="O51" s="137"/>
      <c r="P51" s="137"/>
      <c r="Q51" s="137"/>
      <c r="R51" s="137"/>
      <c r="S51" s="137"/>
      <c r="T51" s="137"/>
      <c r="U51" s="137"/>
      <c r="V51" s="137">
        <v>164</v>
      </c>
    </row>
    <row r="52" spans="1:22" ht="79.8" x14ac:dyDescent="0.25">
      <c r="A52" s="138">
        <v>11</v>
      </c>
      <c r="B52" s="139">
        <v>58</v>
      </c>
      <c r="C52" s="140" t="s">
        <v>154</v>
      </c>
      <c r="D52" s="141" t="s">
        <v>155</v>
      </c>
      <c r="E52" s="142">
        <v>5.69</v>
      </c>
      <c r="F52" s="143"/>
      <c r="G52" s="142">
        <v>5.69</v>
      </c>
      <c r="H52" s="142">
        <v>33</v>
      </c>
      <c r="I52" s="142"/>
      <c r="J52" s="142">
        <v>33</v>
      </c>
      <c r="K52" s="142">
        <v>163</v>
      </c>
      <c r="L52" s="143"/>
      <c r="M52" s="143"/>
      <c r="N52" s="143" t="s">
        <v>84</v>
      </c>
      <c r="O52" s="143"/>
      <c r="P52" s="143"/>
      <c r="Q52" s="143"/>
      <c r="R52" s="143"/>
      <c r="S52" s="143"/>
      <c r="T52" s="143"/>
      <c r="U52" s="143"/>
      <c r="V52" s="143">
        <v>163</v>
      </c>
    </row>
    <row r="53" spans="1:22" ht="34.200000000000003" x14ac:dyDescent="0.25">
      <c r="A53" s="144" t="s">
        <v>156</v>
      </c>
      <c r="B53" s="145"/>
      <c r="C53" s="145"/>
      <c r="D53" s="145"/>
      <c r="E53" s="145"/>
      <c r="F53" s="145"/>
      <c r="G53" s="145"/>
      <c r="H53" s="146">
        <v>11618</v>
      </c>
      <c r="I53" s="146" t="s">
        <v>157</v>
      </c>
      <c r="J53" s="146" t="s">
        <v>158</v>
      </c>
      <c r="K53" s="146">
        <v>97776</v>
      </c>
      <c r="L53" s="146" t="s">
        <v>159</v>
      </c>
      <c r="M53" s="146"/>
      <c r="N53" s="146"/>
      <c r="O53" s="146"/>
      <c r="P53" s="146"/>
      <c r="Q53" s="146"/>
      <c r="R53" s="146"/>
      <c r="S53" s="146"/>
      <c r="T53" s="146"/>
      <c r="U53" s="146"/>
      <c r="V53" s="146" t="s">
        <v>160</v>
      </c>
    </row>
    <row r="54" spans="1:22" x14ac:dyDescent="0.25">
      <c r="A54" s="144" t="s">
        <v>161</v>
      </c>
      <c r="B54" s="145"/>
      <c r="C54" s="145"/>
      <c r="D54" s="145"/>
      <c r="E54" s="145"/>
      <c r="F54" s="145"/>
      <c r="G54" s="145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</row>
    <row r="55" spans="1:22" x14ac:dyDescent="0.25">
      <c r="A55" s="144" t="s">
        <v>162</v>
      </c>
      <c r="B55" s="145"/>
      <c r="C55" s="145"/>
      <c r="D55" s="145"/>
      <c r="E55" s="145"/>
      <c r="F55" s="145"/>
      <c r="G55" s="145"/>
      <c r="H55" s="146">
        <v>6912</v>
      </c>
      <c r="I55" s="146"/>
      <c r="J55" s="146"/>
      <c r="K55" s="146">
        <v>82971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</row>
    <row r="56" spans="1:22" x14ac:dyDescent="0.25">
      <c r="A56" s="144" t="s">
        <v>163</v>
      </c>
      <c r="B56" s="145"/>
      <c r="C56" s="145"/>
      <c r="D56" s="145"/>
      <c r="E56" s="145"/>
      <c r="F56" s="145"/>
      <c r="G56" s="145"/>
      <c r="H56" s="146">
        <v>4592</v>
      </c>
      <c r="I56" s="146"/>
      <c r="J56" s="146"/>
      <c r="K56" s="146">
        <v>14340</v>
      </c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x14ac:dyDescent="0.25">
      <c r="A57" s="144" t="s">
        <v>164</v>
      </c>
      <c r="B57" s="145"/>
      <c r="C57" s="145"/>
      <c r="D57" s="145"/>
      <c r="E57" s="145"/>
      <c r="F57" s="145"/>
      <c r="G57" s="145"/>
      <c r="H57" s="146">
        <v>139</v>
      </c>
      <c r="I57" s="146"/>
      <c r="J57" s="146"/>
      <c r="K57" s="146">
        <v>770</v>
      </c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</row>
    <row r="58" spans="1:22" x14ac:dyDescent="0.25">
      <c r="A58" s="147" t="s">
        <v>165</v>
      </c>
      <c r="B58" s="148"/>
      <c r="C58" s="148"/>
      <c r="D58" s="148"/>
      <c r="E58" s="148"/>
      <c r="F58" s="148"/>
      <c r="G58" s="148"/>
      <c r="H58" s="149">
        <v>5487</v>
      </c>
      <c r="I58" s="149"/>
      <c r="J58" s="149"/>
      <c r="K58" s="149">
        <v>55993</v>
      </c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</row>
    <row r="59" spans="1:22" x14ac:dyDescent="0.25">
      <c r="A59" s="147" t="s">
        <v>166</v>
      </c>
      <c r="B59" s="148"/>
      <c r="C59" s="148"/>
      <c r="D59" s="148"/>
      <c r="E59" s="148"/>
      <c r="F59" s="148"/>
      <c r="G59" s="148"/>
      <c r="H59" s="149">
        <v>3456</v>
      </c>
      <c r="I59" s="149"/>
      <c r="J59" s="149"/>
      <c r="K59" s="149">
        <v>33189</v>
      </c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</row>
    <row r="60" spans="1:22" x14ac:dyDescent="0.25">
      <c r="A60" s="147" t="s">
        <v>167</v>
      </c>
      <c r="B60" s="148"/>
      <c r="C60" s="148"/>
      <c r="D60" s="148"/>
      <c r="E60" s="148"/>
      <c r="F60" s="148"/>
      <c r="G60" s="148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</row>
    <row r="61" spans="1:22" x14ac:dyDescent="0.25">
      <c r="A61" s="144" t="s">
        <v>168</v>
      </c>
      <c r="B61" s="145"/>
      <c r="C61" s="145"/>
      <c r="D61" s="145"/>
      <c r="E61" s="145"/>
      <c r="F61" s="145"/>
      <c r="G61" s="145"/>
      <c r="H61" s="146">
        <v>11921</v>
      </c>
      <c r="I61" s="146"/>
      <c r="J61" s="146"/>
      <c r="K61" s="146">
        <v>106733</v>
      </c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</row>
    <row r="62" spans="1:22" x14ac:dyDescent="0.25">
      <c r="A62" s="144" t="s">
        <v>169</v>
      </c>
      <c r="B62" s="145"/>
      <c r="C62" s="145"/>
      <c r="D62" s="145"/>
      <c r="E62" s="145"/>
      <c r="F62" s="145"/>
      <c r="G62" s="145"/>
      <c r="H62" s="146">
        <v>8333</v>
      </c>
      <c r="I62" s="146"/>
      <c r="J62" s="146"/>
      <c r="K62" s="146">
        <v>77115</v>
      </c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</row>
    <row r="63" spans="1:22" x14ac:dyDescent="0.25">
      <c r="A63" s="144" t="s">
        <v>170</v>
      </c>
      <c r="B63" s="145"/>
      <c r="C63" s="145"/>
      <c r="D63" s="145"/>
      <c r="E63" s="145"/>
      <c r="F63" s="145"/>
      <c r="G63" s="145"/>
      <c r="H63" s="146">
        <v>255</v>
      </c>
      <c r="I63" s="146"/>
      <c r="J63" s="146"/>
      <c r="K63" s="146">
        <v>2783</v>
      </c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x14ac:dyDescent="0.25">
      <c r="A64" s="144" t="s">
        <v>171</v>
      </c>
      <c r="B64" s="145"/>
      <c r="C64" s="145"/>
      <c r="D64" s="145"/>
      <c r="E64" s="145"/>
      <c r="F64" s="145"/>
      <c r="G64" s="145"/>
      <c r="H64" s="146">
        <v>19</v>
      </c>
      <c r="I64" s="146"/>
      <c r="J64" s="146"/>
      <c r="K64" s="146">
        <v>164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x14ac:dyDescent="0.25">
      <c r="A65" s="144" t="s">
        <v>172</v>
      </c>
      <c r="B65" s="145"/>
      <c r="C65" s="145"/>
      <c r="D65" s="145"/>
      <c r="E65" s="145"/>
      <c r="F65" s="145"/>
      <c r="G65" s="145"/>
      <c r="H65" s="146">
        <v>33</v>
      </c>
      <c r="I65" s="146"/>
      <c r="J65" s="146"/>
      <c r="K65" s="146">
        <v>163</v>
      </c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</row>
    <row r="66" spans="1:22" x14ac:dyDescent="0.25">
      <c r="A66" s="144" t="s">
        <v>173</v>
      </c>
      <c r="B66" s="145"/>
      <c r="C66" s="145"/>
      <c r="D66" s="145"/>
      <c r="E66" s="145"/>
      <c r="F66" s="145"/>
      <c r="G66" s="145"/>
      <c r="H66" s="146">
        <v>20561</v>
      </c>
      <c r="I66" s="146"/>
      <c r="J66" s="146"/>
      <c r="K66" s="146">
        <v>186958</v>
      </c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</row>
    <row r="67" spans="1:22" ht="30" customHeight="1" x14ac:dyDescent="0.25">
      <c r="A67" s="144" t="s">
        <v>174</v>
      </c>
      <c r="B67" s="145"/>
      <c r="C67" s="145"/>
      <c r="D67" s="145"/>
      <c r="E67" s="145"/>
      <c r="F67" s="145"/>
      <c r="G67" s="145"/>
      <c r="H67" s="146">
        <v>1109.48</v>
      </c>
      <c r="I67" s="146"/>
      <c r="J67" s="146"/>
      <c r="K67" s="146">
        <v>5286.48</v>
      </c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</row>
    <row r="68" spans="1:22" x14ac:dyDescent="0.25">
      <c r="A68" s="147" t="s">
        <v>175</v>
      </c>
      <c r="B68" s="148"/>
      <c r="C68" s="148"/>
      <c r="D68" s="148"/>
      <c r="E68" s="148"/>
      <c r="F68" s="148"/>
      <c r="G68" s="148"/>
      <c r="H68" s="149">
        <v>21670.48</v>
      </c>
      <c r="I68" s="149"/>
      <c r="J68" s="149"/>
      <c r="K68" s="149">
        <v>192244.48000000001</v>
      </c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</row>
    <row r="69" spans="1:22" x14ac:dyDescent="0.25">
      <c r="A69" s="50"/>
      <c r="B69" s="39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</row>
    <row r="70" spans="1:22" x14ac:dyDescent="0.25">
      <c r="A70" s="50"/>
      <c r="B70" s="39"/>
      <c r="C70" s="73" t="s">
        <v>64</v>
      </c>
      <c r="D70" s="48"/>
      <c r="E70" s="48"/>
      <c r="F70" s="48"/>
      <c r="G70" s="48"/>
      <c r="H70" s="74">
        <f>IF(ISBLANK(Y30),"",ROUND(Z30/Y30,2)*100)</f>
        <v>79</v>
      </c>
      <c r="I70" s="48"/>
      <c r="J70" s="48"/>
      <c r="K70" s="74">
        <f>IF(ISBLANK(Y31),"",ROUND(Z31/Y31,2)*100)</f>
        <v>67</v>
      </c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</row>
    <row r="71" spans="1:22" x14ac:dyDescent="0.25">
      <c r="A71" s="50"/>
      <c r="B71" s="39"/>
      <c r="C71" s="73" t="s">
        <v>65</v>
      </c>
      <c r="D71" s="48"/>
      <c r="E71" s="48"/>
      <c r="F71" s="48"/>
      <c r="G71" s="48"/>
      <c r="H71" s="45">
        <f>IF(ISBLANK(Y30),"",ROUND(AA30/Y30,2)*100)</f>
        <v>50</v>
      </c>
      <c r="I71" s="48"/>
      <c r="J71" s="48"/>
      <c r="K71" s="45">
        <f>IF(ISBLANK(Y31),"",ROUND(AA31/Y31,2)*100)</f>
        <v>40</v>
      </c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</row>
    <row r="72" spans="1:22" x14ac:dyDescent="0.25">
      <c r="A72" s="28"/>
      <c r="B72" s="28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</row>
    <row r="73" spans="1:22" x14ac:dyDescent="0.25">
      <c r="B73" s="75" t="s">
        <v>71</v>
      </c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</row>
    <row r="74" spans="1:22" x14ac:dyDescent="0.25">
      <c r="B74" s="3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</row>
    <row r="75" spans="1:22" x14ac:dyDescent="0.25">
      <c r="B75" s="75" t="s">
        <v>72</v>
      </c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</row>
    <row r="76" spans="1:22" x14ac:dyDescent="0.25">
      <c r="B76" s="46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</row>
    <row r="78" spans="1:22" x14ac:dyDescent="0.25">
      <c r="C78" s="49"/>
      <c r="D78" s="49"/>
      <c r="E78" s="49"/>
      <c r="F78" s="49"/>
      <c r="G78" s="49"/>
    </row>
    <row r="79" spans="1:22" x14ac:dyDescent="0.25">
      <c r="C79" s="49"/>
      <c r="D79" s="49"/>
      <c r="E79" s="49"/>
      <c r="F79" s="49"/>
      <c r="G79" s="49"/>
    </row>
    <row r="80" spans="1:22" x14ac:dyDescent="0.25">
      <c r="C80" s="49"/>
      <c r="D80" s="49"/>
      <c r="E80" s="49"/>
      <c r="F80" s="49"/>
      <c r="G80" s="4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  <row r="84" spans="3:7" x14ac:dyDescent="0.25">
      <c r="C84" s="49"/>
      <c r="D84" s="49"/>
      <c r="E84" s="49"/>
      <c r="F84" s="49"/>
      <c r="G84" s="49"/>
    </row>
    <row r="85" spans="3:7" x14ac:dyDescent="0.25">
      <c r="C85" s="49"/>
      <c r="D85" s="49"/>
      <c r="E85" s="49"/>
      <c r="F85" s="49"/>
      <c r="G85" s="49"/>
    </row>
    <row r="86" spans="3:7" x14ac:dyDescent="0.25">
      <c r="C86" s="49"/>
      <c r="D86" s="49"/>
      <c r="E86" s="49"/>
      <c r="F86" s="49"/>
      <c r="G86" s="49"/>
    </row>
    <row r="87" spans="3:7" x14ac:dyDescent="0.25">
      <c r="C87" s="49"/>
      <c r="D87" s="49"/>
      <c r="E87" s="49"/>
      <c r="F87" s="49"/>
      <c r="G87" s="49"/>
    </row>
    <row r="88" spans="3:7" x14ac:dyDescent="0.25">
      <c r="C88" s="49"/>
      <c r="D88" s="49"/>
      <c r="E88" s="49"/>
      <c r="F88" s="49"/>
      <c r="G88" s="49"/>
    </row>
    <row r="89" spans="3:7" x14ac:dyDescent="0.25">
      <c r="C89" s="49"/>
      <c r="D89" s="49"/>
      <c r="E89" s="49"/>
      <c r="F89" s="49"/>
      <c r="G89" s="49"/>
    </row>
  </sheetData>
  <mergeCells count="50">
    <mergeCell ref="A63:G63"/>
    <mergeCell ref="A64:G64"/>
    <mergeCell ref="A65:G65"/>
    <mergeCell ref="A66:G66"/>
    <mergeCell ref="A67:G67"/>
    <mergeCell ref="A68:G68"/>
    <mergeCell ref="A57:G57"/>
    <mergeCell ref="A58:G58"/>
    <mergeCell ref="A59:G59"/>
    <mergeCell ref="A60:G60"/>
    <mergeCell ref="A61:G61"/>
    <mergeCell ref="A62:G62"/>
    <mergeCell ref="A40:V40"/>
    <mergeCell ref="A41:V41"/>
    <mergeCell ref="A53:G53"/>
    <mergeCell ref="A54:G54"/>
    <mergeCell ref="A55:G55"/>
    <mergeCell ref="A56:G56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76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21670.48/1000</f>
        <v>21.670480000000001</v>
      </c>
      <c r="H11" s="85"/>
      <c r="I11" s="55" t="s">
        <v>6</v>
      </c>
      <c r="J11" s="86">
        <f>192244.48/1000</f>
        <v>192.24448000000001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0.62843999999999989</v>
      </c>
      <c r="H14" s="85"/>
      <c r="I14" s="55" t="s">
        <v>8</v>
      </c>
      <c r="J14" s="86">
        <f>(P14+P15)/1000</f>
        <v>0.62843999999999989</v>
      </c>
      <c r="K14" s="87"/>
      <c r="L14" s="58">
        <v>7483</v>
      </c>
      <c r="M14" s="35" t="s">
        <v>8</v>
      </c>
      <c r="N14" s="57"/>
      <c r="O14" s="26">
        <v>626.63</v>
      </c>
      <c r="P14" s="27">
        <v>626.63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6912/1000</f>
        <v>6.9119999999999999</v>
      </c>
      <c r="H15" s="117"/>
      <c r="I15" s="55" t="s">
        <v>6</v>
      </c>
      <c r="J15" s="86">
        <f>82971/1000</f>
        <v>82.971000000000004</v>
      </c>
      <c r="K15" s="87"/>
      <c r="L15" s="59">
        <v>89810</v>
      </c>
      <c r="M15" s="35" t="s">
        <v>6</v>
      </c>
      <c r="N15" s="57"/>
      <c r="O15" s="26">
        <v>1.81</v>
      </c>
      <c r="P15" s="27">
        <v>1.81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25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312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176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177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178</v>
      </c>
      <c r="C26" s="134" t="s">
        <v>179</v>
      </c>
      <c r="D26" s="154" t="s">
        <v>180</v>
      </c>
      <c r="E26" s="155">
        <v>12.26</v>
      </c>
      <c r="F26" s="136" t="s">
        <v>181</v>
      </c>
      <c r="G26" s="136">
        <v>112.42</v>
      </c>
      <c r="H26" s="156"/>
      <c r="I26" s="156"/>
      <c r="J26" s="136" t="s">
        <v>182</v>
      </c>
      <c r="K26" s="136">
        <v>1349.09</v>
      </c>
      <c r="L26" s="157"/>
      <c r="M26" s="156">
        <f>IF(ISNUMBER(K26/G26),IF(NOT(K26/G26=0),K26/G26, " "), " ")</f>
        <v>12.000444760718732</v>
      </c>
      <c r="N26" s="154"/>
    </row>
    <row r="27" spans="1:23" s="29" customFormat="1" ht="22.8" x14ac:dyDescent="0.25">
      <c r="A27" s="152">
        <v>2</v>
      </c>
      <c r="B27" s="153" t="s">
        <v>183</v>
      </c>
      <c r="C27" s="134" t="s">
        <v>184</v>
      </c>
      <c r="D27" s="154" t="s">
        <v>180</v>
      </c>
      <c r="E27" s="155">
        <v>71.81</v>
      </c>
      <c r="F27" s="136" t="s">
        <v>185</v>
      </c>
      <c r="G27" s="136">
        <v>741.8</v>
      </c>
      <c r="H27" s="156"/>
      <c r="I27" s="156"/>
      <c r="J27" s="136" t="s">
        <v>186</v>
      </c>
      <c r="K27" s="136">
        <v>8908.0300000000007</v>
      </c>
      <c r="L27" s="157"/>
      <c r="M27" s="156">
        <f>IF(ISNUMBER(K27/G27),IF(NOT(K27/G27=0),K27/G27, " "), " ")</f>
        <v>12.008668104610409</v>
      </c>
      <c r="N27" s="154"/>
    </row>
    <row r="28" spans="1:23" s="29" customFormat="1" ht="22.8" x14ac:dyDescent="0.25">
      <c r="A28" s="152">
        <v>3</v>
      </c>
      <c r="B28" s="153" t="s">
        <v>187</v>
      </c>
      <c r="C28" s="134" t="s">
        <v>188</v>
      </c>
      <c r="D28" s="154" t="s">
        <v>180</v>
      </c>
      <c r="E28" s="155">
        <v>183.74</v>
      </c>
      <c r="F28" s="136" t="s">
        <v>189</v>
      </c>
      <c r="G28" s="136">
        <v>2006.43</v>
      </c>
      <c r="H28" s="156"/>
      <c r="I28" s="156"/>
      <c r="J28" s="136" t="s">
        <v>190</v>
      </c>
      <c r="K28" s="136">
        <v>24079.13</v>
      </c>
      <c r="L28" s="157"/>
      <c r="M28" s="156">
        <f>IF(ISNUMBER(K28/G28),IF(NOT(K28/G28=0),K28/G28, " "), " ")</f>
        <v>12.000981843373554</v>
      </c>
      <c r="N28" s="154"/>
    </row>
    <row r="29" spans="1:23" s="29" customFormat="1" ht="22.8" x14ac:dyDescent="0.25">
      <c r="A29" s="152">
        <v>4</v>
      </c>
      <c r="B29" s="153" t="s">
        <v>191</v>
      </c>
      <c r="C29" s="134" t="s">
        <v>192</v>
      </c>
      <c r="D29" s="154" t="s">
        <v>180</v>
      </c>
      <c r="E29" s="155">
        <v>7.81</v>
      </c>
      <c r="F29" s="136" t="s">
        <v>193</v>
      </c>
      <c r="G29" s="136">
        <v>86.3</v>
      </c>
      <c r="H29" s="156"/>
      <c r="I29" s="156"/>
      <c r="J29" s="136" t="s">
        <v>194</v>
      </c>
      <c r="K29" s="136">
        <v>1036.07</v>
      </c>
      <c r="L29" s="157"/>
      <c r="M29" s="156">
        <f>IF(ISNUMBER(K29/G29),IF(NOT(K29/G29=0),K29/G29, " "), " ")</f>
        <v>12.005446118192351</v>
      </c>
      <c r="N29" s="154"/>
    </row>
    <row r="30" spans="1:23" ht="22.8" x14ac:dyDescent="0.25">
      <c r="A30" s="152">
        <v>5</v>
      </c>
      <c r="B30" s="153" t="s">
        <v>195</v>
      </c>
      <c r="C30" s="134" t="s">
        <v>196</v>
      </c>
      <c r="D30" s="154" t="s">
        <v>180</v>
      </c>
      <c r="E30" s="155">
        <v>287.14</v>
      </c>
      <c r="F30" s="136" t="s">
        <v>197</v>
      </c>
      <c r="G30" s="136">
        <v>3215.97</v>
      </c>
      <c r="H30" s="156"/>
      <c r="I30" s="156"/>
      <c r="J30" s="136" t="s">
        <v>198</v>
      </c>
      <c r="K30" s="136">
        <v>38594.49</v>
      </c>
      <c r="L30" s="157"/>
      <c r="M30" s="156">
        <f>IF(ISNUMBER(K30/G30),IF(NOT(K30/G30=0),K30/G30, " "), " ")</f>
        <v>12.000886202296662</v>
      </c>
      <c r="N30" s="154"/>
    </row>
    <row r="31" spans="1:23" ht="22.8" x14ac:dyDescent="0.25">
      <c r="A31" s="152">
        <v>6</v>
      </c>
      <c r="B31" s="153" t="s">
        <v>199</v>
      </c>
      <c r="C31" s="134" t="s">
        <v>200</v>
      </c>
      <c r="D31" s="154" t="s">
        <v>180</v>
      </c>
      <c r="E31" s="155">
        <v>63.87</v>
      </c>
      <c r="F31" s="136" t="s">
        <v>201</v>
      </c>
      <c r="G31" s="136">
        <v>724.29</v>
      </c>
      <c r="H31" s="156"/>
      <c r="I31" s="156"/>
      <c r="J31" s="136" t="s">
        <v>202</v>
      </c>
      <c r="K31" s="136">
        <v>8696.5400000000009</v>
      </c>
      <c r="L31" s="157"/>
      <c r="M31" s="156">
        <f>IF(ISNUMBER(K31/G31),IF(NOT(K31/G31=0),K31/G31, " "), " ")</f>
        <v>12.00698615195571</v>
      </c>
      <c r="N31" s="154"/>
    </row>
    <row r="32" spans="1:23" ht="22.8" x14ac:dyDescent="0.25">
      <c r="A32" s="152">
        <v>7</v>
      </c>
      <c r="B32" s="153">
        <v>2</v>
      </c>
      <c r="C32" s="134" t="s">
        <v>203</v>
      </c>
      <c r="D32" s="154" t="s">
        <v>180</v>
      </c>
      <c r="E32" s="155">
        <v>1.81</v>
      </c>
      <c r="F32" s="136" t="s">
        <v>204</v>
      </c>
      <c r="G32" s="136"/>
      <c r="H32" s="156"/>
      <c r="I32" s="156"/>
      <c r="J32" s="136" t="s">
        <v>204</v>
      </c>
      <c r="K32" s="136"/>
      <c r="L32" s="157"/>
      <c r="M32" s="156" t="str">
        <f>IF(ISNUMBER(K32/G32),IF(NOT(K32/G32=0),K32/G32, " "), " ")</f>
        <v xml:space="preserve"> </v>
      </c>
      <c r="N32" s="154"/>
    </row>
    <row r="33" spans="1:14" ht="19.350000000000001" customHeight="1" x14ac:dyDescent="0.25">
      <c r="A33" s="128" t="s">
        <v>205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14" ht="22.8" x14ac:dyDescent="0.25">
      <c r="A34" s="152">
        <v>8</v>
      </c>
      <c r="B34" s="153">
        <v>30954</v>
      </c>
      <c r="C34" s="134" t="s">
        <v>206</v>
      </c>
      <c r="D34" s="154" t="s">
        <v>207</v>
      </c>
      <c r="E34" s="155">
        <v>1.81</v>
      </c>
      <c r="F34" s="136" t="s">
        <v>208</v>
      </c>
      <c r="G34" s="136">
        <v>61.05</v>
      </c>
      <c r="H34" s="156"/>
      <c r="I34" s="156"/>
      <c r="J34" s="136" t="s">
        <v>209</v>
      </c>
      <c r="K34" s="136">
        <v>295.02999999999997</v>
      </c>
      <c r="L34" s="157"/>
      <c r="M34" s="156">
        <f>IF(ISNUMBER(K34/G34),IF(NOT(K34/G34=0),K34/G34, " "), " ")</f>
        <v>4.8325962325962326</v>
      </c>
      <c r="N34" s="154" t="s">
        <v>210</v>
      </c>
    </row>
    <row r="35" spans="1:14" ht="22.8" x14ac:dyDescent="0.25">
      <c r="A35" s="152">
        <v>9</v>
      </c>
      <c r="B35" s="153">
        <v>400001</v>
      </c>
      <c r="C35" s="134" t="s">
        <v>211</v>
      </c>
      <c r="D35" s="154" t="s">
        <v>207</v>
      </c>
      <c r="E35" s="155">
        <v>0.25</v>
      </c>
      <c r="F35" s="136" t="s">
        <v>212</v>
      </c>
      <c r="G35" s="136">
        <v>25.8</v>
      </c>
      <c r="H35" s="156"/>
      <c r="I35" s="156"/>
      <c r="J35" s="136" t="s">
        <v>213</v>
      </c>
      <c r="K35" s="136">
        <v>146.75</v>
      </c>
      <c r="L35" s="157"/>
      <c r="M35" s="156">
        <f>IF(ISNUMBER(K35/G35),IF(NOT(K35/G35=0),K35/G35, " "), " ")</f>
        <v>5.6879844961240309</v>
      </c>
      <c r="N35" s="154" t="s">
        <v>210</v>
      </c>
    </row>
    <row r="36" spans="1:14" ht="22.8" x14ac:dyDescent="0.25">
      <c r="A36" s="152">
        <v>10</v>
      </c>
      <c r="B36" s="153" t="s">
        <v>214</v>
      </c>
      <c r="C36" s="134" t="s">
        <v>215</v>
      </c>
      <c r="D36" s="154" t="s">
        <v>216</v>
      </c>
      <c r="E36" s="155">
        <v>5.7190000000000003</v>
      </c>
      <c r="F36" s="136" t="s">
        <v>217</v>
      </c>
      <c r="G36" s="136">
        <v>18.87</v>
      </c>
      <c r="H36" s="156"/>
      <c r="I36" s="156"/>
      <c r="J36" s="136" t="s">
        <v>218</v>
      </c>
      <c r="K36" s="136">
        <v>163.68</v>
      </c>
      <c r="L36" s="157"/>
      <c r="M36" s="156">
        <f>IF(ISNUMBER(K36/G36),IF(NOT(K36/G36=0),K36/G36, " "), " ")</f>
        <v>8.6740858505564393</v>
      </c>
      <c r="N36" s="154"/>
    </row>
    <row r="37" spans="1:14" ht="34.200000000000003" x14ac:dyDescent="0.25">
      <c r="A37" s="152">
        <v>11</v>
      </c>
      <c r="B37" s="153" t="s">
        <v>219</v>
      </c>
      <c r="C37" s="134" t="s">
        <v>220</v>
      </c>
      <c r="D37" s="154" t="s">
        <v>216</v>
      </c>
      <c r="E37" s="155">
        <v>5.7190000000000003</v>
      </c>
      <c r="F37" s="136" t="s">
        <v>221</v>
      </c>
      <c r="G37" s="136">
        <v>32.54</v>
      </c>
      <c r="H37" s="156"/>
      <c r="I37" s="156"/>
      <c r="J37" s="136" t="s">
        <v>222</v>
      </c>
      <c r="K37" s="136">
        <v>162.82</v>
      </c>
      <c r="L37" s="157"/>
      <c r="M37" s="156">
        <f>IF(ISNUMBER(K37/G37),IF(NOT(K37/G37=0),K37/G37, " "), " ")</f>
        <v>5.0036877688998151</v>
      </c>
      <c r="N37" s="154"/>
    </row>
    <row r="38" spans="1:14" ht="19.350000000000001" customHeight="1" x14ac:dyDescent="0.25">
      <c r="A38" s="128" t="s">
        <v>223</v>
      </c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</row>
    <row r="39" spans="1:14" ht="34.200000000000003" x14ac:dyDescent="0.25">
      <c r="A39" s="152">
        <v>12</v>
      </c>
      <c r="B39" s="153" t="s">
        <v>224</v>
      </c>
      <c r="C39" s="134" t="s">
        <v>225</v>
      </c>
      <c r="D39" s="154" t="s">
        <v>216</v>
      </c>
      <c r="E39" s="155">
        <v>5.1999999999999998E-3</v>
      </c>
      <c r="F39" s="136" t="s">
        <v>226</v>
      </c>
      <c r="G39" s="136">
        <v>72.02</v>
      </c>
      <c r="H39" s="156">
        <v>37288.14</v>
      </c>
      <c r="I39" s="156">
        <v>193.9</v>
      </c>
      <c r="J39" s="136" t="s">
        <v>227</v>
      </c>
      <c r="K39" s="136">
        <v>200.35</v>
      </c>
      <c r="L39" s="157"/>
      <c r="M39" s="156">
        <f>IF(ISNUMBER(K39/G39),IF(NOT(K39/G39=0),K39/G39, " "), " ")</f>
        <v>2.7818661482921412</v>
      </c>
      <c r="N39" s="154" t="s">
        <v>228</v>
      </c>
    </row>
    <row r="40" spans="1:14" ht="34.200000000000003" x14ac:dyDescent="0.25">
      <c r="A40" s="152">
        <v>13</v>
      </c>
      <c r="B40" s="153" t="s">
        <v>229</v>
      </c>
      <c r="C40" s="134" t="s">
        <v>230</v>
      </c>
      <c r="D40" s="154" t="s">
        <v>216</v>
      </c>
      <c r="E40" s="155">
        <v>1.8599999999999998E-2</v>
      </c>
      <c r="F40" s="136" t="s">
        <v>231</v>
      </c>
      <c r="G40" s="136">
        <v>363.64</v>
      </c>
      <c r="H40" s="156">
        <v>40013</v>
      </c>
      <c r="I40" s="156">
        <v>744.24</v>
      </c>
      <c r="J40" s="136" t="s">
        <v>232</v>
      </c>
      <c r="K40" s="136">
        <v>768.34</v>
      </c>
      <c r="L40" s="157"/>
      <c r="M40" s="156">
        <f>IF(ISNUMBER(K40/G40),IF(NOT(K40/G40=0),K40/G40, " "), " ")</f>
        <v>2.1129138708612913</v>
      </c>
      <c r="N40" s="154" t="s">
        <v>233</v>
      </c>
    </row>
    <row r="41" spans="1:14" ht="34.200000000000003" x14ac:dyDescent="0.25">
      <c r="A41" s="152">
        <v>14</v>
      </c>
      <c r="B41" s="153" t="s">
        <v>234</v>
      </c>
      <c r="C41" s="134" t="s">
        <v>235</v>
      </c>
      <c r="D41" s="154" t="s">
        <v>216</v>
      </c>
      <c r="E41" s="155">
        <v>2.3999999999999998E-3</v>
      </c>
      <c r="F41" s="136" t="s">
        <v>236</v>
      </c>
      <c r="G41" s="136">
        <v>40.94</v>
      </c>
      <c r="H41" s="156">
        <v>40013</v>
      </c>
      <c r="I41" s="156">
        <v>96.03</v>
      </c>
      <c r="J41" s="136" t="s">
        <v>232</v>
      </c>
      <c r="K41" s="136">
        <v>99.14</v>
      </c>
      <c r="L41" s="157"/>
      <c r="M41" s="156">
        <f>IF(ISNUMBER(K41/G41),IF(NOT(K41/G41=0),K41/G41, " "), " ")</f>
        <v>2.4215925744992672</v>
      </c>
      <c r="N41" s="154" t="s">
        <v>233</v>
      </c>
    </row>
    <row r="42" spans="1:14" ht="34.200000000000003" x14ac:dyDescent="0.25">
      <c r="A42" s="152">
        <v>15</v>
      </c>
      <c r="B42" s="153" t="s">
        <v>237</v>
      </c>
      <c r="C42" s="134" t="s">
        <v>238</v>
      </c>
      <c r="D42" s="154" t="s">
        <v>216</v>
      </c>
      <c r="E42" s="155">
        <v>1.37E-2</v>
      </c>
      <c r="F42" s="136" t="s">
        <v>236</v>
      </c>
      <c r="G42" s="136">
        <v>233.72</v>
      </c>
      <c r="H42" s="156">
        <v>40013</v>
      </c>
      <c r="I42" s="156">
        <v>548.17999999999995</v>
      </c>
      <c r="J42" s="136" t="s">
        <v>232</v>
      </c>
      <c r="K42" s="136">
        <v>565.92999999999995</v>
      </c>
      <c r="L42" s="157"/>
      <c r="M42" s="156">
        <f>IF(ISNUMBER(K42/G42),IF(NOT(K42/G42=0),K42/G42, " "), " ")</f>
        <v>2.4214016772206057</v>
      </c>
      <c r="N42" s="154" t="s">
        <v>233</v>
      </c>
    </row>
    <row r="43" spans="1:14" ht="34.200000000000003" x14ac:dyDescent="0.25">
      <c r="A43" s="152">
        <v>16</v>
      </c>
      <c r="B43" s="153" t="s">
        <v>239</v>
      </c>
      <c r="C43" s="134" t="s">
        <v>240</v>
      </c>
      <c r="D43" s="154" t="s">
        <v>216</v>
      </c>
      <c r="E43" s="155">
        <v>2.5000000000000001E-3</v>
      </c>
      <c r="F43" s="136" t="s">
        <v>241</v>
      </c>
      <c r="G43" s="136">
        <v>26.75</v>
      </c>
      <c r="H43" s="156">
        <v>125598.87</v>
      </c>
      <c r="I43" s="156">
        <v>314</v>
      </c>
      <c r="J43" s="136" t="s">
        <v>242</v>
      </c>
      <c r="K43" s="136">
        <v>321.08</v>
      </c>
      <c r="L43" s="157"/>
      <c r="M43" s="156">
        <f>IF(ISNUMBER(K43/G43),IF(NOT(K43/G43=0),K43/G43, " "), " ")</f>
        <v>12.002990654205608</v>
      </c>
      <c r="N43" s="154" t="s">
        <v>243</v>
      </c>
    </row>
    <row r="44" spans="1:14" ht="34.200000000000003" x14ac:dyDescent="0.25">
      <c r="A44" s="152">
        <v>17</v>
      </c>
      <c r="B44" s="153" t="s">
        <v>244</v>
      </c>
      <c r="C44" s="134" t="s">
        <v>245</v>
      </c>
      <c r="D44" s="154" t="s">
        <v>216</v>
      </c>
      <c r="E44" s="155">
        <v>1.61E-2</v>
      </c>
      <c r="F44" s="136" t="s">
        <v>246</v>
      </c>
      <c r="G44" s="136">
        <v>483.64</v>
      </c>
      <c r="H44" s="156">
        <v>85289</v>
      </c>
      <c r="I44" s="156">
        <v>1373.16</v>
      </c>
      <c r="J44" s="136" t="s">
        <v>247</v>
      </c>
      <c r="K44" s="136">
        <v>1408.88</v>
      </c>
      <c r="L44" s="157"/>
      <c r="M44" s="156">
        <f>IF(ISNUMBER(K44/G44),IF(NOT(K44/G44=0),K44/G44, " "), " ")</f>
        <v>2.9130758415350262</v>
      </c>
      <c r="N44" s="154" t="s">
        <v>248</v>
      </c>
    </row>
    <row r="45" spans="1:14" ht="34.200000000000003" x14ac:dyDescent="0.25">
      <c r="A45" s="152">
        <v>18</v>
      </c>
      <c r="B45" s="153" t="s">
        <v>249</v>
      </c>
      <c r="C45" s="134" t="s">
        <v>250</v>
      </c>
      <c r="D45" s="154" t="s">
        <v>251</v>
      </c>
      <c r="E45" s="155">
        <v>2.1383000000000001</v>
      </c>
      <c r="F45" s="136" t="s">
        <v>252</v>
      </c>
      <c r="G45" s="136">
        <v>82.75</v>
      </c>
      <c r="H45" s="156">
        <v>126.06</v>
      </c>
      <c r="I45" s="156">
        <v>269.55</v>
      </c>
      <c r="J45" s="136" t="s">
        <v>253</v>
      </c>
      <c r="K45" s="136">
        <v>275.08999999999997</v>
      </c>
      <c r="L45" s="157"/>
      <c r="M45" s="156">
        <f>IF(ISNUMBER(K45/G45),IF(NOT(K45/G45=0),K45/G45, " "), " ")</f>
        <v>3.324350453172205</v>
      </c>
      <c r="N45" s="154" t="s">
        <v>254</v>
      </c>
    </row>
    <row r="46" spans="1:14" ht="22.8" x14ac:dyDescent="0.25">
      <c r="A46" s="152">
        <v>19</v>
      </c>
      <c r="B46" s="153" t="s">
        <v>255</v>
      </c>
      <c r="C46" s="134" t="s">
        <v>256</v>
      </c>
      <c r="D46" s="154" t="s">
        <v>216</v>
      </c>
      <c r="E46" s="155">
        <v>7.1300000000000002E-2</v>
      </c>
      <c r="F46" s="136" t="s">
        <v>257</v>
      </c>
      <c r="G46" s="136">
        <v>352.95</v>
      </c>
      <c r="H46" s="156">
        <v>24228.81</v>
      </c>
      <c r="I46" s="156">
        <v>1727.52</v>
      </c>
      <c r="J46" s="136" t="s">
        <v>258</v>
      </c>
      <c r="K46" s="136">
        <v>1786.31</v>
      </c>
      <c r="L46" s="157"/>
      <c r="M46" s="156">
        <f>IF(ISNUMBER(K46/G46),IF(NOT(K46/G46=0),K46/G46, " "), " ")</f>
        <v>5.0610851395381786</v>
      </c>
      <c r="N46" s="154" t="s">
        <v>259</v>
      </c>
    </row>
    <row r="47" spans="1:14" ht="22.8" x14ac:dyDescent="0.25">
      <c r="A47" s="152">
        <v>20</v>
      </c>
      <c r="B47" s="153" t="s">
        <v>260</v>
      </c>
      <c r="C47" s="134" t="s">
        <v>261</v>
      </c>
      <c r="D47" s="154" t="s">
        <v>262</v>
      </c>
      <c r="E47" s="155">
        <v>0.41120000000000001</v>
      </c>
      <c r="F47" s="136" t="s">
        <v>263</v>
      </c>
      <c r="G47" s="136">
        <v>2.89</v>
      </c>
      <c r="H47" s="156">
        <v>37.97</v>
      </c>
      <c r="I47" s="156">
        <v>15.62</v>
      </c>
      <c r="J47" s="136" t="s">
        <v>264</v>
      </c>
      <c r="K47" s="136">
        <v>16.12</v>
      </c>
      <c r="L47" s="157"/>
      <c r="M47" s="156">
        <f>IF(ISNUMBER(K47/G47),IF(NOT(K47/G47=0),K47/G47, " "), " ")</f>
        <v>5.577854671280277</v>
      </c>
      <c r="N47" s="154" t="s">
        <v>265</v>
      </c>
    </row>
    <row r="48" spans="1:14" ht="68.400000000000006" x14ac:dyDescent="0.25">
      <c r="A48" s="152">
        <v>21</v>
      </c>
      <c r="B48" s="153" t="s">
        <v>266</v>
      </c>
      <c r="C48" s="134" t="s">
        <v>267</v>
      </c>
      <c r="D48" s="154" t="s">
        <v>216</v>
      </c>
      <c r="E48" s="155">
        <v>2.5000000000000001E-3</v>
      </c>
      <c r="F48" s="136" t="s">
        <v>268</v>
      </c>
      <c r="G48" s="136">
        <v>19.93</v>
      </c>
      <c r="H48" s="156">
        <v>13135.59</v>
      </c>
      <c r="I48" s="156">
        <v>32.840000000000003</v>
      </c>
      <c r="J48" s="136" t="s">
        <v>269</v>
      </c>
      <c r="K48" s="136">
        <v>34.729999999999997</v>
      </c>
      <c r="L48" s="157"/>
      <c r="M48" s="156">
        <f>IF(ISNUMBER(K48/G48),IF(NOT(K48/G48=0),K48/G48, " "), " ")</f>
        <v>1.7425990968389362</v>
      </c>
      <c r="N48" s="154" t="s">
        <v>270</v>
      </c>
    </row>
    <row r="49" spans="1:14" ht="34.200000000000003" x14ac:dyDescent="0.25">
      <c r="A49" s="152">
        <v>22</v>
      </c>
      <c r="B49" s="153" t="s">
        <v>271</v>
      </c>
      <c r="C49" s="134" t="s">
        <v>272</v>
      </c>
      <c r="D49" s="154" t="s">
        <v>273</v>
      </c>
      <c r="E49" s="155">
        <v>3.7532000000000001</v>
      </c>
      <c r="F49" s="136" t="s">
        <v>274</v>
      </c>
      <c r="G49" s="136">
        <v>2837.42</v>
      </c>
      <c r="H49" s="156">
        <v>1788</v>
      </c>
      <c r="I49" s="156">
        <v>6710.72</v>
      </c>
      <c r="J49" s="136" t="s">
        <v>275</v>
      </c>
      <c r="K49" s="136">
        <v>8361.57</v>
      </c>
      <c r="L49" s="157"/>
      <c r="M49" s="156">
        <f>IF(ISNUMBER(K49/G49),IF(NOT(K49/G49=0),K49/G49, " "), " ")</f>
        <v>2.9468918947494553</v>
      </c>
      <c r="N49" s="154" t="s">
        <v>276</v>
      </c>
    </row>
    <row r="50" spans="1:14" ht="34.200000000000003" x14ac:dyDescent="0.25">
      <c r="A50" s="152">
        <v>23</v>
      </c>
      <c r="B50" s="153" t="s">
        <v>277</v>
      </c>
      <c r="C50" s="134" t="s">
        <v>278</v>
      </c>
      <c r="D50" s="154" t="s">
        <v>216</v>
      </c>
      <c r="E50" s="155">
        <v>9.5399999999999999E-2</v>
      </c>
      <c r="F50" s="136" t="s">
        <v>279</v>
      </c>
      <c r="G50" s="136">
        <v>68.97</v>
      </c>
      <c r="H50" s="156">
        <v>4499</v>
      </c>
      <c r="I50" s="156">
        <v>429.2</v>
      </c>
      <c r="J50" s="136" t="s">
        <v>280</v>
      </c>
      <c r="K50" s="136">
        <v>463.54</v>
      </c>
      <c r="L50" s="157"/>
      <c r="M50" s="156">
        <f>IF(ISNUMBER(K50/G50),IF(NOT(K50/G50=0),K50/G50, " "), " ")</f>
        <v>6.7208931419457736</v>
      </c>
      <c r="N50" s="154" t="s">
        <v>281</v>
      </c>
    </row>
    <row r="51" spans="1:14" ht="57" x14ac:dyDescent="0.25">
      <c r="A51" s="152">
        <v>24</v>
      </c>
      <c r="B51" s="153" t="s">
        <v>282</v>
      </c>
      <c r="C51" s="134" t="s">
        <v>283</v>
      </c>
      <c r="D51" s="154" t="s">
        <v>273</v>
      </c>
      <c r="E51" s="155">
        <v>5.8999999999999999E-3</v>
      </c>
      <c r="F51" s="136" t="s">
        <v>284</v>
      </c>
      <c r="G51" s="136">
        <v>0.59</v>
      </c>
      <c r="H51" s="156">
        <v>329.9</v>
      </c>
      <c r="I51" s="156">
        <v>1.95</v>
      </c>
      <c r="J51" s="136" t="s">
        <v>285</v>
      </c>
      <c r="K51" s="136">
        <v>2.25</v>
      </c>
      <c r="L51" s="157"/>
      <c r="M51" s="156">
        <f>IF(ISNUMBER(K51/G51),IF(NOT(K51/G51=0),K51/G51, " "), " ")</f>
        <v>3.8135593220338984</v>
      </c>
      <c r="N51" s="154" t="s">
        <v>286</v>
      </c>
    </row>
    <row r="52" spans="1:14" ht="34.200000000000003" x14ac:dyDescent="0.25">
      <c r="A52" s="152">
        <v>25</v>
      </c>
      <c r="B52" s="153" t="s">
        <v>287</v>
      </c>
      <c r="C52" s="134" t="s">
        <v>288</v>
      </c>
      <c r="D52" s="154" t="s">
        <v>273</v>
      </c>
      <c r="E52" s="155">
        <v>1.2149000000000001</v>
      </c>
      <c r="F52" s="136" t="s">
        <v>289</v>
      </c>
      <c r="G52" s="136">
        <v>3.78</v>
      </c>
      <c r="H52" s="156">
        <v>22.32</v>
      </c>
      <c r="I52" s="156">
        <v>27.12</v>
      </c>
      <c r="J52" s="136" t="s">
        <v>290</v>
      </c>
      <c r="K52" s="136">
        <v>27.67</v>
      </c>
      <c r="L52" s="157"/>
      <c r="M52" s="156">
        <f>IF(ISNUMBER(K52/G52),IF(NOT(K52/G52=0),K52/G52, " "), " ")</f>
        <v>7.3201058201058213</v>
      </c>
      <c r="N52" s="154" t="s">
        <v>291</v>
      </c>
    </row>
    <row r="53" spans="1:14" ht="19.350000000000001" customHeight="1" x14ac:dyDescent="0.25">
      <c r="A53" s="150" t="s">
        <v>292</v>
      </c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</row>
    <row r="54" spans="1:14" ht="19.350000000000001" customHeight="1" x14ac:dyDescent="0.25">
      <c r="A54" s="128" t="s">
        <v>223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</row>
    <row r="55" spans="1:14" ht="22.8" x14ac:dyDescent="0.25">
      <c r="A55" s="158">
        <v>26</v>
      </c>
      <c r="B55" s="159" t="s">
        <v>293</v>
      </c>
      <c r="C55" s="140" t="s">
        <v>294</v>
      </c>
      <c r="D55" s="160" t="s">
        <v>216</v>
      </c>
      <c r="E55" s="161">
        <v>11.4376</v>
      </c>
      <c r="F55" s="142" t="s">
        <v>204</v>
      </c>
      <c r="G55" s="142"/>
      <c r="H55" s="162"/>
      <c r="I55" s="162"/>
      <c r="J55" s="142" t="s">
        <v>204</v>
      </c>
      <c r="K55" s="142"/>
      <c r="L55" s="163"/>
      <c r="M55" s="162" t="str">
        <f>IF(ISNUMBER(K55/G55),IF(NOT(K55/G55=0),K55/G55, " "), " ")</f>
        <v xml:space="preserve"> </v>
      </c>
      <c r="N55" s="160"/>
    </row>
    <row r="56" spans="1:14" x14ac:dyDescent="0.25">
      <c r="A56" s="144" t="s">
        <v>156</v>
      </c>
      <c r="B56" s="145"/>
      <c r="C56" s="145"/>
      <c r="D56" s="145"/>
      <c r="E56" s="145"/>
      <c r="F56" s="145"/>
      <c r="G56" s="164">
        <v>11618</v>
      </c>
      <c r="H56" s="165"/>
      <c r="I56" s="165"/>
      <c r="J56" s="165"/>
      <c r="K56" s="164">
        <v>97776</v>
      </c>
      <c r="L56" s="166"/>
      <c r="M56" s="164">
        <f ca="1">IF(ISNUMBER(INDIRECT("K" &amp; ROW())/INDIRECT("G" &amp; ROW())),INDIRECT("K" &amp; ROW())/INDIRECT("G" &amp; ROW()), " ")</f>
        <v>8.4159063522120849</v>
      </c>
      <c r="N56" s="146" t="s">
        <v>295</v>
      </c>
    </row>
    <row r="57" spans="1:14" x14ac:dyDescent="0.25">
      <c r="A57" s="144" t="s">
        <v>161</v>
      </c>
      <c r="B57" s="145"/>
      <c r="C57" s="145"/>
      <c r="D57" s="145"/>
      <c r="E57" s="145"/>
      <c r="F57" s="145"/>
      <c r="G57" s="164"/>
      <c r="H57" s="165"/>
      <c r="I57" s="165"/>
      <c r="J57" s="165"/>
      <c r="K57" s="164"/>
      <c r="L57" s="166"/>
      <c r="M57" s="164" t="str">
        <f ca="1">IF(ISNUMBER(INDIRECT("K" &amp; ROW())/INDIRECT("G" &amp; ROW())),INDIRECT("K" &amp; ROW())/INDIRECT("G" &amp; ROW()), " ")</f>
        <v xml:space="preserve"> </v>
      </c>
      <c r="N57" s="146" t="s">
        <v>295</v>
      </c>
    </row>
    <row r="58" spans="1:14" x14ac:dyDescent="0.25">
      <c r="A58" s="144" t="s">
        <v>162</v>
      </c>
      <c r="B58" s="145"/>
      <c r="C58" s="145"/>
      <c r="D58" s="145"/>
      <c r="E58" s="145"/>
      <c r="F58" s="145"/>
      <c r="G58" s="164">
        <v>6912</v>
      </c>
      <c r="H58" s="165"/>
      <c r="I58" s="165"/>
      <c r="J58" s="165"/>
      <c r="K58" s="164">
        <v>82971</v>
      </c>
      <c r="L58" s="166"/>
      <c r="M58" s="164">
        <f ca="1">IF(ISNUMBER(INDIRECT("K" &amp; ROW())/INDIRECT("G" &amp; ROW())),INDIRECT("K" &amp; ROW())/INDIRECT("G" &amp; ROW()), " ")</f>
        <v>12.00390625</v>
      </c>
      <c r="N58" s="146" t="s">
        <v>295</v>
      </c>
    </row>
    <row r="59" spans="1:14" x14ac:dyDescent="0.25">
      <c r="A59" s="144" t="s">
        <v>163</v>
      </c>
      <c r="B59" s="145"/>
      <c r="C59" s="145"/>
      <c r="D59" s="145"/>
      <c r="E59" s="145"/>
      <c r="F59" s="145"/>
      <c r="G59" s="164">
        <v>4592</v>
      </c>
      <c r="H59" s="165"/>
      <c r="I59" s="165"/>
      <c r="J59" s="165"/>
      <c r="K59" s="164">
        <v>14340</v>
      </c>
      <c r="L59" s="166"/>
      <c r="M59" s="164">
        <f ca="1">IF(ISNUMBER(INDIRECT("K" &amp; ROW())/INDIRECT("G" &amp; ROW())),INDIRECT("K" &amp; ROW())/INDIRECT("G" &amp; ROW()), " ")</f>
        <v>3.1228222996515678</v>
      </c>
      <c r="N59" s="146" t="s">
        <v>295</v>
      </c>
    </row>
    <row r="60" spans="1:14" x14ac:dyDescent="0.25">
      <c r="A60" s="144" t="s">
        <v>164</v>
      </c>
      <c r="B60" s="145"/>
      <c r="C60" s="145"/>
      <c r="D60" s="145"/>
      <c r="E60" s="145"/>
      <c r="F60" s="145"/>
      <c r="G60" s="164">
        <v>139</v>
      </c>
      <c r="H60" s="165"/>
      <c r="I60" s="165"/>
      <c r="J60" s="165"/>
      <c r="K60" s="164">
        <v>770</v>
      </c>
      <c r="L60" s="166"/>
      <c r="M60" s="164">
        <f ca="1">IF(ISNUMBER(INDIRECT("K" &amp; ROW())/INDIRECT("G" &amp; ROW())),INDIRECT("K" &amp; ROW())/INDIRECT("G" &amp; ROW()), " ")</f>
        <v>5.5395683453237412</v>
      </c>
      <c r="N60" s="146" t="s">
        <v>295</v>
      </c>
    </row>
    <row r="61" spans="1:14" x14ac:dyDescent="0.25">
      <c r="A61" s="147" t="s">
        <v>165</v>
      </c>
      <c r="B61" s="148"/>
      <c r="C61" s="148"/>
      <c r="D61" s="148"/>
      <c r="E61" s="148"/>
      <c r="F61" s="148"/>
      <c r="G61" s="167">
        <v>5487</v>
      </c>
      <c r="H61" s="168"/>
      <c r="I61" s="168"/>
      <c r="J61" s="168"/>
      <c r="K61" s="167">
        <v>55993</v>
      </c>
      <c r="L61" s="169"/>
      <c r="M61" s="167">
        <f ca="1">IF(ISNUMBER(INDIRECT("K" &amp; ROW())/INDIRECT("G" &amp; ROW())),INDIRECT("K" &amp; ROW())/INDIRECT("G" &amp; ROW()), " ")</f>
        <v>10.204665573172955</v>
      </c>
      <c r="N61" s="149" t="s">
        <v>295</v>
      </c>
    </row>
    <row r="62" spans="1:14" x14ac:dyDescent="0.25">
      <c r="A62" s="147" t="s">
        <v>166</v>
      </c>
      <c r="B62" s="148"/>
      <c r="C62" s="148"/>
      <c r="D62" s="148"/>
      <c r="E62" s="148"/>
      <c r="F62" s="148"/>
      <c r="G62" s="167">
        <v>3456</v>
      </c>
      <c r="H62" s="168"/>
      <c r="I62" s="168"/>
      <c r="J62" s="168"/>
      <c r="K62" s="167">
        <v>33189</v>
      </c>
      <c r="L62" s="169"/>
      <c r="M62" s="167">
        <f ca="1">IF(ISNUMBER(INDIRECT("K" &amp; ROW())/INDIRECT("G" &amp; ROW())),INDIRECT("K" &amp; ROW())/INDIRECT("G" &amp; ROW()), " ")</f>
        <v>9.6032986111111107</v>
      </c>
      <c r="N62" s="149" t="s">
        <v>295</v>
      </c>
    </row>
    <row r="63" spans="1:14" x14ac:dyDescent="0.25">
      <c r="A63" s="147" t="s">
        <v>167</v>
      </c>
      <c r="B63" s="148"/>
      <c r="C63" s="148"/>
      <c r="D63" s="148"/>
      <c r="E63" s="148"/>
      <c r="F63" s="148"/>
      <c r="G63" s="167"/>
      <c r="H63" s="168"/>
      <c r="I63" s="168"/>
      <c r="J63" s="168"/>
      <c r="K63" s="167"/>
      <c r="L63" s="169"/>
      <c r="M63" s="167" t="str">
        <f ca="1">IF(ISNUMBER(INDIRECT("K" &amp; ROW())/INDIRECT("G" &amp; ROW())),INDIRECT("K" &amp; ROW())/INDIRECT("G" &amp; ROW()), " ")</f>
        <v xml:space="preserve"> </v>
      </c>
      <c r="N63" s="149" t="s">
        <v>295</v>
      </c>
    </row>
    <row r="64" spans="1:14" x14ac:dyDescent="0.25">
      <c r="A64" s="144" t="s">
        <v>168</v>
      </c>
      <c r="B64" s="145"/>
      <c r="C64" s="145"/>
      <c r="D64" s="145"/>
      <c r="E64" s="145"/>
      <c r="F64" s="145"/>
      <c r="G64" s="164">
        <v>11921</v>
      </c>
      <c r="H64" s="165"/>
      <c r="I64" s="165"/>
      <c r="J64" s="165"/>
      <c r="K64" s="164">
        <v>106733</v>
      </c>
      <c r="L64" s="166"/>
      <c r="M64" s="164">
        <f ca="1">IF(ISNUMBER(INDIRECT("K" &amp; ROW())/INDIRECT("G" &amp; ROW())),INDIRECT("K" &amp; ROW())/INDIRECT("G" &amp; ROW()), " ")</f>
        <v>8.9533596174817554</v>
      </c>
      <c r="N64" s="146" t="s">
        <v>295</v>
      </c>
    </row>
    <row r="65" spans="1:14" x14ac:dyDescent="0.25">
      <c r="A65" s="144" t="s">
        <v>169</v>
      </c>
      <c r="B65" s="145"/>
      <c r="C65" s="145"/>
      <c r="D65" s="145"/>
      <c r="E65" s="145"/>
      <c r="F65" s="145"/>
      <c r="G65" s="164">
        <v>8333</v>
      </c>
      <c r="H65" s="165"/>
      <c r="I65" s="165"/>
      <c r="J65" s="165"/>
      <c r="K65" s="164">
        <v>77115</v>
      </c>
      <c r="L65" s="166"/>
      <c r="M65" s="164">
        <f ca="1">IF(ISNUMBER(INDIRECT("K" &amp; ROW())/INDIRECT("G" &amp; ROW())),INDIRECT("K" &amp; ROW())/INDIRECT("G" &amp; ROW()), " ")</f>
        <v>9.2541701668066718</v>
      </c>
      <c r="N65" s="146" t="s">
        <v>295</v>
      </c>
    </row>
    <row r="66" spans="1:14" x14ac:dyDescent="0.25">
      <c r="A66" s="144" t="s">
        <v>170</v>
      </c>
      <c r="B66" s="145"/>
      <c r="C66" s="145"/>
      <c r="D66" s="145"/>
      <c r="E66" s="145"/>
      <c r="F66" s="145"/>
      <c r="G66" s="164">
        <v>255</v>
      </c>
      <c r="H66" s="165"/>
      <c r="I66" s="165"/>
      <c r="J66" s="165"/>
      <c r="K66" s="164">
        <v>2783</v>
      </c>
      <c r="L66" s="166"/>
      <c r="M66" s="164">
        <f ca="1">IF(ISNUMBER(INDIRECT("K" &amp; ROW())/INDIRECT("G" &amp; ROW())),INDIRECT("K" &amp; ROW())/INDIRECT("G" &amp; ROW()), " ")</f>
        <v>10.913725490196079</v>
      </c>
      <c r="N66" s="146" t="s">
        <v>295</v>
      </c>
    </row>
    <row r="67" spans="1:14" x14ac:dyDescent="0.25">
      <c r="A67" s="144" t="s">
        <v>171</v>
      </c>
      <c r="B67" s="145"/>
      <c r="C67" s="145"/>
      <c r="D67" s="145"/>
      <c r="E67" s="145"/>
      <c r="F67" s="145"/>
      <c r="G67" s="164">
        <v>19</v>
      </c>
      <c r="H67" s="165"/>
      <c r="I67" s="165"/>
      <c r="J67" s="165"/>
      <c r="K67" s="164">
        <v>164</v>
      </c>
      <c r="L67" s="166"/>
      <c r="M67" s="164">
        <f ca="1">IF(ISNUMBER(INDIRECT("K" &amp; ROW())/INDIRECT("G" &amp; ROW())),INDIRECT("K" &amp; ROW())/INDIRECT("G" &amp; ROW()), " ")</f>
        <v>8.6315789473684212</v>
      </c>
      <c r="N67" s="146" t="s">
        <v>295</v>
      </c>
    </row>
    <row r="68" spans="1:14" x14ac:dyDescent="0.25">
      <c r="A68" s="144" t="s">
        <v>172</v>
      </c>
      <c r="B68" s="145"/>
      <c r="C68" s="145"/>
      <c r="D68" s="145"/>
      <c r="E68" s="145"/>
      <c r="F68" s="145"/>
      <c r="G68" s="164">
        <v>33</v>
      </c>
      <c r="H68" s="165"/>
      <c r="I68" s="165"/>
      <c r="J68" s="165"/>
      <c r="K68" s="164">
        <v>163</v>
      </c>
      <c r="L68" s="166"/>
      <c r="M68" s="164">
        <f ca="1">IF(ISNUMBER(INDIRECT("K" &amp; ROW())/INDIRECT("G" &amp; ROW())),INDIRECT("K" &amp; ROW())/INDIRECT("G" &amp; ROW()), " ")</f>
        <v>4.9393939393939394</v>
      </c>
      <c r="N68" s="146" t="s">
        <v>295</v>
      </c>
    </row>
    <row r="69" spans="1:14" x14ac:dyDescent="0.25">
      <c r="A69" s="144" t="s">
        <v>173</v>
      </c>
      <c r="B69" s="145"/>
      <c r="C69" s="145"/>
      <c r="D69" s="145"/>
      <c r="E69" s="145"/>
      <c r="F69" s="145"/>
      <c r="G69" s="164">
        <v>20561</v>
      </c>
      <c r="H69" s="165"/>
      <c r="I69" s="165"/>
      <c r="J69" s="165"/>
      <c r="K69" s="164">
        <v>186958</v>
      </c>
      <c r="L69" s="166"/>
      <c r="M69" s="164">
        <f ca="1">IF(ISNUMBER(INDIRECT("K" &amp; ROW())/INDIRECT("G" &amp; ROW())),INDIRECT("K" &amp; ROW())/INDIRECT("G" &amp; ROW()), " ")</f>
        <v>9.0928456787121252</v>
      </c>
      <c r="N69" s="146" t="s">
        <v>295</v>
      </c>
    </row>
    <row r="70" spans="1:14" ht="30" customHeight="1" x14ac:dyDescent="0.25">
      <c r="A70" s="144" t="s">
        <v>174</v>
      </c>
      <c r="B70" s="145"/>
      <c r="C70" s="145"/>
      <c r="D70" s="145"/>
      <c r="E70" s="145"/>
      <c r="F70" s="145"/>
      <c r="G70" s="164">
        <v>1109.48</v>
      </c>
      <c r="H70" s="165"/>
      <c r="I70" s="165"/>
      <c r="J70" s="165"/>
      <c r="K70" s="164">
        <v>5286.48</v>
      </c>
      <c r="L70" s="166"/>
      <c r="M70" s="164">
        <f ca="1">IF(ISNUMBER(INDIRECT("K" &amp; ROW())/INDIRECT("G" &amp; ROW())),INDIRECT("K" &amp; ROW())/INDIRECT("G" &amp; ROW()), " ")</f>
        <v>4.7648267656920353</v>
      </c>
      <c r="N70" s="146" t="s">
        <v>295</v>
      </c>
    </row>
    <row r="71" spans="1:14" x14ac:dyDescent="0.25">
      <c r="A71" s="147" t="s">
        <v>175</v>
      </c>
      <c r="B71" s="148"/>
      <c r="C71" s="148"/>
      <c r="D71" s="148"/>
      <c r="E71" s="148"/>
      <c r="F71" s="148"/>
      <c r="G71" s="167">
        <v>21670.48</v>
      </c>
      <c r="H71" s="168"/>
      <c r="I71" s="168"/>
      <c r="J71" s="168"/>
      <c r="K71" s="167">
        <v>192244.48000000001</v>
      </c>
      <c r="L71" s="169"/>
      <c r="M71" s="167">
        <f ca="1">IF(ISNUMBER(INDIRECT("K" &amp; ROW())/INDIRECT("G" &amp; ROW())),INDIRECT("K" &amp; ROW())/INDIRECT("G" &amp; ROW()), " ")</f>
        <v>8.8712608119432517</v>
      </c>
      <c r="N71" s="149" t="s">
        <v>295</v>
      </c>
    </row>
    <row r="72" spans="1:14" x14ac:dyDescent="0.25">
      <c r="A72" s="48"/>
      <c r="G72" s="67"/>
      <c r="H72" s="68"/>
      <c r="I72" s="68"/>
      <c r="J72" s="68"/>
      <c r="K72" s="67"/>
      <c r="L72" s="69"/>
      <c r="M72" s="67"/>
      <c r="N72" s="48"/>
    </row>
    <row r="73" spans="1:14" x14ac:dyDescent="0.25">
      <c r="A73" s="28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70"/>
      <c r="M73" s="29"/>
      <c r="N73" s="29"/>
    </row>
    <row r="74" spans="1:14" x14ac:dyDescent="0.25">
      <c r="A74" s="75" t="s">
        <v>71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70"/>
      <c r="M74" s="29"/>
      <c r="N74" s="29"/>
    </row>
    <row r="75" spans="1:14" x14ac:dyDescent="0.25">
      <c r="A75" s="3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70"/>
      <c r="M75" s="29"/>
      <c r="N75" s="29"/>
    </row>
    <row r="76" spans="1:14" x14ac:dyDescent="0.25">
      <c r="A76" s="75" t="s">
        <v>72</v>
      </c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70"/>
      <c r="M76" s="29"/>
      <c r="N76" s="29"/>
    </row>
  </sheetData>
  <mergeCells count="49">
    <mergeCell ref="A68:F68"/>
    <mergeCell ref="A69:F69"/>
    <mergeCell ref="A70:F70"/>
    <mergeCell ref="A71:F71"/>
    <mergeCell ref="A62:F62"/>
    <mergeCell ref="A63:F63"/>
    <mergeCell ref="A64:F64"/>
    <mergeCell ref="A65:F65"/>
    <mergeCell ref="A66:F66"/>
    <mergeCell ref="A67:F67"/>
    <mergeCell ref="A56:F56"/>
    <mergeCell ref="A57:F57"/>
    <mergeCell ref="A58:F58"/>
    <mergeCell ref="A59:F59"/>
    <mergeCell ref="A60:F60"/>
    <mergeCell ref="A61:F61"/>
    <mergeCell ref="A24:N24"/>
    <mergeCell ref="A25:N25"/>
    <mergeCell ref="A33:N33"/>
    <mergeCell ref="A38:N38"/>
    <mergeCell ref="A53:N53"/>
    <mergeCell ref="A54:N54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2015-12-16T09:33:12Z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