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6" i="16"/>
  <c r="M37" i="16"/>
  <c r="M38" i="16"/>
  <c r="M39" i="16"/>
  <c r="M40" i="16"/>
  <c r="M41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70" i="16"/>
  <c r="M71" i="16"/>
  <c r="M72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93" i="8"/>
  <c r="K92" i="8"/>
  <c r="H93" i="8"/>
  <c r="H92" i="8"/>
  <c r="J14" i="16"/>
  <c r="G14" i="16"/>
  <c r="K30" i="8"/>
  <c r="H30" i="8"/>
  <c r="A18" i="16"/>
  <c r="B34" i="8"/>
  <c r="M73" i="16"/>
  <c r="M77" i="16"/>
  <c r="M81" i="16"/>
  <c r="M85" i="16"/>
  <c r="M74" i="16"/>
  <c r="M78" i="16"/>
  <c r="M82" i="16"/>
  <c r="M86" i="16"/>
  <c r="M75" i="16"/>
  <c r="M79" i="16"/>
  <c r="M83" i="16"/>
  <c r="M87" i="16"/>
  <c r="M76" i="16"/>
  <c r="M80" i="16"/>
  <c r="M84" i="16"/>
  <c r="M88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7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7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7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7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7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7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7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9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9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3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<sst xmlns="http://schemas.openxmlformats.org/spreadsheetml/2006/main" count="571" uniqueCount="400">
  <si>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</si>
  <si>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</si>
  <si>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</si>
  <si>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</si>
  <si>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</si>
  <si>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</si>
  <si>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</si>
  <si>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</si>
  <si>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</si>
  <si>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</si>
  <si>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</si>
  <si>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</si>
  <si>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</si>
  <si>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</si>
  <si>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</si>
  <si>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</si>
  <si>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</si>
  <si>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</si>
  <si>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</si>
  <si>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</si>
  <si>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</si>
  <si>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</si>
  <si>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</si>
  <si>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</si>
  <si>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</si>
  <si>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</si>
  <si>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</si>
  <si>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</si>
  <si>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</si>
  <si>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</si>
  <si>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</si>
  <si>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</si>
  <si>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</si>
  <si>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</si>
  <si>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</si>
  <si>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</si>
  <si>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</si>
  <si>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</si>
  <si>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</si>
  <si>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</si>
  <si>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</si>
  <si>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</si>
  <si>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</si>
  <si>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</si>
  <si>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</si>
  <si>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</si>
  <si>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</si>
  <si>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</si>
  <si>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</si>
  <si>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</si>
  <si>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</si>
  <si>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</si>
  <si>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</si>
  <si>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</si>
  <si>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</si>
  <si>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</si>
  <si>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</si>
  <si>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</si>
  <si>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</si>
  <si>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</si>
  <si>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</si>
  <si>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</si>
  <si>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</si>
  <si>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</si>
  <si>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</si>
  <si>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31.12.2015</t>
  </si>
  <si>
    <t>01.09.2015</t>
  </si>
  <si>
    <t>30.09.2015</t>
  </si>
  <si>
    <t>О ПРИЕМКЕ ВЫПОЛНЕННЫХ РАБОТ за Сентябрь 2015</t>
  </si>
  <si>
    <t>на Кирова 8</t>
  </si>
  <si>
    <t>Сдал:  _________________ //</t>
  </si>
  <si>
    <t>Принял:  _________________ //</t>
  </si>
  <si>
    <t>Раздел 1. ЯНВАРЬ</t>
  </si>
  <si>
    <t>кв,2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</si>
  <si>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</si>
  <si>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0,15
63
40</t>
  </si>
  <si>
    <t>2
1
1</t>
  </si>
  <si>
    <t>25
16
10</t>
  </si>
  <si>
    <t>Р</t>
  </si>
  <si>
    <t>ТСЦ-302-1832
Кран шаровой муфтовый 11Б27П1, диаметром: 20 мм
шт.</t>
  </si>
  <si>
    <t>1
88
48</t>
  </si>
  <si>
    <t xml:space="preserve">
_____
43,5</t>
  </si>
  <si>
    <t xml:space="preserve">
_____
44</t>
  </si>
  <si>
    <t xml:space="preserve">
_____
126</t>
  </si>
  <si>
    <t>М</t>
  </si>
  <si>
    <t>ТЕРр65-5-1
Смена вентилей и клапанов обратных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</si>
  <si>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</si>
  <si>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</si>
  <si>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</si>
  <si>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</si>
  <si>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115
98
53</t>
  </si>
  <si>
    <t>111
_____
4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</si>
  <si>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</si>
  <si>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0,0005
111
51</t>
  </si>
  <si>
    <t>811,45
_____
14803,28</t>
  </si>
  <si>
    <t xml:space="preserve">
_____
8</t>
  </si>
  <si>
    <t>31
6
3</t>
  </si>
  <si>
    <t>5
_____
25</t>
  </si>
  <si>
    <t>ТСЦ-101-2137
Резина техническая листовая прессованная
кг</t>
  </si>
  <si>
    <t>0,3
111
51</t>
  </si>
  <si>
    <t xml:space="preserve">
_____
26,3</t>
  </si>
  <si>
    <t xml:space="preserve">
_____
37</t>
  </si>
  <si>
    <t>кв.2</t>
  </si>
  <si>
    <t>ТЕРр65-5-1
Прим. протяжка резьб муфтовых диаметром: до 20 мм
100 шт.
НР 88%=103%*0.85 от ФОТ
СП 48%=60%*0.8 от ФОТ</t>
  </si>
  <si>
    <t>0,02
88
48</t>
  </si>
  <si>
    <t>20
20
11</t>
  </si>
  <si>
    <t>19
_____
1</t>
  </si>
  <si>
    <t>230
196
107</t>
  </si>
  <si>
    <t>223
_____
6</t>
  </si>
  <si>
    <t>Раздел 2. ФЕВРАЛЬ</t>
  </si>
  <si>
    <t>0,3
63
40</t>
  </si>
  <si>
    <t>4
3
2</t>
  </si>
  <si>
    <t>49
31
20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</si>
  <si>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</si>
  <si>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0,1
88
48</t>
  </si>
  <si>
    <t>2225,28
_____
105,38</t>
  </si>
  <si>
    <t>241
230
134</t>
  </si>
  <si>
    <t>223
_____
10</t>
  </si>
  <si>
    <t>2740
2350
1282</t>
  </si>
  <si>
    <t>2671
_____
27</t>
  </si>
  <si>
    <t>ТСЦ-507-3367
Труба из полипропилена PN 25/25
м</t>
  </si>
  <si>
    <t>10
63
40</t>
  </si>
  <si>
    <t xml:space="preserve">
_____
16,92</t>
  </si>
  <si>
    <t xml:space="preserve">
_____
169</t>
  </si>
  <si>
    <t xml:space="preserve">
_____
501</t>
  </si>
  <si>
    <t>ТСЦ-507-5074
Муфта полипропиленовая комбинированная, с внутренней резьбой, разъемная диаметром 20х1/2"
шт.</t>
  </si>
  <si>
    <t>4
88
48</t>
  </si>
  <si>
    <t xml:space="preserve">
_____
12,46</t>
  </si>
  <si>
    <t xml:space="preserve">
_____
50</t>
  </si>
  <si>
    <t xml:space="preserve">
_____
101</t>
  </si>
  <si>
    <t>ТСЦ-507-3174
Угольник 90 град. полипропиленовый диаметром 25 мм
шт.</t>
  </si>
  <si>
    <t>6
88
48</t>
  </si>
  <si>
    <t xml:space="preserve">
_____
2,45</t>
  </si>
  <si>
    <t xml:space="preserve">
_____
15</t>
  </si>
  <si>
    <t xml:space="preserve">
_____
34</t>
  </si>
  <si>
    <t>Раздел 3. МАРТ</t>
  </si>
  <si>
    <t>0,0008
111
51</t>
  </si>
  <si>
    <t>13
1
1</t>
  </si>
  <si>
    <t>1
_____
12</t>
  </si>
  <si>
    <t>50
9
4</t>
  </si>
  <si>
    <t>8
_____
41</t>
  </si>
  <si>
    <t>0,4
111
51</t>
  </si>
  <si>
    <t xml:space="preserve">
_____
11</t>
  </si>
  <si>
    <t xml:space="preserve">
_____
49</t>
  </si>
  <si>
    <t>Раздел 4. МАЙ</t>
  </si>
  <si>
    <t>общий</t>
  </si>
  <si>
    <t>ТЕРр65-23-3
Слив воды из системы
1000 м3 объема здания
НР 63%=74%*0.85 от ФОТ
СП 40%=50%*0.8 от ФОТ</t>
  </si>
  <si>
    <t>0,96
63
40</t>
  </si>
  <si>
    <t>23
14
9</t>
  </si>
  <si>
    <t>1 подъезд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</si>
  <si>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</si>
  <si>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0,0096
65
40</t>
  </si>
  <si>
    <t>2116,11
_____
4194,75</t>
  </si>
  <si>
    <t>34,23
_____
3,51</t>
  </si>
  <si>
    <t>61
15
10</t>
  </si>
  <si>
    <t>20
_____
41</t>
  </si>
  <si>
    <t>400
159
98</t>
  </si>
  <si>
    <t>244
_____
154</t>
  </si>
  <si>
    <t>кв.1  подъезд,2 подъезд</t>
  </si>
  <si>
    <t>ТЕРр56-5-2
Ремонт оконных переплетов с заменой брусков: с изготовлением элементов по размеру и профилю
100 створок или глухих переплетов
НР 70%=82%*0.85 от ФОТ
СП 50%=62%*0.8 от ФОТ</t>
  </si>
  <si>
    <t>0,02
70
50</t>
  </si>
  <si>
    <t>4575,32
_____
1000,51</t>
  </si>
  <si>
    <t>112
75
57</t>
  </si>
  <si>
    <t>92
_____
20</t>
  </si>
  <si>
    <t>1225
769
549</t>
  </si>
  <si>
    <t>1098
_____
125</t>
  </si>
  <si>
    <t>Раздел 5. АВГУСТ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</si>
  <si>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</si>
  <si>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</si>
  <si>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</si>
  <si>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</si>
  <si>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</si>
  <si>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235
176
96</t>
  </si>
  <si>
    <t>200
_____
35</t>
  </si>
  <si>
    <t>ТЕРр65-18-1
Ремонт задвижек диаметром: до 100 мм без снятия с места
100 шт. арматуры
НР 88%=103%*0.85 от ФОТ
СП 48%=60%*0.8 от ФОТ</t>
  </si>
  <si>
    <t>3302,21
_____
801,06</t>
  </si>
  <si>
    <t>41
34
20</t>
  </si>
  <si>
    <t>33
_____
8</t>
  </si>
  <si>
    <t>437
348
190</t>
  </si>
  <si>
    <t>396
_____
41</t>
  </si>
  <si>
    <t>Раздел 6. СЕНТЯБРЬ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</si>
  <si>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</si>
  <si>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0,07
88
48</t>
  </si>
  <si>
    <t>1000,16
_____
1380,62</t>
  </si>
  <si>
    <t>54,89
_____
1,4</t>
  </si>
  <si>
    <t>170
72
42</t>
  </si>
  <si>
    <t>70
_____
96</t>
  </si>
  <si>
    <t>1289
740
404</t>
  </si>
  <si>
    <t>840
_____
428</t>
  </si>
  <si>
    <t>21
_____
1</t>
  </si>
  <si>
    <t>Итого прямые затраты по акту</t>
  </si>
  <si>
    <t>512
_____
543</t>
  </si>
  <si>
    <t>6137
_____
1888</t>
  </si>
  <si>
    <t>72
_____
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</si>
  <si>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</si>
  <si>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</si>
  <si>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</si>
  <si>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</si>
  <si>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</si>
  <si>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</si>
  <si>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</si>
  <si>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</si>
  <si>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</si>
  <si>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</si>
  <si>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Стекольные, обойные и облицовочные работы (ремонтно-строительные)</t>
  </si>
  <si>
    <t xml:space="preserve">    Проемы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</si>
  <si>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</si>
  <si>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</si>
  <si>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</si>
  <si>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</si>
  <si>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</si>
  <si>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</si>
  <si>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</si>
  <si>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</si>
  <si>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</si>
  <si>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</si>
  <si>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</si>
  <si>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</si>
  <si>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</si>
  <si>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</si>
  <si>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</si>
  <si>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</si>
  <si>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</si>
  <si>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</si>
  <si>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</si>
  <si>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</si>
  <si>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</si>
  <si>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</si>
  <si>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</si>
  <si>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</si>
  <si>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</si>
  <si>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</si>
  <si>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</si>
  <si>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</si>
  <si>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</si>
  <si>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</si>
  <si>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</si>
  <si>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</si>
  <si>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</si>
  <si>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</si>
  <si>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</si>
  <si>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</si>
  <si>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</si>
  <si>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</si>
  <si>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</si>
  <si>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</si>
  <si>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</si>
  <si>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</si>
  <si>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</si>
  <si>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</si>
  <si>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</si>
  <si>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</si>
  <si>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19/1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</si>
  <si>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</si>
  <si>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</si>
  <si>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</si>
  <si>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</si>
  <si>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</si>
  <si>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</si>
  <si>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</si>
  <si>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</si>
  <si>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</si>
  <si>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</si>
  <si>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</si>
  <si>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</si>
  <si>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</si>
  <si>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</si>
  <si>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</si>
  <si>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</si>
  <si>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101-0244</t>
  </si>
  <si>
    <t>Замазка оконная на олифе</t>
  </si>
  <si>
    <t xml:space="preserve">т
</t>
  </si>
  <si>
    <t xml:space="preserve">8740
</t>
  </si>
  <si>
    <t xml:space="preserve">41818,65
</t>
  </si>
  <si>
    <t>Среднее (13.01.158, 13.01.159)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</si>
  <si>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</si>
  <si>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</si>
  <si>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</si>
  <si>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</si>
  <si>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</si>
  <si>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</si>
  <si>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101-0962</t>
  </si>
  <si>
    <t>Смазка солидол жировой марки «Ж»</t>
  </si>
  <si>
    <t xml:space="preserve">10350
</t>
  </si>
  <si>
    <t xml:space="preserve">40274,15
</t>
  </si>
  <si>
    <t>К=1,1 МТРиЭ ЧО, Пост.от 14.05.2015 г. №19/1</t>
  </si>
  <si>
    <t>101-1245</t>
  </si>
  <si>
    <t>Стекло листовое площадью до 1,0 м2, 1 группы, толщиной 3 мм, марки: М5</t>
  </si>
  <si>
    <t xml:space="preserve">м2
</t>
  </si>
  <si>
    <t xml:space="preserve">20,2
</t>
  </si>
  <si>
    <t xml:space="preserve">89,23
</t>
  </si>
  <si>
    <t>МТРиЭ ЧО, Пост.от 14.05.2015 г. №19/1, п.379</t>
  </si>
  <si>
    <t>101-1480</t>
  </si>
  <si>
    <t>Шурупы с полукруглой головкой: 3,5х35 мм</t>
  </si>
  <si>
    <t xml:space="preserve">11540
</t>
  </si>
  <si>
    <t xml:space="preserve">56022,21
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</si>
  <si>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</si>
  <si>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</si>
  <si>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</si>
  <si>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</si>
  <si>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</si>
  <si>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</si>
  <si>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</si>
  <si>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</si>
  <si>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</si>
  <si>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</si>
  <si>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</si>
  <si>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</si>
  <si>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</si>
  <si>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</si>
  <si>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</si>
  <si>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</si>
  <si>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</si>
  <si>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</si>
  <si>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</si>
  <si>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</si>
  <si>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</si>
  <si>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101-1757</t>
  </si>
  <si>
    <t>Ветошь</t>
  </si>
  <si>
    <t xml:space="preserve">7,02
</t>
  </si>
  <si>
    <t xml:space="preserve">39,18
</t>
  </si>
  <si>
    <t>26.10.030</t>
  </si>
  <si>
    <t>101-1814</t>
  </si>
  <si>
    <t>Клей столярный сухой</t>
  </si>
  <si>
    <t xml:space="preserve">17,3
</t>
  </si>
  <si>
    <t xml:space="preserve">68,53
</t>
  </si>
  <si>
    <t>Среднее (11.02.302,11.02.300)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</si>
  <si>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</si>
  <si>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</si>
  <si>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</si>
  <si>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</si>
  <si>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102-0084</t>
  </si>
  <si>
    <t>Бруски обрезные хвойных пород длиной: 2-3,75 м, шириной 75-150 мм, толщиной 40-75 мм, II сорта</t>
  </si>
  <si>
    <t xml:space="preserve">1425
</t>
  </si>
  <si>
    <t xml:space="preserve">8993,45
</t>
  </si>
  <si>
    <t>09.01.071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</si>
  <si>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</si>
  <si>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</si>
  <si>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</si>
  <si>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</si>
  <si>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</si>
  <si>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</si>
  <si>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</si>
  <si>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</si>
  <si>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</si>
  <si>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</si>
  <si>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</si>
  <si>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203-0259</t>
  </si>
  <si>
    <t>Штапик (раскладка) размером: 10х16 мм</t>
  </si>
  <si>
    <t xml:space="preserve">2
</t>
  </si>
  <si>
    <t xml:space="preserve">4,42
</t>
  </si>
  <si>
    <t>09.03.120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</si>
  <si>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</si>
  <si>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</si>
  <si>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</si>
  <si>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</si>
  <si>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</si>
  <si>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411-0001</t>
  </si>
  <si>
    <t>Вода</t>
  </si>
  <si>
    <t xml:space="preserve">3,11
</t>
  </si>
  <si>
    <t xml:space="preserve">22,77
</t>
  </si>
  <si>
    <t>Среднее (26.01.015, 26.01.017)</t>
  </si>
  <si>
    <t>509-0965</t>
  </si>
  <si>
    <t>Паронит</t>
  </si>
  <si>
    <t xml:space="preserve">24890
</t>
  </si>
  <si>
    <t xml:space="preserve">122027,64
</t>
  </si>
  <si>
    <t>509-3368</t>
  </si>
  <si>
    <t>Набивки сальниковые</t>
  </si>
  <si>
    <t xml:space="preserve">26,6
</t>
  </si>
  <si>
    <t xml:space="preserve">192,35
</t>
  </si>
  <si>
    <t>04.02.0416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</si>
  <si>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</si>
  <si>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</si>
  <si>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</si>
  <si>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</si>
  <si>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ТСЦ-302-1832</t>
  </si>
  <si>
    <t>Кран шаровой муфтовый 11Б27П1, диаметром: 20 мм</t>
  </si>
  <si>
    <t xml:space="preserve">шт.
</t>
  </si>
  <si>
    <t xml:space="preserve">43,5
</t>
  </si>
  <si>
    <t xml:space="preserve">126,45
</t>
  </si>
  <si>
    <t>ТСЦ-507-3174</t>
  </si>
  <si>
    <t>Угольник 90 град. полипропиленовый диаметром 25 мм</t>
  </si>
  <si>
    <t xml:space="preserve">2,45
</t>
  </si>
  <si>
    <t xml:space="preserve">5,71
</t>
  </si>
  <si>
    <t>ТСЦ-507-3367</t>
  </si>
  <si>
    <t>Труба из полипропилена PN 25/25</t>
  </si>
  <si>
    <t xml:space="preserve">16,92
</t>
  </si>
  <si>
    <t xml:space="preserve">50,11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</si>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</sst>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11"/>
  <sheetViews>
    <sheetView showGridLines="0" tabSelected="1" topLeftCell="A79" workbookViewId="0">
      <selection activeCell="A83" sqref="A83:IV87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43.75</v>
      </c>
      <c r="X14" s="27">
        <v>43.75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0.01</v>
      </c>
      <c r="X15" s="27">
        <v>0.01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2" t="s">
        <v>67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1990.39/1000</f>
        <v>1.9903900000000001</v>
      </c>
      <c r="I27" s="85"/>
      <c r="J27" s="35" t="s">
        <v>5</v>
      </c>
      <c r="K27" s="86">
        <f>16676.75/1000</f>
        <v>16.676749999999998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4.376E-2</v>
      </c>
      <c r="I30" s="85"/>
      <c r="J30" s="35" t="s">
        <v>7</v>
      </c>
      <c r="K30" s="86">
        <f>(X14+X15)/1000</f>
        <v>4.376E-2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512</v>
      </c>
      <c r="Z30" s="71">
        <v>495</v>
      </c>
      <c r="AA30" s="71">
        <v>305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512/1000</f>
        <v>0.51200000000000001</v>
      </c>
      <c r="I31" s="85"/>
      <c r="J31" s="35" t="s">
        <v>5</v>
      </c>
      <c r="K31" s="86">
        <f>6138/1000</f>
        <v>6.1379999999999999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6138</v>
      </c>
      <c r="Z31" s="72">
        <v>5070</v>
      </c>
      <c r="AA31" s="72">
        <v>2922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13.69</v>
      </c>
      <c r="F42" s="137">
        <v>13.69</v>
      </c>
      <c r="G42" s="136"/>
      <c r="H42" s="136" t="s">
        <v>76</v>
      </c>
      <c r="I42" s="136">
        <v>2</v>
      </c>
      <c r="J42" s="136"/>
      <c r="K42" s="136" t="s">
        <v>77</v>
      </c>
      <c r="L42" s="137">
        <v>25</v>
      </c>
      <c r="M42" s="137"/>
      <c r="N42" s="137" t="s">
        <v>78</v>
      </c>
      <c r="O42" s="137"/>
      <c r="P42" s="137"/>
      <c r="Q42" s="137"/>
      <c r="R42" s="137"/>
      <c r="S42" s="137"/>
      <c r="T42" s="137"/>
      <c r="U42" s="137"/>
      <c r="V42" s="137"/>
    </row>
    <row r="43" spans="1:22" ht="45.6" x14ac:dyDescent="0.25">
      <c r="A43" s="132">
        <v>2</v>
      </c>
      <c r="B43" s="133">
        <v>2</v>
      </c>
      <c r="C43" s="134" t="s">
        <v>79</v>
      </c>
      <c r="D43" s="135" t="s">
        <v>80</v>
      </c>
      <c r="E43" s="136">
        <v>43.5</v>
      </c>
      <c r="F43" s="137" t="s">
        <v>81</v>
      </c>
      <c r="G43" s="136"/>
      <c r="H43" s="136">
        <v>44</v>
      </c>
      <c r="I43" s="136" t="s">
        <v>82</v>
      </c>
      <c r="J43" s="136"/>
      <c r="K43" s="136">
        <v>126</v>
      </c>
      <c r="L43" s="137" t="s">
        <v>83</v>
      </c>
      <c r="M43" s="137"/>
      <c r="N43" s="137" t="s">
        <v>84</v>
      </c>
      <c r="O43" s="137"/>
      <c r="P43" s="137"/>
      <c r="Q43" s="137"/>
      <c r="R43" s="137"/>
      <c r="S43" s="137"/>
      <c r="T43" s="137"/>
      <c r="U43" s="137"/>
      <c r="V43" s="137"/>
    </row>
    <row r="44" spans="1:22" ht="68.400000000000006" x14ac:dyDescent="0.25">
      <c r="A44" s="132">
        <v>3</v>
      </c>
      <c r="B44" s="133">
        <v>3</v>
      </c>
      <c r="C44" s="134" t="s">
        <v>85</v>
      </c>
      <c r="D44" s="135" t="s">
        <v>86</v>
      </c>
      <c r="E44" s="136">
        <v>1010.59</v>
      </c>
      <c r="F44" s="137" t="s">
        <v>87</v>
      </c>
      <c r="G44" s="136">
        <v>5.16</v>
      </c>
      <c r="H44" s="136" t="s">
        <v>88</v>
      </c>
      <c r="I44" s="136" t="s">
        <v>89</v>
      </c>
      <c r="J44" s="136"/>
      <c r="K44" s="136" t="s">
        <v>90</v>
      </c>
      <c r="L44" s="137" t="s">
        <v>91</v>
      </c>
      <c r="M44" s="137"/>
      <c r="N44" s="137" t="s">
        <v>78</v>
      </c>
      <c r="O44" s="137"/>
      <c r="P44" s="137"/>
      <c r="Q44" s="137"/>
      <c r="R44" s="137"/>
      <c r="S44" s="137"/>
      <c r="T44" s="137"/>
      <c r="U44" s="137"/>
      <c r="V44" s="137"/>
    </row>
    <row r="45" spans="1:22" ht="57" x14ac:dyDescent="0.25">
      <c r="A45" s="132">
        <v>4</v>
      </c>
      <c r="B45" s="133">
        <v>4</v>
      </c>
      <c r="C45" s="134" t="s">
        <v>92</v>
      </c>
      <c r="D45" s="135" t="s">
        <v>93</v>
      </c>
      <c r="E45" s="136">
        <v>15810.14</v>
      </c>
      <c r="F45" s="137" t="s">
        <v>94</v>
      </c>
      <c r="G45" s="136">
        <v>195.41</v>
      </c>
      <c r="H45" s="136">
        <v>8</v>
      </c>
      <c r="I45" s="136" t="s">
        <v>95</v>
      </c>
      <c r="J45" s="136"/>
      <c r="K45" s="136" t="s">
        <v>96</v>
      </c>
      <c r="L45" s="137" t="s">
        <v>97</v>
      </c>
      <c r="M45" s="137"/>
      <c r="N45" s="137" t="s">
        <v>78</v>
      </c>
      <c r="O45" s="137"/>
      <c r="P45" s="137"/>
      <c r="Q45" s="137"/>
      <c r="R45" s="137"/>
      <c r="S45" s="137"/>
      <c r="T45" s="137"/>
      <c r="U45" s="137"/>
      <c r="V45" s="137">
        <v>1</v>
      </c>
    </row>
    <row r="46" spans="1:22" ht="34.200000000000003" x14ac:dyDescent="0.25">
      <c r="A46" s="132">
        <v>5</v>
      </c>
      <c r="B46" s="133">
        <v>5</v>
      </c>
      <c r="C46" s="134" t="s">
        <v>98</v>
      </c>
      <c r="D46" s="135" t="s">
        <v>99</v>
      </c>
      <c r="E46" s="136">
        <v>26.3</v>
      </c>
      <c r="F46" s="137" t="s">
        <v>100</v>
      </c>
      <c r="G46" s="136"/>
      <c r="H46" s="136">
        <v>8</v>
      </c>
      <c r="I46" s="136" t="s">
        <v>95</v>
      </c>
      <c r="J46" s="136"/>
      <c r="K46" s="136">
        <v>37</v>
      </c>
      <c r="L46" s="137" t="s">
        <v>101</v>
      </c>
      <c r="M46" s="137"/>
      <c r="N46" s="137" t="s">
        <v>84</v>
      </c>
      <c r="O46" s="137"/>
      <c r="P46" s="137"/>
      <c r="Q46" s="137"/>
      <c r="R46" s="137"/>
      <c r="S46" s="137"/>
      <c r="T46" s="137"/>
      <c r="U46" s="137"/>
      <c r="V46" s="137"/>
    </row>
    <row r="47" spans="1:22" ht="18.45" customHeight="1" x14ac:dyDescent="0.25">
      <c r="A47" s="130" t="s">
        <v>102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68.400000000000006" x14ac:dyDescent="0.25">
      <c r="A48" s="138">
        <v>6</v>
      </c>
      <c r="B48" s="139">
        <v>6</v>
      </c>
      <c r="C48" s="140" t="s">
        <v>103</v>
      </c>
      <c r="D48" s="141" t="s">
        <v>104</v>
      </c>
      <c r="E48" s="142">
        <v>1010.59</v>
      </c>
      <c r="F48" s="143" t="s">
        <v>87</v>
      </c>
      <c r="G48" s="142">
        <v>5.16</v>
      </c>
      <c r="H48" s="142" t="s">
        <v>105</v>
      </c>
      <c r="I48" s="142" t="s">
        <v>106</v>
      </c>
      <c r="J48" s="142"/>
      <c r="K48" s="142" t="s">
        <v>107</v>
      </c>
      <c r="L48" s="143" t="s">
        <v>108</v>
      </c>
      <c r="M48" s="143"/>
      <c r="N48" s="143" t="s">
        <v>78</v>
      </c>
      <c r="O48" s="143"/>
      <c r="P48" s="143"/>
      <c r="Q48" s="143"/>
      <c r="R48" s="143"/>
      <c r="S48" s="143"/>
      <c r="T48" s="143"/>
      <c r="U48" s="143"/>
      <c r="V48" s="143">
        <v>1</v>
      </c>
    </row>
    <row r="49" spans="1:22" ht="19.350000000000001" customHeight="1" x14ac:dyDescent="0.25">
      <c r="A49" s="128" t="s">
        <v>109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</row>
    <row r="50" spans="1:22" ht="18.45" customHeight="1" x14ac:dyDescent="0.25">
      <c r="A50" s="130" t="s">
        <v>102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68.400000000000006" x14ac:dyDescent="0.25">
      <c r="A51" s="132">
        <v>7</v>
      </c>
      <c r="B51" s="133">
        <v>7</v>
      </c>
      <c r="C51" s="134" t="s">
        <v>74</v>
      </c>
      <c r="D51" s="135" t="s">
        <v>110</v>
      </c>
      <c r="E51" s="136">
        <v>13.69</v>
      </c>
      <c r="F51" s="137">
        <v>13.69</v>
      </c>
      <c r="G51" s="136"/>
      <c r="H51" s="136" t="s">
        <v>111</v>
      </c>
      <c r="I51" s="136">
        <v>4</v>
      </c>
      <c r="J51" s="136"/>
      <c r="K51" s="136" t="s">
        <v>112</v>
      </c>
      <c r="L51" s="137">
        <v>49</v>
      </c>
      <c r="M51" s="137"/>
      <c r="N51" s="137" t="s">
        <v>78</v>
      </c>
      <c r="O51" s="137"/>
      <c r="P51" s="137"/>
      <c r="Q51" s="137"/>
      <c r="R51" s="137"/>
      <c r="S51" s="137"/>
      <c r="T51" s="137"/>
      <c r="U51" s="137"/>
      <c r="V51" s="137"/>
    </row>
    <row r="52" spans="1:22" ht="114" x14ac:dyDescent="0.25">
      <c r="A52" s="132">
        <v>8</v>
      </c>
      <c r="B52" s="133">
        <v>8</v>
      </c>
      <c r="C52" s="134" t="s">
        <v>113</v>
      </c>
      <c r="D52" s="135" t="s">
        <v>114</v>
      </c>
      <c r="E52" s="136">
        <v>2406.83</v>
      </c>
      <c r="F52" s="137" t="s">
        <v>115</v>
      </c>
      <c r="G52" s="136">
        <v>76.17</v>
      </c>
      <c r="H52" s="136" t="s">
        <v>116</v>
      </c>
      <c r="I52" s="136" t="s">
        <v>117</v>
      </c>
      <c r="J52" s="136">
        <v>8</v>
      </c>
      <c r="K52" s="136" t="s">
        <v>118</v>
      </c>
      <c r="L52" s="137" t="s">
        <v>119</v>
      </c>
      <c r="M52" s="137"/>
      <c r="N52" s="137" t="s">
        <v>78</v>
      </c>
      <c r="O52" s="137"/>
      <c r="P52" s="137"/>
      <c r="Q52" s="137"/>
      <c r="R52" s="137"/>
      <c r="S52" s="137"/>
      <c r="T52" s="137"/>
      <c r="U52" s="137"/>
      <c r="V52" s="137">
        <v>42</v>
      </c>
    </row>
    <row r="53" spans="1:22" ht="34.200000000000003" x14ac:dyDescent="0.25">
      <c r="A53" s="132">
        <v>9</v>
      </c>
      <c r="B53" s="133">
        <v>9</v>
      </c>
      <c r="C53" s="134" t="s">
        <v>120</v>
      </c>
      <c r="D53" s="135" t="s">
        <v>121</v>
      </c>
      <c r="E53" s="136">
        <v>16.920000000000002</v>
      </c>
      <c r="F53" s="137" t="s">
        <v>122</v>
      </c>
      <c r="G53" s="136"/>
      <c r="H53" s="136">
        <v>169</v>
      </c>
      <c r="I53" s="136" t="s">
        <v>123</v>
      </c>
      <c r="J53" s="136"/>
      <c r="K53" s="136">
        <v>501</v>
      </c>
      <c r="L53" s="137" t="s">
        <v>124</v>
      </c>
      <c r="M53" s="137"/>
      <c r="N53" s="137" t="s">
        <v>84</v>
      </c>
      <c r="O53" s="137"/>
      <c r="P53" s="137"/>
      <c r="Q53" s="137"/>
      <c r="R53" s="137"/>
      <c r="S53" s="137"/>
      <c r="T53" s="137"/>
      <c r="U53" s="137"/>
      <c r="V53" s="137"/>
    </row>
    <row r="54" spans="1:22" ht="57" x14ac:dyDescent="0.25">
      <c r="A54" s="132">
        <v>10</v>
      </c>
      <c r="B54" s="133">
        <v>10</v>
      </c>
      <c r="C54" s="134" t="s">
        <v>125</v>
      </c>
      <c r="D54" s="135" t="s">
        <v>126</v>
      </c>
      <c r="E54" s="136">
        <v>12.46</v>
      </c>
      <c r="F54" s="137" t="s">
        <v>127</v>
      </c>
      <c r="G54" s="136"/>
      <c r="H54" s="136">
        <v>50</v>
      </c>
      <c r="I54" s="136" t="s">
        <v>128</v>
      </c>
      <c r="J54" s="136"/>
      <c r="K54" s="136">
        <v>101</v>
      </c>
      <c r="L54" s="137" t="s">
        <v>129</v>
      </c>
      <c r="M54" s="137"/>
      <c r="N54" s="137" t="s">
        <v>84</v>
      </c>
      <c r="O54" s="137"/>
      <c r="P54" s="137"/>
      <c r="Q54" s="137"/>
      <c r="R54" s="137"/>
      <c r="S54" s="137"/>
      <c r="T54" s="137"/>
      <c r="U54" s="137"/>
      <c r="V54" s="137"/>
    </row>
    <row r="55" spans="1:22" ht="45.6" x14ac:dyDescent="0.25">
      <c r="A55" s="138">
        <v>11</v>
      </c>
      <c r="B55" s="139">
        <v>11</v>
      </c>
      <c r="C55" s="140" t="s">
        <v>130</v>
      </c>
      <c r="D55" s="141" t="s">
        <v>131</v>
      </c>
      <c r="E55" s="142">
        <v>2.4500000000000002</v>
      </c>
      <c r="F55" s="143" t="s">
        <v>132</v>
      </c>
      <c r="G55" s="142"/>
      <c r="H55" s="142">
        <v>15</v>
      </c>
      <c r="I55" s="142" t="s">
        <v>133</v>
      </c>
      <c r="J55" s="142"/>
      <c r="K55" s="142">
        <v>34</v>
      </c>
      <c r="L55" s="143" t="s">
        <v>134</v>
      </c>
      <c r="M55" s="143"/>
      <c r="N55" s="143" t="s">
        <v>84</v>
      </c>
      <c r="O55" s="143"/>
      <c r="P55" s="143"/>
      <c r="Q55" s="143"/>
      <c r="R55" s="143"/>
      <c r="S55" s="143"/>
      <c r="T55" s="143"/>
      <c r="U55" s="143"/>
      <c r="V55" s="143"/>
    </row>
    <row r="56" spans="1:22" ht="19.350000000000001" customHeight="1" x14ac:dyDescent="0.25">
      <c r="A56" s="128" t="s">
        <v>135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</row>
    <row r="57" spans="1:22" ht="18.45" customHeight="1" x14ac:dyDescent="0.25">
      <c r="A57" s="130" t="s">
        <v>102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</row>
    <row r="58" spans="1:22" ht="57" x14ac:dyDescent="0.25">
      <c r="A58" s="132">
        <v>12</v>
      </c>
      <c r="B58" s="133">
        <v>12</v>
      </c>
      <c r="C58" s="134" t="s">
        <v>92</v>
      </c>
      <c r="D58" s="135" t="s">
        <v>136</v>
      </c>
      <c r="E58" s="136">
        <v>15810.14</v>
      </c>
      <c r="F58" s="137" t="s">
        <v>94</v>
      </c>
      <c r="G58" s="136">
        <v>195.41</v>
      </c>
      <c r="H58" s="136" t="s">
        <v>137</v>
      </c>
      <c r="I58" s="136" t="s">
        <v>138</v>
      </c>
      <c r="J58" s="136"/>
      <c r="K58" s="136" t="s">
        <v>139</v>
      </c>
      <c r="L58" s="137" t="s">
        <v>140</v>
      </c>
      <c r="M58" s="137"/>
      <c r="N58" s="137" t="s">
        <v>78</v>
      </c>
      <c r="O58" s="137"/>
      <c r="P58" s="137"/>
      <c r="Q58" s="137"/>
      <c r="R58" s="137"/>
      <c r="S58" s="137"/>
      <c r="T58" s="137"/>
      <c r="U58" s="137"/>
      <c r="V58" s="137">
        <v>1</v>
      </c>
    </row>
    <row r="59" spans="1:22" ht="34.200000000000003" x14ac:dyDescent="0.25">
      <c r="A59" s="138">
        <v>13</v>
      </c>
      <c r="B59" s="139">
        <v>13</v>
      </c>
      <c r="C59" s="140" t="s">
        <v>98</v>
      </c>
      <c r="D59" s="141" t="s">
        <v>141</v>
      </c>
      <c r="E59" s="142">
        <v>26.3</v>
      </c>
      <c r="F59" s="143" t="s">
        <v>100</v>
      </c>
      <c r="G59" s="142"/>
      <c r="H59" s="142">
        <v>11</v>
      </c>
      <c r="I59" s="142" t="s">
        <v>142</v>
      </c>
      <c r="J59" s="142"/>
      <c r="K59" s="142">
        <v>49</v>
      </c>
      <c r="L59" s="143" t="s">
        <v>143</v>
      </c>
      <c r="M59" s="143"/>
      <c r="N59" s="143" t="s">
        <v>84</v>
      </c>
      <c r="O59" s="143"/>
      <c r="P59" s="143"/>
      <c r="Q59" s="143"/>
      <c r="R59" s="143"/>
      <c r="S59" s="143"/>
      <c r="T59" s="143"/>
      <c r="U59" s="143"/>
      <c r="V59" s="143"/>
    </row>
    <row r="60" spans="1:22" ht="19.350000000000001" customHeight="1" x14ac:dyDescent="0.25">
      <c r="A60" s="128" t="s">
        <v>144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</row>
    <row r="61" spans="1:22" ht="18.45" customHeight="1" x14ac:dyDescent="0.25">
      <c r="A61" s="130" t="s">
        <v>145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57" x14ac:dyDescent="0.25">
      <c r="A62" s="132">
        <v>14</v>
      </c>
      <c r="B62" s="133">
        <v>14</v>
      </c>
      <c r="C62" s="134" t="s">
        <v>146</v>
      </c>
      <c r="D62" s="135" t="s">
        <v>147</v>
      </c>
      <c r="E62" s="136">
        <v>2.02</v>
      </c>
      <c r="F62" s="137">
        <v>2.02</v>
      </c>
      <c r="G62" s="136"/>
      <c r="H62" s="136" t="s">
        <v>76</v>
      </c>
      <c r="I62" s="136">
        <v>2</v>
      </c>
      <c r="J62" s="136"/>
      <c r="K62" s="136" t="s">
        <v>148</v>
      </c>
      <c r="L62" s="137">
        <v>23</v>
      </c>
      <c r="M62" s="137"/>
      <c r="N62" s="137" t="s">
        <v>78</v>
      </c>
      <c r="O62" s="137"/>
      <c r="P62" s="137"/>
      <c r="Q62" s="137"/>
      <c r="R62" s="137"/>
      <c r="S62" s="137"/>
      <c r="T62" s="137"/>
      <c r="U62" s="137"/>
      <c r="V62" s="137"/>
    </row>
    <row r="63" spans="1:22" ht="18.45" customHeight="1" x14ac:dyDescent="0.25">
      <c r="A63" s="130" t="s">
        <v>149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</row>
    <row r="64" spans="1:22" ht="79.8" x14ac:dyDescent="0.25">
      <c r="A64" s="132">
        <v>15</v>
      </c>
      <c r="B64" s="133">
        <v>15</v>
      </c>
      <c r="C64" s="134" t="s">
        <v>150</v>
      </c>
      <c r="D64" s="135" t="s">
        <v>151</v>
      </c>
      <c r="E64" s="136">
        <v>6345.09</v>
      </c>
      <c r="F64" s="137" t="s">
        <v>152</v>
      </c>
      <c r="G64" s="136" t="s">
        <v>153</v>
      </c>
      <c r="H64" s="136" t="s">
        <v>154</v>
      </c>
      <c r="I64" s="136" t="s">
        <v>155</v>
      </c>
      <c r="J64" s="136"/>
      <c r="K64" s="136" t="s">
        <v>156</v>
      </c>
      <c r="L64" s="137" t="s">
        <v>157</v>
      </c>
      <c r="M64" s="137"/>
      <c r="N64" s="137" t="s">
        <v>78</v>
      </c>
      <c r="O64" s="137"/>
      <c r="P64" s="137"/>
      <c r="Q64" s="137"/>
      <c r="R64" s="137"/>
      <c r="S64" s="137"/>
      <c r="T64" s="137"/>
      <c r="U64" s="137"/>
      <c r="V64" s="137">
        <v>2</v>
      </c>
    </row>
    <row r="65" spans="1:22" ht="18.45" customHeight="1" x14ac:dyDescent="0.25">
      <c r="A65" s="130" t="s">
        <v>158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79.8" x14ac:dyDescent="0.25">
      <c r="A66" s="132">
        <v>16</v>
      </c>
      <c r="B66" s="133">
        <v>16</v>
      </c>
      <c r="C66" s="134" t="s">
        <v>150</v>
      </c>
      <c r="D66" s="135" t="s">
        <v>151</v>
      </c>
      <c r="E66" s="136">
        <v>6345.09</v>
      </c>
      <c r="F66" s="137" t="s">
        <v>152</v>
      </c>
      <c r="G66" s="136" t="s">
        <v>153</v>
      </c>
      <c r="H66" s="136" t="s">
        <v>154</v>
      </c>
      <c r="I66" s="136" t="s">
        <v>155</v>
      </c>
      <c r="J66" s="136"/>
      <c r="K66" s="136" t="s">
        <v>156</v>
      </c>
      <c r="L66" s="137" t="s">
        <v>157</v>
      </c>
      <c r="M66" s="137"/>
      <c r="N66" s="137" t="s">
        <v>78</v>
      </c>
      <c r="O66" s="137"/>
      <c r="P66" s="137"/>
      <c r="Q66" s="137"/>
      <c r="R66" s="137"/>
      <c r="S66" s="137"/>
      <c r="T66" s="137"/>
      <c r="U66" s="137"/>
      <c r="V66" s="137">
        <v>2</v>
      </c>
    </row>
    <row r="67" spans="1:22" ht="79.8" x14ac:dyDescent="0.25">
      <c r="A67" s="138">
        <v>17</v>
      </c>
      <c r="B67" s="139">
        <v>17</v>
      </c>
      <c r="C67" s="140" t="s">
        <v>159</v>
      </c>
      <c r="D67" s="141" t="s">
        <v>160</v>
      </c>
      <c r="E67" s="142">
        <v>5595.44</v>
      </c>
      <c r="F67" s="143" t="s">
        <v>161</v>
      </c>
      <c r="G67" s="142">
        <v>19.61</v>
      </c>
      <c r="H67" s="142" t="s">
        <v>162</v>
      </c>
      <c r="I67" s="142" t="s">
        <v>163</v>
      </c>
      <c r="J67" s="142"/>
      <c r="K67" s="142" t="s">
        <v>164</v>
      </c>
      <c r="L67" s="143" t="s">
        <v>165</v>
      </c>
      <c r="M67" s="143"/>
      <c r="N67" s="143" t="s">
        <v>78</v>
      </c>
      <c r="O67" s="143"/>
      <c r="P67" s="143"/>
      <c r="Q67" s="143"/>
      <c r="R67" s="143"/>
      <c r="S67" s="143"/>
      <c r="T67" s="143"/>
      <c r="U67" s="143"/>
      <c r="V67" s="143">
        <v>2</v>
      </c>
    </row>
    <row r="68" spans="1:22" ht="19.350000000000001" customHeight="1" x14ac:dyDescent="0.25">
      <c r="A68" s="128" t="s">
        <v>166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</row>
    <row r="69" spans="1:22" ht="18.45" customHeight="1" x14ac:dyDescent="0.25">
      <c r="A69" s="130" t="s">
        <v>149</v>
      </c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</row>
    <row r="70" spans="1:22" ht="57" x14ac:dyDescent="0.25">
      <c r="A70" s="132">
        <v>18</v>
      </c>
      <c r="B70" s="133">
        <v>18</v>
      </c>
      <c r="C70" s="134" t="s">
        <v>167</v>
      </c>
      <c r="D70" s="135" t="s">
        <v>168</v>
      </c>
      <c r="E70" s="136">
        <v>508.07</v>
      </c>
      <c r="F70" s="137" t="s">
        <v>169</v>
      </c>
      <c r="G70" s="136">
        <v>1.03</v>
      </c>
      <c r="H70" s="136" t="s">
        <v>170</v>
      </c>
      <c r="I70" s="136" t="s">
        <v>171</v>
      </c>
      <c r="J70" s="136"/>
      <c r="K70" s="136" t="s">
        <v>172</v>
      </c>
      <c r="L70" s="137" t="s">
        <v>173</v>
      </c>
      <c r="M70" s="137"/>
      <c r="N70" s="137" t="s">
        <v>78</v>
      </c>
      <c r="O70" s="137"/>
      <c r="P70" s="137"/>
      <c r="Q70" s="137"/>
      <c r="R70" s="137"/>
      <c r="S70" s="137"/>
      <c r="T70" s="137"/>
      <c r="U70" s="137"/>
      <c r="V70" s="137"/>
    </row>
    <row r="71" spans="1:22" ht="68.400000000000006" x14ac:dyDescent="0.25">
      <c r="A71" s="138">
        <v>19</v>
      </c>
      <c r="B71" s="139">
        <v>19</v>
      </c>
      <c r="C71" s="140" t="s">
        <v>174</v>
      </c>
      <c r="D71" s="141" t="s">
        <v>86</v>
      </c>
      <c r="E71" s="142">
        <v>4104.3</v>
      </c>
      <c r="F71" s="143" t="s">
        <v>175</v>
      </c>
      <c r="G71" s="142">
        <v>1.03</v>
      </c>
      <c r="H71" s="142" t="s">
        <v>176</v>
      </c>
      <c r="I71" s="142" t="s">
        <v>177</v>
      </c>
      <c r="J71" s="142"/>
      <c r="K71" s="142" t="s">
        <v>178</v>
      </c>
      <c r="L71" s="143" t="s">
        <v>179</v>
      </c>
      <c r="M71" s="143"/>
      <c r="N71" s="143" t="s">
        <v>78</v>
      </c>
      <c r="O71" s="143"/>
      <c r="P71" s="143"/>
      <c r="Q71" s="143"/>
      <c r="R71" s="143"/>
      <c r="S71" s="143"/>
      <c r="T71" s="143"/>
      <c r="U71" s="143"/>
      <c r="V71" s="143"/>
    </row>
    <row r="72" spans="1:22" ht="19.350000000000001" customHeight="1" x14ac:dyDescent="0.25">
      <c r="A72" s="128" t="s">
        <v>180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</row>
    <row r="73" spans="1:22" ht="18.45" customHeight="1" x14ac:dyDescent="0.25">
      <c r="A73" s="130" t="s">
        <v>102</v>
      </c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</row>
    <row r="74" spans="1:22" ht="79.8" x14ac:dyDescent="0.25">
      <c r="A74" s="138">
        <v>20</v>
      </c>
      <c r="B74" s="139">
        <v>20</v>
      </c>
      <c r="C74" s="140" t="s">
        <v>181</v>
      </c>
      <c r="D74" s="141" t="s">
        <v>182</v>
      </c>
      <c r="E74" s="142">
        <v>2435.67</v>
      </c>
      <c r="F74" s="143" t="s">
        <v>183</v>
      </c>
      <c r="G74" s="142" t="s">
        <v>184</v>
      </c>
      <c r="H74" s="142" t="s">
        <v>185</v>
      </c>
      <c r="I74" s="142" t="s">
        <v>186</v>
      </c>
      <c r="J74" s="142">
        <v>4</v>
      </c>
      <c r="K74" s="142" t="s">
        <v>187</v>
      </c>
      <c r="L74" s="143" t="s">
        <v>188</v>
      </c>
      <c r="M74" s="143"/>
      <c r="N74" s="143" t="s">
        <v>78</v>
      </c>
      <c r="O74" s="143"/>
      <c r="P74" s="143"/>
      <c r="Q74" s="143"/>
      <c r="R74" s="143"/>
      <c r="S74" s="143"/>
      <c r="T74" s="143"/>
      <c r="U74" s="143"/>
      <c r="V74" s="143" t="s">
        <v>189</v>
      </c>
    </row>
    <row r="75" spans="1:22" ht="34.200000000000003" x14ac:dyDescent="0.25">
      <c r="A75" s="144" t="s">
        <v>190</v>
      </c>
      <c r="B75" s="145"/>
      <c r="C75" s="145"/>
      <c r="D75" s="145"/>
      <c r="E75" s="145"/>
      <c r="F75" s="145"/>
      <c r="G75" s="145"/>
      <c r="H75" s="146">
        <v>1067</v>
      </c>
      <c r="I75" s="146" t="s">
        <v>191</v>
      </c>
      <c r="J75" s="146">
        <v>12</v>
      </c>
      <c r="K75" s="146">
        <v>8097</v>
      </c>
      <c r="L75" s="146" t="s">
        <v>192</v>
      </c>
      <c r="M75" s="146"/>
      <c r="N75" s="146"/>
      <c r="O75" s="146"/>
      <c r="P75" s="146"/>
      <c r="Q75" s="146"/>
      <c r="R75" s="146"/>
      <c r="S75" s="146"/>
      <c r="T75" s="146"/>
      <c r="U75" s="146"/>
      <c r="V75" s="146" t="s">
        <v>193</v>
      </c>
    </row>
    <row r="76" spans="1:22" x14ac:dyDescent="0.25">
      <c r="A76" s="144" t="s">
        <v>194</v>
      </c>
      <c r="B76" s="145"/>
      <c r="C76" s="145"/>
      <c r="D76" s="145"/>
      <c r="E76" s="145"/>
      <c r="F76" s="145"/>
      <c r="G76" s="145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x14ac:dyDescent="0.25">
      <c r="A77" s="144" t="s">
        <v>195</v>
      </c>
      <c r="B77" s="145"/>
      <c r="C77" s="145"/>
      <c r="D77" s="145"/>
      <c r="E77" s="145"/>
      <c r="F77" s="145"/>
      <c r="G77" s="145"/>
      <c r="H77" s="146">
        <v>512</v>
      </c>
      <c r="I77" s="146"/>
      <c r="J77" s="146"/>
      <c r="K77" s="146">
        <v>6138</v>
      </c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</row>
    <row r="78" spans="1:22" x14ac:dyDescent="0.25">
      <c r="A78" s="144" t="s">
        <v>196</v>
      </c>
      <c r="B78" s="145"/>
      <c r="C78" s="145"/>
      <c r="D78" s="145"/>
      <c r="E78" s="145"/>
      <c r="F78" s="145"/>
      <c r="G78" s="145"/>
      <c r="H78" s="146">
        <v>543</v>
      </c>
      <c r="I78" s="146"/>
      <c r="J78" s="146"/>
      <c r="K78" s="146">
        <v>1888</v>
      </c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x14ac:dyDescent="0.25">
      <c r="A79" s="144" t="s">
        <v>197</v>
      </c>
      <c r="B79" s="145"/>
      <c r="C79" s="145"/>
      <c r="D79" s="145"/>
      <c r="E79" s="145"/>
      <c r="F79" s="145"/>
      <c r="G79" s="145"/>
      <c r="H79" s="146">
        <v>12</v>
      </c>
      <c r="I79" s="146"/>
      <c r="J79" s="146"/>
      <c r="K79" s="146">
        <v>72</v>
      </c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</row>
    <row r="80" spans="1:22" x14ac:dyDescent="0.25">
      <c r="A80" s="147" t="s">
        <v>198</v>
      </c>
      <c r="B80" s="148"/>
      <c r="C80" s="148"/>
      <c r="D80" s="148"/>
      <c r="E80" s="148"/>
      <c r="F80" s="148"/>
      <c r="G80" s="148"/>
      <c r="H80" s="149">
        <v>495</v>
      </c>
      <c r="I80" s="149"/>
      <c r="J80" s="149"/>
      <c r="K80" s="149">
        <v>5070</v>
      </c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</row>
    <row r="81" spans="1:22" x14ac:dyDescent="0.25">
      <c r="A81" s="147" t="s">
        <v>199</v>
      </c>
      <c r="B81" s="148"/>
      <c r="C81" s="148"/>
      <c r="D81" s="148"/>
      <c r="E81" s="148"/>
      <c r="F81" s="148"/>
      <c r="G81" s="148"/>
      <c r="H81" s="149">
        <v>305</v>
      </c>
      <c r="I81" s="149"/>
      <c r="J81" s="149"/>
      <c r="K81" s="149">
        <v>2922</v>
      </c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</row>
    <row r="82" spans="1:22" x14ac:dyDescent="0.25">
      <c r="A82" s="147" t="s">
        <v>200</v>
      </c>
      <c r="B82" s="148"/>
      <c r="C82" s="148"/>
      <c r="D82" s="148"/>
      <c r="E82" s="148"/>
      <c r="F82" s="148"/>
      <c r="G82" s="148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</row>
    <row r="83" spans="1:22" ht="30" hidden="1" customHeight="1" x14ac:dyDescent="0.25">
      <c r="A83" s="144" t="s">
        <v>201</v>
      </c>
      <c r="B83" s="145"/>
      <c r="C83" s="145"/>
      <c r="D83" s="145"/>
      <c r="E83" s="145"/>
      <c r="F83" s="145"/>
      <c r="G83" s="145"/>
      <c r="H83" s="146">
        <v>187</v>
      </c>
      <c r="I83" s="146"/>
      <c r="J83" s="146"/>
      <c r="K83" s="146">
        <v>698</v>
      </c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</row>
    <row r="84" spans="1:22" ht="30" hidden="1" customHeight="1" x14ac:dyDescent="0.25">
      <c r="A84" s="144" t="s">
        <v>202</v>
      </c>
      <c r="B84" s="145"/>
      <c r="C84" s="145"/>
      <c r="D84" s="145"/>
      <c r="E84" s="145"/>
      <c r="F84" s="145"/>
      <c r="G84" s="145"/>
      <c r="H84" s="146">
        <v>1221</v>
      </c>
      <c r="I84" s="146"/>
      <c r="J84" s="146"/>
      <c r="K84" s="146">
        <v>11348</v>
      </c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</row>
    <row r="85" spans="1:22" hidden="1" x14ac:dyDescent="0.25">
      <c r="A85" s="144" t="s">
        <v>203</v>
      </c>
      <c r="B85" s="145"/>
      <c r="C85" s="145"/>
      <c r="D85" s="145"/>
      <c r="E85" s="145"/>
      <c r="F85" s="145"/>
      <c r="G85" s="145"/>
      <c r="H85" s="146">
        <v>42</v>
      </c>
      <c r="I85" s="146"/>
      <c r="J85" s="146"/>
      <c r="K85" s="146">
        <v>188</v>
      </c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</row>
    <row r="86" spans="1:22" ht="30" hidden="1" customHeight="1" x14ac:dyDescent="0.25">
      <c r="A86" s="144" t="s">
        <v>204</v>
      </c>
      <c r="B86" s="145"/>
      <c r="C86" s="145"/>
      <c r="D86" s="145"/>
      <c r="E86" s="145"/>
      <c r="F86" s="145"/>
      <c r="G86" s="145"/>
      <c r="H86" s="146">
        <v>173</v>
      </c>
      <c r="I86" s="146"/>
      <c r="J86" s="146"/>
      <c r="K86" s="146">
        <v>1312</v>
      </c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</row>
    <row r="87" spans="1:22" hidden="1" x14ac:dyDescent="0.25">
      <c r="A87" s="144" t="s">
        <v>205</v>
      </c>
      <c r="B87" s="145"/>
      <c r="C87" s="145"/>
      <c r="D87" s="145"/>
      <c r="E87" s="145"/>
      <c r="F87" s="145"/>
      <c r="G87" s="145"/>
      <c r="H87" s="146">
        <v>244</v>
      </c>
      <c r="I87" s="146"/>
      <c r="J87" s="146"/>
      <c r="K87" s="146">
        <v>2543</v>
      </c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</row>
    <row r="88" spans="1:22" x14ac:dyDescent="0.25">
      <c r="A88" s="144" t="s">
        <v>206</v>
      </c>
      <c r="B88" s="145"/>
      <c r="C88" s="145"/>
      <c r="D88" s="145"/>
      <c r="E88" s="145"/>
      <c r="F88" s="145"/>
      <c r="G88" s="145"/>
      <c r="H88" s="146">
        <v>1867</v>
      </c>
      <c r="I88" s="146"/>
      <c r="J88" s="146"/>
      <c r="K88" s="146">
        <v>16089</v>
      </c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</row>
    <row r="89" spans="1:22" ht="30" customHeight="1" x14ac:dyDescent="0.25">
      <c r="A89" s="144" t="s">
        <v>207</v>
      </c>
      <c r="B89" s="145"/>
      <c r="C89" s="145"/>
      <c r="D89" s="145"/>
      <c r="E89" s="145"/>
      <c r="F89" s="145"/>
      <c r="G89" s="145"/>
      <c r="H89" s="146">
        <v>123.39</v>
      </c>
      <c r="I89" s="146"/>
      <c r="J89" s="146"/>
      <c r="K89" s="146">
        <v>587.75</v>
      </c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</row>
    <row r="90" spans="1:22" x14ac:dyDescent="0.25">
      <c r="A90" s="147" t="s">
        <v>208</v>
      </c>
      <c r="B90" s="148"/>
      <c r="C90" s="148"/>
      <c r="D90" s="148"/>
      <c r="E90" s="148"/>
      <c r="F90" s="148"/>
      <c r="G90" s="148"/>
      <c r="H90" s="149">
        <v>1990.39</v>
      </c>
      <c r="I90" s="149"/>
      <c r="J90" s="149"/>
      <c r="K90" s="149">
        <v>16676.75</v>
      </c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</row>
    <row r="91" spans="1:22" x14ac:dyDescent="0.25">
      <c r="A91" s="50"/>
      <c r="B91" s="39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</row>
    <row r="92" spans="1:22" x14ac:dyDescent="0.25">
      <c r="A92" s="50"/>
      <c r="B92" s="39"/>
      <c r="C92" s="73" t="s">
        <v>62</v>
      </c>
      <c r="D92" s="48"/>
      <c r="E92" s="48"/>
      <c r="F92" s="48"/>
      <c r="G92" s="48"/>
      <c r="H92" s="74">
        <f>IF(ISBLANK(Y30),"",ROUND(Z30/Y30,2)*100)</f>
        <v>97</v>
      </c>
      <c r="I92" s="48"/>
      <c r="J92" s="48"/>
      <c r="K92" s="74">
        <f>IF(ISBLANK(Y31),"",ROUND(Z31/Y31,2)*100)</f>
        <v>83</v>
      </c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</row>
    <row r="93" spans="1:22" x14ac:dyDescent="0.25">
      <c r="A93" s="50"/>
      <c r="B93" s="39"/>
      <c r="C93" s="73" t="s">
        <v>63</v>
      </c>
      <c r="D93" s="48"/>
      <c r="E93" s="48"/>
      <c r="F93" s="48"/>
      <c r="G93" s="48"/>
      <c r="H93" s="45">
        <f>IF(ISBLANK(Y30),"",ROUND(AA30/Y30,2)*100)</f>
        <v>60</v>
      </c>
      <c r="I93" s="48"/>
      <c r="J93" s="48"/>
      <c r="K93" s="45">
        <f>IF(ISBLANK(Y31),"",ROUND(AA31/Y31,2)*100)</f>
        <v>48</v>
      </c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</row>
    <row r="94" spans="1:22" x14ac:dyDescent="0.25">
      <c r="A94" s="28"/>
      <c r="B94" s="28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</row>
    <row r="95" spans="1:22" x14ac:dyDescent="0.25">
      <c r="B95" s="75" t="s">
        <v>70</v>
      </c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</row>
    <row r="96" spans="1:22" x14ac:dyDescent="0.25">
      <c r="B96" s="3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</row>
    <row r="97" spans="2:22" x14ac:dyDescent="0.25">
      <c r="B97" s="75" t="s">
        <v>71</v>
      </c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</row>
    <row r="98" spans="2:22" x14ac:dyDescent="0.25">
      <c r="B98" s="46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</row>
    <row r="100" spans="2:22" x14ac:dyDescent="0.25">
      <c r="C100" s="49"/>
      <c r="D100" s="49"/>
      <c r="E100" s="49"/>
      <c r="F100" s="49"/>
      <c r="G100" s="49"/>
    </row>
    <row r="101" spans="2:22" x14ac:dyDescent="0.25">
      <c r="C101" s="49"/>
      <c r="D101" s="49"/>
      <c r="E101" s="49"/>
      <c r="F101" s="49"/>
      <c r="G101" s="49"/>
    </row>
    <row r="102" spans="2:22" x14ac:dyDescent="0.25">
      <c r="C102" s="49"/>
      <c r="D102" s="49"/>
      <c r="E102" s="49"/>
      <c r="F102" s="49"/>
      <c r="G102" s="49"/>
    </row>
    <row r="103" spans="2:22" x14ac:dyDescent="0.25">
      <c r="C103" s="49"/>
      <c r="D103" s="49"/>
      <c r="E103" s="49"/>
      <c r="F103" s="49"/>
      <c r="G103" s="49"/>
    </row>
    <row r="104" spans="2:22" x14ac:dyDescent="0.25">
      <c r="C104" s="49"/>
      <c r="D104" s="49"/>
      <c r="E104" s="49"/>
      <c r="F104" s="49"/>
      <c r="G104" s="49"/>
    </row>
    <row r="105" spans="2:22" x14ac:dyDescent="0.25">
      <c r="C105" s="49"/>
      <c r="D105" s="49"/>
      <c r="E105" s="49"/>
      <c r="F105" s="49"/>
      <c r="G105" s="49"/>
    </row>
    <row r="106" spans="2:22" x14ac:dyDescent="0.25">
      <c r="C106" s="49"/>
      <c r="D106" s="49"/>
      <c r="E106" s="49"/>
      <c r="F106" s="49"/>
      <c r="G106" s="49"/>
    </row>
    <row r="107" spans="2:22" x14ac:dyDescent="0.25">
      <c r="C107" s="49"/>
      <c r="D107" s="49"/>
      <c r="E107" s="49"/>
      <c r="F107" s="49"/>
      <c r="G107" s="49"/>
    </row>
    <row r="108" spans="2:22" x14ac:dyDescent="0.25">
      <c r="C108" s="49"/>
      <c r="D108" s="49"/>
      <c r="E108" s="49"/>
      <c r="F108" s="49"/>
      <c r="G108" s="49"/>
    </row>
    <row r="109" spans="2:22" x14ac:dyDescent="0.25">
      <c r="C109" s="49"/>
      <c r="D109" s="49"/>
      <c r="E109" s="49"/>
      <c r="F109" s="49"/>
      <c r="G109" s="49"/>
    </row>
    <row r="110" spans="2:22" x14ac:dyDescent="0.25">
      <c r="C110" s="49"/>
      <c r="D110" s="49"/>
      <c r="E110" s="49"/>
      <c r="F110" s="49"/>
      <c r="G110" s="49"/>
    </row>
    <row r="111" spans="2:22" x14ac:dyDescent="0.25">
      <c r="C111" s="49"/>
      <c r="D111" s="49"/>
      <c r="E111" s="49"/>
      <c r="F111" s="49"/>
      <c r="G111" s="49"/>
    </row>
  </sheetData>
  <mergeCells count="63">
    <mergeCell ref="A90:G90"/>
    <mergeCell ref="A84:G84"/>
    <mergeCell ref="A85:G85"/>
    <mergeCell ref="A86:G86"/>
    <mergeCell ref="A87:G87"/>
    <mergeCell ref="A88:G88"/>
    <mergeCell ref="A89:G89"/>
    <mergeCell ref="A78:G78"/>
    <mergeCell ref="A79:G79"/>
    <mergeCell ref="A80:G80"/>
    <mergeCell ref="A81:G81"/>
    <mergeCell ref="A82:G82"/>
    <mergeCell ref="A83:G83"/>
    <mergeCell ref="A69:V69"/>
    <mergeCell ref="A72:V72"/>
    <mergeCell ref="A73:V73"/>
    <mergeCell ref="A75:G75"/>
    <mergeCell ref="A76:G76"/>
    <mergeCell ref="A77:G77"/>
    <mergeCell ref="A57:V57"/>
    <mergeCell ref="A60:V60"/>
    <mergeCell ref="A61:V61"/>
    <mergeCell ref="A63:V63"/>
    <mergeCell ref="A65:V65"/>
    <mergeCell ref="A68:V68"/>
    <mergeCell ref="A40:V40"/>
    <mergeCell ref="A41:V41"/>
    <mergeCell ref="A47:V47"/>
    <mergeCell ref="A49:V49"/>
    <mergeCell ref="A50:V50"/>
    <mergeCell ref="A56:V56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3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209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1990.39/1000</f>
        <v>1.9903900000000001</v>
      </c>
      <c r="H11" s="85"/>
      <c r="I11" s="55" t="s">
        <v>5</v>
      </c>
      <c r="J11" s="86">
        <f>16676.75/1000</f>
        <v>16.676749999999998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4.376E-2</v>
      </c>
      <c r="H14" s="85"/>
      <c r="I14" s="55" t="s">
        <v>7</v>
      </c>
      <c r="J14" s="86">
        <f>(P14+P15)/1000</f>
        <v>4.376E-2</v>
      </c>
      <c r="K14" s="87"/>
      <c r="L14" s="58">
        <v>518</v>
      </c>
      <c r="M14" s="35" t="s">
        <v>7</v>
      </c>
      <c r="N14" s="57"/>
      <c r="O14" s="26">
        <v>43.75</v>
      </c>
      <c r="P14" s="27">
        <v>43.75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512/1000</f>
        <v>0.51200000000000001</v>
      </c>
      <c r="H15" s="117"/>
      <c r="I15" s="55" t="s">
        <v>5</v>
      </c>
      <c r="J15" s="86">
        <f>6138/1000</f>
        <v>6.1379999999999999</v>
      </c>
      <c r="K15" s="87"/>
      <c r="L15" s="59">
        <v>6209</v>
      </c>
      <c r="M15" s="35" t="s">
        <v>5</v>
      </c>
      <c r="N15" s="57"/>
      <c r="O15" s="26">
        <v>0.01</v>
      </c>
      <c r="P15" s="27">
        <v>0.01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210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211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212</v>
      </c>
      <c r="C26" s="134" t="s">
        <v>213</v>
      </c>
      <c r="D26" s="154" t="s">
        <v>214</v>
      </c>
      <c r="E26" s="155">
        <v>0.2</v>
      </c>
      <c r="F26" s="136" t="s">
        <v>215</v>
      </c>
      <c r="G26" s="136">
        <v>1.93</v>
      </c>
      <c r="H26" s="156"/>
      <c r="I26" s="156"/>
      <c r="J26" s="136" t="s">
        <v>216</v>
      </c>
      <c r="K26" s="136">
        <v>23.15</v>
      </c>
      <c r="L26" s="157"/>
      <c r="M26" s="156">
        <f>IF(ISNUMBER(K26/G26),IF(NOT(K26/G26=0),K26/G26, " "), " ")</f>
        <v>11.994818652849741</v>
      </c>
      <c r="N26" s="154"/>
    </row>
    <row r="27" spans="1:23" s="29" customFormat="1" ht="22.8" x14ac:dyDescent="0.25">
      <c r="A27" s="152">
        <v>2</v>
      </c>
      <c r="B27" s="153" t="s">
        <v>217</v>
      </c>
      <c r="C27" s="134" t="s">
        <v>218</v>
      </c>
      <c r="D27" s="154" t="s">
        <v>214</v>
      </c>
      <c r="E27" s="155">
        <v>1.61</v>
      </c>
      <c r="F27" s="136" t="s">
        <v>219</v>
      </c>
      <c r="G27" s="136">
        <v>16.63</v>
      </c>
      <c r="H27" s="156"/>
      <c r="I27" s="156"/>
      <c r="J27" s="136" t="s">
        <v>220</v>
      </c>
      <c r="K27" s="136">
        <v>199.72</v>
      </c>
      <c r="L27" s="157"/>
      <c r="M27" s="156">
        <f>IF(ISNUMBER(K27/G27),IF(NOT(K27/G27=0),K27/G27, " "), " ")</f>
        <v>12.009621166566447</v>
      </c>
      <c r="N27" s="154"/>
    </row>
    <row r="28" spans="1:23" s="29" customFormat="1" ht="22.8" x14ac:dyDescent="0.25">
      <c r="A28" s="152">
        <v>3</v>
      </c>
      <c r="B28" s="153" t="s">
        <v>221</v>
      </c>
      <c r="C28" s="134" t="s">
        <v>222</v>
      </c>
      <c r="D28" s="154" t="s">
        <v>214</v>
      </c>
      <c r="E28" s="155">
        <v>4.33</v>
      </c>
      <c r="F28" s="136" t="s">
        <v>223</v>
      </c>
      <c r="G28" s="136">
        <v>46.69</v>
      </c>
      <c r="H28" s="156"/>
      <c r="I28" s="156"/>
      <c r="J28" s="136" t="s">
        <v>224</v>
      </c>
      <c r="K28" s="136">
        <v>560.53</v>
      </c>
      <c r="L28" s="157"/>
      <c r="M28" s="156">
        <f>IF(ISNUMBER(K28/G28),IF(NOT(K28/G28=0),K28/G28, " "), " ")</f>
        <v>12.005354465624331</v>
      </c>
      <c r="N28" s="154"/>
    </row>
    <row r="29" spans="1:23" s="29" customFormat="1" ht="22.8" x14ac:dyDescent="0.25">
      <c r="A29" s="152">
        <v>4</v>
      </c>
      <c r="B29" s="153" t="s">
        <v>225</v>
      </c>
      <c r="C29" s="134" t="s">
        <v>226</v>
      </c>
      <c r="D29" s="154" t="s">
        <v>214</v>
      </c>
      <c r="E29" s="155">
        <v>3.02</v>
      </c>
      <c r="F29" s="136" t="s">
        <v>227</v>
      </c>
      <c r="G29" s="136">
        <v>32.979999999999997</v>
      </c>
      <c r="H29" s="156"/>
      <c r="I29" s="156"/>
      <c r="J29" s="136" t="s">
        <v>228</v>
      </c>
      <c r="K29" s="136">
        <v>395.77</v>
      </c>
      <c r="L29" s="157"/>
      <c r="M29" s="156">
        <f>IF(ISNUMBER(K29/G29),IF(NOT(K29/G29=0),K29/G29, " "), " ")</f>
        <v>12.000303214069133</v>
      </c>
      <c r="N29" s="154"/>
    </row>
    <row r="30" spans="1:23" ht="22.8" x14ac:dyDescent="0.25">
      <c r="A30" s="152">
        <v>5</v>
      </c>
      <c r="B30" s="153" t="s">
        <v>229</v>
      </c>
      <c r="C30" s="134" t="s">
        <v>230</v>
      </c>
      <c r="D30" s="154" t="s">
        <v>214</v>
      </c>
      <c r="E30" s="155">
        <v>6.25</v>
      </c>
      <c r="F30" s="136" t="s">
        <v>231</v>
      </c>
      <c r="G30" s="136">
        <v>70</v>
      </c>
      <c r="H30" s="156"/>
      <c r="I30" s="156"/>
      <c r="J30" s="136" t="s">
        <v>232</v>
      </c>
      <c r="K30" s="136">
        <v>840.06</v>
      </c>
      <c r="L30" s="157"/>
      <c r="M30" s="156">
        <f>IF(ISNUMBER(K30/G30),IF(NOT(K30/G30=0),K30/G30, " "), " ")</f>
        <v>12.000857142857143</v>
      </c>
      <c r="N30" s="154"/>
    </row>
    <row r="31" spans="1:23" ht="22.8" x14ac:dyDescent="0.25">
      <c r="A31" s="152">
        <v>6</v>
      </c>
      <c r="B31" s="153" t="s">
        <v>233</v>
      </c>
      <c r="C31" s="134" t="s">
        <v>234</v>
      </c>
      <c r="D31" s="154" t="s">
        <v>214</v>
      </c>
      <c r="E31" s="155">
        <v>2.4300000000000002</v>
      </c>
      <c r="F31" s="136" t="s">
        <v>235</v>
      </c>
      <c r="G31" s="136">
        <v>27.87</v>
      </c>
      <c r="H31" s="156"/>
      <c r="I31" s="156"/>
      <c r="J31" s="136" t="s">
        <v>236</v>
      </c>
      <c r="K31" s="136">
        <v>334.41</v>
      </c>
      <c r="L31" s="157"/>
      <c r="M31" s="156">
        <f>IF(ISNUMBER(K31/G31),IF(NOT(K31/G31=0),K31/G31, " "), " ")</f>
        <v>11.998923573735199</v>
      </c>
      <c r="N31" s="154"/>
    </row>
    <row r="32" spans="1:23" ht="22.8" x14ac:dyDescent="0.25">
      <c r="A32" s="152">
        <v>7</v>
      </c>
      <c r="B32" s="153" t="s">
        <v>237</v>
      </c>
      <c r="C32" s="134" t="s">
        <v>238</v>
      </c>
      <c r="D32" s="154" t="s">
        <v>214</v>
      </c>
      <c r="E32" s="155">
        <v>25.83</v>
      </c>
      <c r="F32" s="136" t="s">
        <v>239</v>
      </c>
      <c r="G32" s="136">
        <v>314.08999999999997</v>
      </c>
      <c r="H32" s="156"/>
      <c r="I32" s="156"/>
      <c r="J32" s="136" t="s">
        <v>240</v>
      </c>
      <c r="K32" s="136">
        <v>3769.63</v>
      </c>
      <c r="L32" s="157"/>
      <c r="M32" s="156">
        <f>IF(ISNUMBER(K32/G32),IF(NOT(K32/G32=0),K32/G32, " "), " ")</f>
        <v>12.001751090451783</v>
      </c>
      <c r="N32" s="154"/>
    </row>
    <row r="33" spans="1:14" ht="22.8" x14ac:dyDescent="0.25">
      <c r="A33" s="152">
        <v>8</v>
      </c>
      <c r="B33" s="153" t="s">
        <v>241</v>
      </c>
      <c r="C33" s="134" t="s">
        <v>242</v>
      </c>
      <c r="D33" s="154" t="s">
        <v>214</v>
      </c>
      <c r="E33" s="155">
        <v>0.08</v>
      </c>
      <c r="F33" s="136" t="s">
        <v>243</v>
      </c>
      <c r="G33" s="136">
        <v>1.04</v>
      </c>
      <c r="H33" s="156"/>
      <c r="I33" s="156"/>
      <c r="J33" s="136" t="s">
        <v>244</v>
      </c>
      <c r="K33" s="136">
        <v>12.56</v>
      </c>
      <c r="L33" s="157"/>
      <c r="M33" s="156">
        <f>IF(ISNUMBER(K33/G33),IF(NOT(K33/G33=0),K33/G33, " "), " ")</f>
        <v>12.076923076923077</v>
      </c>
      <c r="N33" s="154"/>
    </row>
    <row r="34" spans="1:14" ht="22.8" x14ac:dyDescent="0.25">
      <c r="A34" s="152">
        <v>9</v>
      </c>
      <c r="B34" s="153">
        <v>2</v>
      </c>
      <c r="C34" s="134" t="s">
        <v>245</v>
      </c>
      <c r="D34" s="154" t="s">
        <v>214</v>
      </c>
      <c r="E34" s="155">
        <v>0.01</v>
      </c>
      <c r="F34" s="136" t="s">
        <v>246</v>
      </c>
      <c r="G34" s="136"/>
      <c r="H34" s="156"/>
      <c r="I34" s="156"/>
      <c r="J34" s="136" t="s">
        <v>246</v>
      </c>
      <c r="K34" s="136"/>
      <c r="L34" s="157"/>
      <c r="M34" s="156" t="str">
        <f>IF(ISNUMBER(K34/G34),IF(NOT(K34/G34=0),K34/G34, " "), " ")</f>
        <v xml:space="preserve"> </v>
      </c>
      <c r="N34" s="154"/>
    </row>
    <row r="35" spans="1:14" ht="19.350000000000001" customHeight="1" x14ac:dyDescent="0.25">
      <c r="A35" s="128" t="s">
        <v>247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22.8" x14ac:dyDescent="0.25">
      <c r="A36" s="152">
        <v>10</v>
      </c>
      <c r="B36" s="153">
        <v>30303</v>
      </c>
      <c r="C36" s="134" t="s">
        <v>248</v>
      </c>
      <c r="D36" s="154" t="s">
        <v>249</v>
      </c>
      <c r="E36" s="155">
        <v>0.02</v>
      </c>
      <c r="F36" s="136" t="s">
        <v>250</v>
      </c>
      <c r="G36" s="136">
        <v>0.02</v>
      </c>
      <c r="H36" s="156"/>
      <c r="I36" s="156"/>
      <c r="J36" s="136" t="s">
        <v>251</v>
      </c>
      <c r="K36" s="136">
        <v>0.1</v>
      </c>
      <c r="L36" s="157"/>
      <c r="M36" s="156">
        <f>IF(ISNUMBER(K36/G36),IF(NOT(K36/G36=0),K36/G36, " "), " ")</f>
        <v>5</v>
      </c>
      <c r="N36" s="154" t="s">
        <v>252</v>
      </c>
    </row>
    <row r="37" spans="1:14" ht="22.8" x14ac:dyDescent="0.25">
      <c r="A37" s="152">
        <v>11</v>
      </c>
      <c r="B37" s="153">
        <v>30954</v>
      </c>
      <c r="C37" s="134" t="s">
        <v>253</v>
      </c>
      <c r="D37" s="154" t="s">
        <v>249</v>
      </c>
      <c r="E37" s="155">
        <v>0.01</v>
      </c>
      <c r="F37" s="136" t="s">
        <v>254</v>
      </c>
      <c r="G37" s="136">
        <v>0.34</v>
      </c>
      <c r="H37" s="156"/>
      <c r="I37" s="156"/>
      <c r="J37" s="136" t="s">
        <v>255</v>
      </c>
      <c r="K37" s="136">
        <v>1.63</v>
      </c>
      <c r="L37" s="157"/>
      <c r="M37" s="156">
        <f>IF(ISNUMBER(K37/G37),IF(NOT(K37/G37=0),K37/G37, " "), " ")</f>
        <v>4.7941176470588225</v>
      </c>
      <c r="N37" s="154" t="s">
        <v>252</v>
      </c>
    </row>
    <row r="38" spans="1:14" ht="22.8" x14ac:dyDescent="0.25">
      <c r="A38" s="152">
        <v>12</v>
      </c>
      <c r="B38" s="153">
        <v>40502</v>
      </c>
      <c r="C38" s="134" t="s">
        <v>256</v>
      </c>
      <c r="D38" s="154" t="s">
        <v>249</v>
      </c>
      <c r="E38" s="155">
        <v>0.35</v>
      </c>
      <c r="F38" s="136" t="s">
        <v>257</v>
      </c>
      <c r="G38" s="136">
        <v>2.75</v>
      </c>
      <c r="H38" s="156"/>
      <c r="I38" s="156"/>
      <c r="J38" s="136" t="s">
        <v>258</v>
      </c>
      <c r="K38" s="136">
        <v>15.75</v>
      </c>
      <c r="L38" s="157"/>
      <c r="M38" s="156">
        <f>IF(ISNUMBER(K38/G38),IF(NOT(K38/G38=0),K38/G38, " "), " ")</f>
        <v>5.7272727272727275</v>
      </c>
      <c r="N38" s="154" t="s">
        <v>252</v>
      </c>
    </row>
    <row r="39" spans="1:14" ht="22.8" x14ac:dyDescent="0.25">
      <c r="A39" s="152">
        <v>13</v>
      </c>
      <c r="B39" s="153">
        <v>40504</v>
      </c>
      <c r="C39" s="134" t="s">
        <v>259</v>
      </c>
      <c r="D39" s="154" t="s">
        <v>249</v>
      </c>
      <c r="E39" s="155">
        <v>0.56000000000000005</v>
      </c>
      <c r="F39" s="136" t="s">
        <v>260</v>
      </c>
      <c r="G39" s="136">
        <v>0.72</v>
      </c>
      <c r="H39" s="156"/>
      <c r="I39" s="156"/>
      <c r="J39" s="136" t="s">
        <v>261</v>
      </c>
      <c r="K39" s="136">
        <v>1.68</v>
      </c>
      <c r="L39" s="157"/>
      <c r="M39" s="156">
        <f>IF(ISNUMBER(K39/G39),IF(NOT(K39/G39=0),K39/G39, " "), " ")</f>
        <v>2.3333333333333335</v>
      </c>
      <c r="N39" s="154" t="s">
        <v>252</v>
      </c>
    </row>
    <row r="40" spans="1:14" ht="22.8" x14ac:dyDescent="0.25">
      <c r="A40" s="152">
        <v>14</v>
      </c>
      <c r="B40" s="153">
        <v>330206</v>
      </c>
      <c r="C40" s="134" t="s">
        <v>262</v>
      </c>
      <c r="D40" s="154" t="s">
        <v>249</v>
      </c>
      <c r="E40" s="155">
        <v>0.46</v>
      </c>
      <c r="F40" s="136" t="s">
        <v>263</v>
      </c>
      <c r="G40" s="136">
        <v>1.07</v>
      </c>
      <c r="H40" s="156"/>
      <c r="I40" s="156"/>
      <c r="J40" s="136" t="s">
        <v>264</v>
      </c>
      <c r="K40" s="136">
        <v>5.52</v>
      </c>
      <c r="L40" s="157"/>
      <c r="M40" s="156">
        <f>IF(ISNUMBER(K40/G40),IF(NOT(K40/G40=0),K40/G40, " "), " ")</f>
        <v>5.1588785046728969</v>
      </c>
      <c r="N40" s="154" t="s">
        <v>252</v>
      </c>
    </row>
    <row r="41" spans="1:14" ht="22.8" x14ac:dyDescent="0.25">
      <c r="A41" s="152">
        <v>15</v>
      </c>
      <c r="B41" s="153">
        <v>400001</v>
      </c>
      <c r="C41" s="134" t="s">
        <v>265</v>
      </c>
      <c r="D41" s="154" t="s">
        <v>249</v>
      </c>
      <c r="E41" s="155">
        <v>7.0000000000000007E-2</v>
      </c>
      <c r="F41" s="136" t="s">
        <v>266</v>
      </c>
      <c r="G41" s="136">
        <v>7.22</v>
      </c>
      <c r="H41" s="156"/>
      <c r="I41" s="156"/>
      <c r="J41" s="136" t="s">
        <v>267</v>
      </c>
      <c r="K41" s="136">
        <v>41.09</v>
      </c>
      <c r="L41" s="157"/>
      <c r="M41" s="156">
        <f>IF(ISNUMBER(K41/G41),IF(NOT(K41/G41=0),K41/G41, " "), " ")</f>
        <v>5.6911357340720228</v>
      </c>
      <c r="N41" s="154" t="s">
        <v>252</v>
      </c>
    </row>
    <row r="42" spans="1:14" ht="19.350000000000001" customHeight="1" x14ac:dyDescent="0.25">
      <c r="A42" s="128" t="s">
        <v>268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</row>
    <row r="43" spans="1:14" ht="34.200000000000003" x14ac:dyDescent="0.25">
      <c r="A43" s="152">
        <v>16</v>
      </c>
      <c r="B43" s="153" t="s">
        <v>269</v>
      </c>
      <c r="C43" s="134" t="s">
        <v>270</v>
      </c>
      <c r="D43" s="154" t="s">
        <v>271</v>
      </c>
      <c r="E43" s="155">
        <v>1.4E-3</v>
      </c>
      <c r="F43" s="136" t="s">
        <v>272</v>
      </c>
      <c r="G43" s="136">
        <v>12.24</v>
      </c>
      <c r="H43" s="156">
        <v>40665.26</v>
      </c>
      <c r="I43" s="156">
        <v>56.94</v>
      </c>
      <c r="J43" s="136" t="s">
        <v>273</v>
      </c>
      <c r="K43" s="136">
        <v>58.54</v>
      </c>
      <c r="L43" s="157"/>
      <c r="M43" s="156">
        <f>IF(ISNUMBER(K43/G43),IF(NOT(K43/G43=0),K43/G43, " "), " ")</f>
        <v>4.7826797385620914</v>
      </c>
      <c r="N43" s="154" t="s">
        <v>274</v>
      </c>
    </row>
    <row r="44" spans="1:14" ht="22.8" x14ac:dyDescent="0.25">
      <c r="A44" s="152">
        <v>17</v>
      </c>
      <c r="B44" s="153" t="s">
        <v>275</v>
      </c>
      <c r="C44" s="134" t="s">
        <v>276</v>
      </c>
      <c r="D44" s="154" t="s">
        <v>277</v>
      </c>
      <c r="E44" s="155">
        <v>9.4200000000000006E-2</v>
      </c>
      <c r="F44" s="136" t="s">
        <v>278</v>
      </c>
      <c r="G44" s="136">
        <v>0.59</v>
      </c>
      <c r="H44" s="156">
        <v>42.66</v>
      </c>
      <c r="I44" s="156">
        <v>4.0199999999999996</v>
      </c>
      <c r="J44" s="136" t="s">
        <v>279</v>
      </c>
      <c r="K44" s="136">
        <v>4.62</v>
      </c>
      <c r="L44" s="157"/>
      <c r="M44" s="156">
        <f>IF(ISNUMBER(K44/G44),IF(NOT(K44/G44=0),K44/G44, " "), " ")</f>
        <v>7.8305084745762716</v>
      </c>
      <c r="N44" s="154" t="s">
        <v>280</v>
      </c>
    </row>
    <row r="45" spans="1:14" ht="34.200000000000003" x14ac:dyDescent="0.25">
      <c r="A45" s="152">
        <v>18</v>
      </c>
      <c r="B45" s="153" t="s">
        <v>281</v>
      </c>
      <c r="C45" s="134" t="s">
        <v>282</v>
      </c>
      <c r="D45" s="154" t="s">
        <v>271</v>
      </c>
      <c r="E45" s="155">
        <v>1E-4</v>
      </c>
      <c r="F45" s="136" t="s">
        <v>283</v>
      </c>
      <c r="G45" s="136">
        <v>1.04</v>
      </c>
      <c r="H45" s="156">
        <v>39055.08</v>
      </c>
      <c r="I45" s="156">
        <v>3.91</v>
      </c>
      <c r="J45" s="136" t="s">
        <v>284</v>
      </c>
      <c r="K45" s="136">
        <v>4.03</v>
      </c>
      <c r="L45" s="157"/>
      <c r="M45" s="156">
        <f>IF(ISNUMBER(K45/G45),IF(NOT(K45/G45=0),K45/G45, " "), " ")</f>
        <v>3.875</v>
      </c>
      <c r="N45" s="154" t="s">
        <v>285</v>
      </c>
    </row>
    <row r="46" spans="1:14" ht="34.200000000000003" x14ac:dyDescent="0.25">
      <c r="A46" s="152">
        <v>19</v>
      </c>
      <c r="B46" s="153" t="s">
        <v>286</v>
      </c>
      <c r="C46" s="134" t="s">
        <v>287</v>
      </c>
      <c r="D46" s="154" t="s">
        <v>288</v>
      </c>
      <c r="E46" s="155">
        <v>2.2080000000000002</v>
      </c>
      <c r="F46" s="136" t="s">
        <v>289</v>
      </c>
      <c r="G46" s="136">
        <v>44.6</v>
      </c>
      <c r="H46" s="156">
        <v>85</v>
      </c>
      <c r="I46" s="156">
        <v>187.68</v>
      </c>
      <c r="J46" s="136" t="s">
        <v>290</v>
      </c>
      <c r="K46" s="136">
        <v>197.02</v>
      </c>
      <c r="L46" s="157"/>
      <c r="M46" s="156">
        <f>IF(ISNUMBER(K46/G46),IF(NOT(K46/G46=0),K46/G46, " "), " ")</f>
        <v>4.4174887892376686</v>
      </c>
      <c r="N46" s="154" t="s">
        <v>291</v>
      </c>
    </row>
    <row r="47" spans="1:14" ht="34.200000000000003" x14ac:dyDescent="0.25">
      <c r="A47" s="152">
        <v>20</v>
      </c>
      <c r="B47" s="153" t="s">
        <v>292</v>
      </c>
      <c r="C47" s="134" t="s">
        <v>293</v>
      </c>
      <c r="D47" s="154" t="s">
        <v>271</v>
      </c>
      <c r="E47" s="155">
        <v>1E-4</v>
      </c>
      <c r="F47" s="136" t="s">
        <v>294</v>
      </c>
      <c r="G47" s="136">
        <v>1.1499999999999999</v>
      </c>
      <c r="H47" s="156">
        <v>54604.39</v>
      </c>
      <c r="I47" s="156">
        <v>5.46</v>
      </c>
      <c r="J47" s="136" t="s">
        <v>295</v>
      </c>
      <c r="K47" s="136">
        <v>5.6</v>
      </c>
      <c r="L47" s="157"/>
      <c r="M47" s="156">
        <f>IF(ISNUMBER(K47/G47),IF(NOT(K47/G47=0),K47/G47, " "), " ")</f>
        <v>4.8695652173913047</v>
      </c>
      <c r="N47" s="154" t="s">
        <v>285</v>
      </c>
    </row>
    <row r="48" spans="1:14" ht="22.8" x14ac:dyDescent="0.25">
      <c r="A48" s="152">
        <v>21</v>
      </c>
      <c r="B48" s="153" t="s">
        <v>296</v>
      </c>
      <c r="C48" s="134" t="s">
        <v>297</v>
      </c>
      <c r="D48" s="154" t="s">
        <v>271</v>
      </c>
      <c r="E48" s="155">
        <v>1E-4</v>
      </c>
      <c r="F48" s="136" t="s">
        <v>298</v>
      </c>
      <c r="G48" s="136">
        <v>1.07</v>
      </c>
      <c r="H48" s="156">
        <v>56684.17</v>
      </c>
      <c r="I48" s="156">
        <v>5.67</v>
      </c>
      <c r="J48" s="136" t="s">
        <v>299</v>
      </c>
      <c r="K48" s="136">
        <v>5.81</v>
      </c>
      <c r="L48" s="157"/>
      <c r="M48" s="156">
        <f>IF(ISNUMBER(K48/G48),IF(NOT(K48/G48=0),K48/G48, " "), " ")</f>
        <v>5.4299065420560737</v>
      </c>
      <c r="N48" s="154" t="s">
        <v>300</v>
      </c>
    </row>
    <row r="49" spans="1:14" ht="34.200000000000003" x14ac:dyDescent="0.25">
      <c r="A49" s="152">
        <v>22</v>
      </c>
      <c r="B49" s="153" t="s">
        <v>301</v>
      </c>
      <c r="C49" s="134" t="s">
        <v>302</v>
      </c>
      <c r="D49" s="154" t="s">
        <v>277</v>
      </c>
      <c r="E49" s="155">
        <v>4.2000000000000003E-2</v>
      </c>
      <c r="F49" s="136" t="s">
        <v>303</v>
      </c>
      <c r="G49" s="136">
        <v>4.24</v>
      </c>
      <c r="H49" s="156">
        <v>418</v>
      </c>
      <c r="I49" s="156">
        <v>17.559999999999999</v>
      </c>
      <c r="J49" s="136" t="s">
        <v>304</v>
      </c>
      <c r="K49" s="136">
        <v>18.34</v>
      </c>
      <c r="L49" s="157"/>
      <c r="M49" s="156">
        <f>IF(ISNUMBER(K49/G49),IF(NOT(K49/G49=0),K49/G49, " "), " ")</f>
        <v>4.3254716981132075</v>
      </c>
      <c r="N49" s="154" t="s">
        <v>305</v>
      </c>
    </row>
    <row r="50" spans="1:14" ht="22.8" x14ac:dyDescent="0.25">
      <c r="A50" s="152">
        <v>23</v>
      </c>
      <c r="B50" s="153" t="s">
        <v>306</v>
      </c>
      <c r="C50" s="134" t="s">
        <v>307</v>
      </c>
      <c r="D50" s="154" t="s">
        <v>308</v>
      </c>
      <c r="E50" s="155">
        <v>2.4500000000000001E-2</v>
      </c>
      <c r="F50" s="136" t="s">
        <v>309</v>
      </c>
      <c r="G50" s="136">
        <v>1.04</v>
      </c>
      <c r="H50" s="156">
        <v>228.81</v>
      </c>
      <c r="I50" s="156">
        <v>5.6</v>
      </c>
      <c r="J50" s="136" t="s">
        <v>310</v>
      </c>
      <c r="K50" s="136">
        <v>5.73</v>
      </c>
      <c r="L50" s="157"/>
      <c r="M50" s="156">
        <f>IF(ISNUMBER(K50/G50),IF(NOT(K50/G50=0),K50/G50, " "), " ")</f>
        <v>5.509615384615385</v>
      </c>
      <c r="N50" s="154" t="s">
        <v>311</v>
      </c>
    </row>
    <row r="51" spans="1:14" ht="45.6" x14ac:dyDescent="0.25">
      <c r="A51" s="152">
        <v>24</v>
      </c>
      <c r="B51" s="153" t="s">
        <v>312</v>
      </c>
      <c r="C51" s="134" t="s">
        <v>313</v>
      </c>
      <c r="D51" s="154" t="s">
        <v>308</v>
      </c>
      <c r="E51" s="155">
        <v>0.1</v>
      </c>
      <c r="F51" s="136" t="s">
        <v>314</v>
      </c>
      <c r="G51" s="136">
        <v>2.2799999999999998</v>
      </c>
      <c r="H51" s="156">
        <v>119.32</v>
      </c>
      <c r="I51" s="156">
        <v>11.93</v>
      </c>
      <c r="J51" s="136" t="s">
        <v>315</v>
      </c>
      <c r="K51" s="136">
        <v>12.2</v>
      </c>
      <c r="L51" s="157"/>
      <c r="M51" s="156">
        <f>IF(ISNUMBER(K51/G51),IF(NOT(K51/G51=0),K51/G51, " "), " ")</f>
        <v>5.3508771929824563</v>
      </c>
      <c r="N51" s="154" t="s">
        <v>316</v>
      </c>
    </row>
    <row r="52" spans="1:14" ht="22.8" x14ac:dyDescent="0.25">
      <c r="A52" s="152">
        <v>25</v>
      </c>
      <c r="B52" s="153" t="s">
        <v>317</v>
      </c>
      <c r="C52" s="134" t="s">
        <v>318</v>
      </c>
      <c r="D52" s="154" t="s">
        <v>308</v>
      </c>
      <c r="E52" s="155">
        <v>3.8E-3</v>
      </c>
      <c r="F52" s="136" t="s">
        <v>319</v>
      </c>
      <c r="G52" s="136">
        <v>0.02</v>
      </c>
      <c r="H52" s="156">
        <v>37.97</v>
      </c>
      <c r="I52" s="156">
        <v>0.14000000000000001</v>
      </c>
      <c r="J52" s="136" t="s">
        <v>320</v>
      </c>
      <c r="K52" s="136">
        <v>0.14000000000000001</v>
      </c>
      <c r="L52" s="157"/>
      <c r="M52" s="156">
        <f>IF(ISNUMBER(K52/G52),IF(NOT(K52/G52=0),K52/G52, " "), " ")</f>
        <v>7.0000000000000009</v>
      </c>
      <c r="N52" s="154" t="s">
        <v>321</v>
      </c>
    </row>
    <row r="53" spans="1:14" ht="34.200000000000003" x14ac:dyDescent="0.25">
      <c r="A53" s="152">
        <v>26</v>
      </c>
      <c r="B53" s="153" t="s">
        <v>322</v>
      </c>
      <c r="C53" s="134" t="s">
        <v>323</v>
      </c>
      <c r="D53" s="154" t="s">
        <v>308</v>
      </c>
      <c r="E53" s="155">
        <v>1.6E-2</v>
      </c>
      <c r="F53" s="136" t="s">
        <v>324</v>
      </c>
      <c r="G53" s="136">
        <v>0.28000000000000003</v>
      </c>
      <c r="H53" s="156">
        <v>66.92</v>
      </c>
      <c r="I53" s="156">
        <v>1.07</v>
      </c>
      <c r="J53" s="136" t="s">
        <v>325</v>
      </c>
      <c r="K53" s="136">
        <v>1.1000000000000001</v>
      </c>
      <c r="L53" s="157"/>
      <c r="M53" s="156">
        <f>IF(ISNUMBER(K53/G53),IF(NOT(K53/G53=0),K53/G53, " "), " ")</f>
        <v>3.9285714285714284</v>
      </c>
      <c r="N53" s="154" t="s">
        <v>326</v>
      </c>
    </row>
    <row r="54" spans="1:14" ht="34.200000000000003" x14ac:dyDescent="0.25">
      <c r="A54" s="152">
        <v>27</v>
      </c>
      <c r="B54" s="153" t="s">
        <v>327</v>
      </c>
      <c r="C54" s="134" t="s">
        <v>328</v>
      </c>
      <c r="D54" s="154" t="s">
        <v>271</v>
      </c>
      <c r="E54" s="155">
        <v>2.9999999999999997E-4</v>
      </c>
      <c r="F54" s="136" t="s">
        <v>329</v>
      </c>
      <c r="G54" s="136">
        <v>6.27</v>
      </c>
      <c r="H54" s="156">
        <v>55802.95</v>
      </c>
      <c r="I54" s="156">
        <v>16.739999999999998</v>
      </c>
      <c r="J54" s="136" t="s">
        <v>330</v>
      </c>
      <c r="K54" s="136">
        <v>17.170000000000002</v>
      </c>
      <c r="L54" s="157"/>
      <c r="M54" s="156">
        <f>IF(ISNUMBER(K54/G54),IF(NOT(K54/G54=0),K54/G54, " "), " ")</f>
        <v>2.7384370015948969</v>
      </c>
      <c r="N54" s="154" t="s">
        <v>285</v>
      </c>
    </row>
    <row r="55" spans="1:14" ht="34.200000000000003" x14ac:dyDescent="0.25">
      <c r="A55" s="152">
        <v>28</v>
      </c>
      <c r="B55" s="153" t="s">
        <v>331</v>
      </c>
      <c r="C55" s="134" t="s">
        <v>332</v>
      </c>
      <c r="D55" s="154" t="s">
        <v>277</v>
      </c>
      <c r="E55" s="155">
        <v>1.32E-2</v>
      </c>
      <c r="F55" s="136" t="s">
        <v>333</v>
      </c>
      <c r="G55" s="136">
        <v>18.809999999999999</v>
      </c>
      <c r="H55" s="156">
        <v>8708.69</v>
      </c>
      <c r="I55" s="156">
        <v>114.95</v>
      </c>
      <c r="J55" s="136" t="s">
        <v>334</v>
      </c>
      <c r="K55" s="136">
        <v>118.71</v>
      </c>
      <c r="L55" s="157"/>
      <c r="M55" s="156">
        <f>IF(ISNUMBER(K55/G55),IF(NOT(K55/G55=0),K55/G55, " "), " ")</f>
        <v>6.3110047846889952</v>
      </c>
      <c r="N55" s="154" t="s">
        <v>335</v>
      </c>
    </row>
    <row r="56" spans="1:14" ht="57" x14ac:dyDescent="0.25">
      <c r="A56" s="152">
        <v>29</v>
      </c>
      <c r="B56" s="153" t="s">
        <v>336</v>
      </c>
      <c r="C56" s="134" t="s">
        <v>337</v>
      </c>
      <c r="D56" s="154" t="s">
        <v>338</v>
      </c>
      <c r="E56" s="155">
        <v>7.49</v>
      </c>
      <c r="F56" s="136" t="s">
        <v>339</v>
      </c>
      <c r="G56" s="136">
        <v>92.13</v>
      </c>
      <c r="H56" s="156">
        <v>52.7</v>
      </c>
      <c r="I56" s="156">
        <v>394.72</v>
      </c>
      <c r="J56" s="136" t="s">
        <v>340</v>
      </c>
      <c r="K56" s="136">
        <v>405.96</v>
      </c>
      <c r="L56" s="157"/>
      <c r="M56" s="156">
        <f>IF(ISNUMBER(K56/G56),IF(NOT(K56/G56=0),K56/G56, " "), " ")</f>
        <v>4.4063822859003583</v>
      </c>
      <c r="N56" s="154" t="s">
        <v>341</v>
      </c>
    </row>
    <row r="57" spans="1:14" ht="34.200000000000003" x14ac:dyDescent="0.25">
      <c r="A57" s="152">
        <v>30</v>
      </c>
      <c r="B57" s="153" t="s">
        <v>342</v>
      </c>
      <c r="C57" s="134" t="s">
        <v>343</v>
      </c>
      <c r="D57" s="154" t="s">
        <v>271</v>
      </c>
      <c r="E57" s="155">
        <v>1.2999999999999999E-3</v>
      </c>
      <c r="F57" s="136" t="s">
        <v>344</v>
      </c>
      <c r="G57" s="136">
        <v>18.829999999999998</v>
      </c>
      <c r="H57" s="156">
        <v>49632</v>
      </c>
      <c r="I57" s="156">
        <v>64.53</v>
      </c>
      <c r="J57" s="136" t="s">
        <v>345</v>
      </c>
      <c r="K57" s="136">
        <v>66.12</v>
      </c>
      <c r="L57" s="157"/>
      <c r="M57" s="156">
        <f>IF(ISNUMBER(K57/G57),IF(NOT(K57/G57=0),K57/G57, " "), " ")</f>
        <v>3.5114179500796605</v>
      </c>
      <c r="N57" s="154" t="s">
        <v>346</v>
      </c>
    </row>
    <row r="58" spans="1:14" ht="22.8" x14ac:dyDescent="0.25">
      <c r="A58" s="152">
        <v>31</v>
      </c>
      <c r="B58" s="153" t="s">
        <v>347</v>
      </c>
      <c r="C58" s="134" t="s">
        <v>348</v>
      </c>
      <c r="D58" s="154" t="s">
        <v>338</v>
      </c>
      <c r="E58" s="155">
        <v>11.75</v>
      </c>
      <c r="F58" s="136" t="s">
        <v>349</v>
      </c>
      <c r="G58" s="136">
        <v>23.5</v>
      </c>
      <c r="H58" s="156">
        <v>4.24</v>
      </c>
      <c r="I58" s="156">
        <v>49.82</v>
      </c>
      <c r="J58" s="136" t="s">
        <v>350</v>
      </c>
      <c r="K58" s="136">
        <v>51.94</v>
      </c>
      <c r="L58" s="157"/>
      <c r="M58" s="156">
        <f>IF(ISNUMBER(K58/G58),IF(NOT(K58/G58=0),K58/G58, " "), " ")</f>
        <v>2.2102127659574466</v>
      </c>
      <c r="N58" s="154" t="s">
        <v>351</v>
      </c>
    </row>
    <row r="59" spans="1:14" ht="45.6" x14ac:dyDescent="0.25">
      <c r="A59" s="152">
        <v>32</v>
      </c>
      <c r="B59" s="153" t="s">
        <v>352</v>
      </c>
      <c r="C59" s="134" t="s">
        <v>353</v>
      </c>
      <c r="D59" s="154" t="s">
        <v>338</v>
      </c>
      <c r="E59" s="155">
        <v>0.7</v>
      </c>
      <c r="F59" s="136" t="s">
        <v>354</v>
      </c>
      <c r="G59" s="136">
        <v>8.1199999999999992</v>
      </c>
      <c r="H59" s="156">
        <v>22.86</v>
      </c>
      <c r="I59" s="156">
        <v>16</v>
      </c>
      <c r="J59" s="136" t="s">
        <v>355</v>
      </c>
      <c r="K59" s="136">
        <v>16.350000000000001</v>
      </c>
      <c r="L59" s="157"/>
      <c r="M59" s="156">
        <f>IF(ISNUMBER(K59/G59),IF(NOT(K59/G59=0),K59/G59, " "), " ")</f>
        <v>2.0135467980295569</v>
      </c>
      <c r="N59" s="154" t="s">
        <v>356</v>
      </c>
    </row>
    <row r="60" spans="1:14" ht="34.200000000000003" x14ac:dyDescent="0.25">
      <c r="A60" s="152">
        <v>33</v>
      </c>
      <c r="B60" s="153" t="s">
        <v>357</v>
      </c>
      <c r="C60" s="134" t="s">
        <v>358</v>
      </c>
      <c r="D60" s="154" t="s">
        <v>277</v>
      </c>
      <c r="E60" s="155">
        <v>0.3901</v>
      </c>
      <c r="F60" s="136" t="s">
        <v>359</v>
      </c>
      <c r="G60" s="136">
        <v>1.21</v>
      </c>
      <c r="H60" s="156">
        <v>22.32</v>
      </c>
      <c r="I60" s="156">
        <v>8.6999999999999993</v>
      </c>
      <c r="J60" s="136" t="s">
        <v>360</v>
      </c>
      <c r="K60" s="136">
        <v>8.8800000000000008</v>
      </c>
      <c r="L60" s="157"/>
      <c r="M60" s="156">
        <f>IF(ISNUMBER(K60/G60),IF(NOT(K60/G60=0),K60/G60, " "), " ")</f>
        <v>7.338842975206612</v>
      </c>
      <c r="N60" s="154" t="s">
        <v>361</v>
      </c>
    </row>
    <row r="61" spans="1:14" ht="34.200000000000003" x14ac:dyDescent="0.25">
      <c r="A61" s="152">
        <v>34</v>
      </c>
      <c r="B61" s="153" t="s">
        <v>362</v>
      </c>
      <c r="C61" s="134" t="s">
        <v>363</v>
      </c>
      <c r="D61" s="154" t="s">
        <v>271</v>
      </c>
      <c r="E61" s="155">
        <v>2.9999999999999997E-4</v>
      </c>
      <c r="F61" s="136" t="s">
        <v>364</v>
      </c>
      <c r="G61" s="136">
        <v>7.47</v>
      </c>
      <c r="H61" s="156">
        <v>119349.81</v>
      </c>
      <c r="I61" s="156">
        <v>35.799999999999997</v>
      </c>
      <c r="J61" s="136" t="s">
        <v>365</v>
      </c>
      <c r="K61" s="136">
        <v>36.61</v>
      </c>
      <c r="L61" s="157"/>
      <c r="M61" s="156">
        <f>IF(ISNUMBER(K61/G61),IF(NOT(K61/G61=0),K61/G61, " "), " ")</f>
        <v>4.9009370816599729</v>
      </c>
      <c r="N61" s="154" t="s">
        <v>285</v>
      </c>
    </row>
    <row r="62" spans="1:14" ht="22.8" x14ac:dyDescent="0.25">
      <c r="A62" s="152">
        <v>35</v>
      </c>
      <c r="B62" s="153" t="s">
        <v>366</v>
      </c>
      <c r="C62" s="134" t="s">
        <v>367</v>
      </c>
      <c r="D62" s="154" t="s">
        <v>308</v>
      </c>
      <c r="E62" s="155">
        <v>3.5000000000000003E-2</v>
      </c>
      <c r="F62" s="136" t="s">
        <v>368</v>
      </c>
      <c r="G62" s="136">
        <v>0.93</v>
      </c>
      <c r="H62" s="156">
        <v>188.27</v>
      </c>
      <c r="I62" s="156">
        <v>6.59</v>
      </c>
      <c r="J62" s="136" t="s">
        <v>369</v>
      </c>
      <c r="K62" s="136">
        <v>6.73</v>
      </c>
      <c r="L62" s="157"/>
      <c r="M62" s="156">
        <f>IF(ISNUMBER(K62/G62),IF(NOT(K62/G62=0),K62/G62, " "), " ")</f>
        <v>7.236559139784946</v>
      </c>
      <c r="N62" s="154" t="s">
        <v>370</v>
      </c>
    </row>
    <row r="63" spans="1:14" ht="22.8" x14ac:dyDescent="0.25">
      <c r="A63" s="152">
        <v>36</v>
      </c>
      <c r="B63" s="153" t="s">
        <v>371</v>
      </c>
      <c r="C63" s="134" t="s">
        <v>372</v>
      </c>
      <c r="D63" s="154" t="s">
        <v>308</v>
      </c>
      <c r="E63" s="155">
        <v>0.7</v>
      </c>
      <c r="F63" s="136" t="s">
        <v>373</v>
      </c>
      <c r="G63" s="136">
        <v>18.41</v>
      </c>
      <c r="H63" s="156"/>
      <c r="I63" s="156"/>
      <c r="J63" s="136" t="s">
        <v>374</v>
      </c>
      <c r="K63" s="136">
        <v>85.42</v>
      </c>
      <c r="L63" s="157"/>
      <c r="M63" s="156">
        <f>IF(ISNUMBER(K63/G63),IF(NOT(K63/G63=0),K63/G63, " "), " ")</f>
        <v>4.6398696360673544</v>
      </c>
      <c r="N63" s="154"/>
    </row>
    <row r="64" spans="1:14" ht="22.8" x14ac:dyDescent="0.25">
      <c r="A64" s="152">
        <v>37</v>
      </c>
      <c r="B64" s="153" t="s">
        <v>375</v>
      </c>
      <c r="C64" s="134" t="s">
        <v>376</v>
      </c>
      <c r="D64" s="154" t="s">
        <v>377</v>
      </c>
      <c r="E64" s="155">
        <v>1</v>
      </c>
      <c r="F64" s="136" t="s">
        <v>378</v>
      </c>
      <c r="G64" s="136">
        <v>43.5</v>
      </c>
      <c r="H64" s="156"/>
      <c r="I64" s="156"/>
      <c r="J64" s="136" t="s">
        <v>379</v>
      </c>
      <c r="K64" s="136">
        <v>126.45</v>
      </c>
      <c r="L64" s="157"/>
      <c r="M64" s="156">
        <f>IF(ISNUMBER(K64/G64),IF(NOT(K64/G64=0),K64/G64, " "), " ")</f>
        <v>2.9068965517241381</v>
      </c>
      <c r="N64" s="154"/>
    </row>
    <row r="65" spans="1:14" ht="22.8" x14ac:dyDescent="0.25">
      <c r="A65" s="152">
        <v>38</v>
      </c>
      <c r="B65" s="153" t="s">
        <v>380</v>
      </c>
      <c r="C65" s="134" t="s">
        <v>381</v>
      </c>
      <c r="D65" s="154" t="s">
        <v>377</v>
      </c>
      <c r="E65" s="155">
        <v>6</v>
      </c>
      <c r="F65" s="136" t="s">
        <v>382</v>
      </c>
      <c r="G65" s="136">
        <v>14.7</v>
      </c>
      <c r="H65" s="156"/>
      <c r="I65" s="156"/>
      <c r="J65" s="136" t="s">
        <v>383</v>
      </c>
      <c r="K65" s="136">
        <v>34.26</v>
      </c>
      <c r="L65" s="157"/>
      <c r="M65" s="156">
        <f>IF(ISNUMBER(K65/G65),IF(NOT(K65/G65=0),K65/G65, " "), " ")</f>
        <v>2.3306122448979592</v>
      </c>
      <c r="N65" s="154"/>
    </row>
    <row r="66" spans="1:14" ht="22.8" x14ac:dyDescent="0.25">
      <c r="A66" s="152">
        <v>39</v>
      </c>
      <c r="B66" s="153" t="s">
        <v>384</v>
      </c>
      <c r="C66" s="134" t="s">
        <v>385</v>
      </c>
      <c r="D66" s="154" t="s">
        <v>338</v>
      </c>
      <c r="E66" s="155">
        <v>10</v>
      </c>
      <c r="F66" s="136" t="s">
        <v>386</v>
      </c>
      <c r="G66" s="136">
        <v>169.2</v>
      </c>
      <c r="H66" s="156"/>
      <c r="I66" s="156"/>
      <c r="J66" s="136" t="s">
        <v>387</v>
      </c>
      <c r="K66" s="136">
        <v>501.1</v>
      </c>
      <c r="L66" s="157"/>
      <c r="M66" s="156">
        <f>IF(ISNUMBER(K66/G66),IF(NOT(K66/G66=0),K66/G66, " "), " ")</f>
        <v>2.961583924349882</v>
      </c>
      <c r="N66" s="154"/>
    </row>
    <row r="67" spans="1:14" ht="34.200000000000003" x14ac:dyDescent="0.25">
      <c r="A67" s="152">
        <v>40</v>
      </c>
      <c r="B67" s="153" t="s">
        <v>388</v>
      </c>
      <c r="C67" s="134" t="s">
        <v>389</v>
      </c>
      <c r="D67" s="154" t="s">
        <v>377</v>
      </c>
      <c r="E67" s="155">
        <v>4</v>
      </c>
      <c r="F67" s="136" t="s">
        <v>390</v>
      </c>
      <c r="G67" s="136">
        <v>49.84</v>
      </c>
      <c r="H67" s="156"/>
      <c r="I67" s="156"/>
      <c r="J67" s="136" t="s">
        <v>391</v>
      </c>
      <c r="K67" s="136">
        <v>100.64</v>
      </c>
      <c r="L67" s="157"/>
      <c r="M67" s="156">
        <f>IF(ISNUMBER(K67/G67),IF(NOT(K67/G67=0),K67/G67, " "), " ")</f>
        <v>2.0192616372391652</v>
      </c>
      <c r="N67" s="154"/>
    </row>
    <row r="68" spans="1:14" ht="19.350000000000001" customHeight="1" x14ac:dyDescent="0.25">
      <c r="A68" s="150" t="s">
        <v>392</v>
      </c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</row>
    <row r="69" spans="1:14" ht="19.350000000000001" customHeight="1" x14ac:dyDescent="0.25">
      <c r="A69" s="128" t="s">
        <v>268</v>
      </c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</row>
    <row r="70" spans="1:14" ht="22.8" x14ac:dyDescent="0.25">
      <c r="A70" s="152">
        <v>41</v>
      </c>
      <c r="B70" s="153" t="s">
        <v>393</v>
      </c>
      <c r="C70" s="134" t="s">
        <v>394</v>
      </c>
      <c r="D70" s="154" t="s">
        <v>377</v>
      </c>
      <c r="E70" s="155">
        <v>3</v>
      </c>
      <c r="F70" s="136" t="s">
        <v>246</v>
      </c>
      <c r="G70" s="136"/>
      <c r="H70" s="156"/>
      <c r="I70" s="156"/>
      <c r="J70" s="136" t="s">
        <v>246</v>
      </c>
      <c r="K70" s="136"/>
      <c r="L70" s="157"/>
      <c r="M70" s="156" t="str">
        <f>IF(ISNUMBER(K70/G70),IF(NOT(K70/G70=0),K70/G70, " "), " ")</f>
        <v xml:space="preserve"> </v>
      </c>
      <c r="N70" s="154"/>
    </row>
    <row r="71" spans="1:14" ht="22.8" x14ac:dyDescent="0.25">
      <c r="A71" s="152">
        <v>42</v>
      </c>
      <c r="B71" s="153" t="s">
        <v>395</v>
      </c>
      <c r="C71" s="134" t="s">
        <v>396</v>
      </c>
      <c r="D71" s="154" t="s">
        <v>271</v>
      </c>
      <c r="E71" s="155">
        <v>1.1999999999999999E-3</v>
      </c>
      <c r="F71" s="136" t="s">
        <v>246</v>
      </c>
      <c r="G71" s="136"/>
      <c r="H71" s="156"/>
      <c r="I71" s="156"/>
      <c r="J71" s="136" t="s">
        <v>246</v>
      </c>
      <c r="K71" s="136"/>
      <c r="L71" s="157"/>
      <c r="M71" s="156" t="str">
        <f>IF(ISNUMBER(K71/G71),IF(NOT(K71/G71=0),K71/G71, " "), " ")</f>
        <v xml:space="preserve"> </v>
      </c>
      <c r="N71" s="154"/>
    </row>
    <row r="72" spans="1:14" ht="22.8" x14ac:dyDescent="0.25">
      <c r="A72" s="158">
        <v>43</v>
      </c>
      <c r="B72" s="159" t="s">
        <v>397</v>
      </c>
      <c r="C72" s="140" t="s">
        <v>398</v>
      </c>
      <c r="D72" s="160" t="s">
        <v>271</v>
      </c>
      <c r="E72" s="161">
        <v>2.06E-2</v>
      </c>
      <c r="F72" s="142" t="s">
        <v>246</v>
      </c>
      <c r="G72" s="142"/>
      <c r="H72" s="162"/>
      <c r="I72" s="162"/>
      <c r="J72" s="142" t="s">
        <v>246</v>
      </c>
      <c r="K72" s="142"/>
      <c r="L72" s="163"/>
      <c r="M72" s="162" t="str">
        <f>IF(ISNUMBER(K72/G72),IF(NOT(K72/G72=0),K72/G72, " "), " ")</f>
        <v xml:space="preserve"> </v>
      </c>
      <c r="N72" s="160"/>
    </row>
    <row r="73" spans="1:14" x14ac:dyDescent="0.25">
      <c r="A73" s="144" t="s">
        <v>190</v>
      </c>
      <c r="B73" s="145"/>
      <c r="C73" s="145"/>
      <c r="D73" s="145"/>
      <c r="E73" s="145"/>
      <c r="F73" s="145"/>
      <c r="G73" s="164">
        <v>1067</v>
      </c>
      <c r="H73" s="165"/>
      <c r="I73" s="165"/>
      <c r="J73" s="165"/>
      <c r="K73" s="164">
        <v>8097</v>
      </c>
      <c r="L73" s="166"/>
      <c r="M73" s="164">
        <f ca="1">IF(ISNUMBER(INDIRECT("K" &amp; ROW())/INDIRECT("G" &amp; ROW())),INDIRECT("K" &amp; ROW())/INDIRECT("G" &amp; ROW()), " ")</f>
        <v>7.5885660731021556</v>
      </c>
      <c r="N73" s="146" t="s">
        <v>399</v>
      </c>
    </row>
    <row r="74" spans="1:14" x14ac:dyDescent="0.25">
      <c r="A74" s="144" t="s">
        <v>194</v>
      </c>
      <c r="B74" s="145"/>
      <c r="C74" s="145"/>
      <c r="D74" s="145"/>
      <c r="E74" s="145"/>
      <c r="F74" s="145"/>
      <c r="G74" s="164"/>
      <c r="H74" s="165"/>
      <c r="I74" s="165"/>
      <c r="J74" s="165"/>
      <c r="K74" s="164"/>
      <c r="L74" s="166"/>
      <c r="M74" s="164" t="str">
        <f ca="1">IF(ISNUMBER(INDIRECT("K" &amp; ROW())/INDIRECT("G" &amp; ROW())),INDIRECT("K" &amp; ROW())/INDIRECT("G" &amp; ROW()), " ")</f>
        <v xml:space="preserve"> </v>
      </c>
      <c r="N74" s="146" t="s">
        <v>399</v>
      </c>
    </row>
    <row r="75" spans="1:14" x14ac:dyDescent="0.25">
      <c r="A75" s="144" t="s">
        <v>195</v>
      </c>
      <c r="B75" s="145"/>
      <c r="C75" s="145"/>
      <c r="D75" s="145"/>
      <c r="E75" s="145"/>
      <c r="F75" s="145"/>
      <c r="G75" s="164">
        <v>512</v>
      </c>
      <c r="H75" s="165"/>
      <c r="I75" s="165"/>
      <c r="J75" s="165"/>
      <c r="K75" s="164">
        <v>6138</v>
      </c>
      <c r="L75" s="166"/>
      <c r="M75" s="164">
        <f ca="1">IF(ISNUMBER(INDIRECT("K" &amp; ROW())/INDIRECT("G" &amp; ROW())),INDIRECT("K" &amp; ROW())/INDIRECT("G" &amp; ROW()), " ")</f>
        <v>11.98828125</v>
      </c>
      <c r="N75" s="146" t="s">
        <v>399</v>
      </c>
    </row>
    <row r="76" spans="1:14" x14ac:dyDescent="0.25">
      <c r="A76" s="144" t="s">
        <v>196</v>
      </c>
      <c r="B76" s="145"/>
      <c r="C76" s="145"/>
      <c r="D76" s="145"/>
      <c r="E76" s="145"/>
      <c r="F76" s="145"/>
      <c r="G76" s="164">
        <v>543</v>
      </c>
      <c r="H76" s="165"/>
      <c r="I76" s="165"/>
      <c r="J76" s="165"/>
      <c r="K76" s="164">
        <v>1888</v>
      </c>
      <c r="L76" s="166"/>
      <c r="M76" s="164">
        <f ca="1">IF(ISNUMBER(INDIRECT("K" &amp; ROW())/INDIRECT("G" &amp; ROW())),INDIRECT("K" &amp; ROW())/INDIRECT("G" &amp; ROW()), " ")</f>
        <v>3.4769797421731123</v>
      </c>
      <c r="N76" s="146" t="s">
        <v>399</v>
      </c>
    </row>
    <row r="77" spans="1:14" x14ac:dyDescent="0.25">
      <c r="A77" s="144" t="s">
        <v>197</v>
      </c>
      <c r="B77" s="145"/>
      <c r="C77" s="145"/>
      <c r="D77" s="145"/>
      <c r="E77" s="145"/>
      <c r="F77" s="145"/>
      <c r="G77" s="164">
        <v>12</v>
      </c>
      <c r="H77" s="165"/>
      <c r="I77" s="165"/>
      <c r="J77" s="165"/>
      <c r="K77" s="164">
        <v>72</v>
      </c>
      <c r="L77" s="166"/>
      <c r="M77" s="164">
        <f ca="1">IF(ISNUMBER(INDIRECT("K" &amp; ROW())/INDIRECT("G" &amp; ROW())),INDIRECT("K" &amp; ROW())/INDIRECT("G" &amp; ROW()), " ")</f>
        <v>6</v>
      </c>
      <c r="N77" s="146" t="s">
        <v>399</v>
      </c>
    </row>
    <row r="78" spans="1:14" x14ac:dyDescent="0.25">
      <c r="A78" s="147" t="s">
        <v>198</v>
      </c>
      <c r="B78" s="148"/>
      <c r="C78" s="148"/>
      <c r="D78" s="148"/>
      <c r="E78" s="148"/>
      <c r="F78" s="148"/>
      <c r="G78" s="167">
        <v>495</v>
      </c>
      <c r="H78" s="168"/>
      <c r="I78" s="168"/>
      <c r="J78" s="168"/>
      <c r="K78" s="167">
        <v>5070</v>
      </c>
      <c r="L78" s="169"/>
      <c r="M78" s="167">
        <f ca="1">IF(ISNUMBER(INDIRECT("K" &amp; ROW())/INDIRECT("G" &amp; ROW())),INDIRECT("K" &amp; ROW())/INDIRECT("G" &amp; ROW()), " ")</f>
        <v>10.242424242424242</v>
      </c>
      <c r="N78" s="149" t="s">
        <v>399</v>
      </c>
    </row>
    <row r="79" spans="1:14" x14ac:dyDescent="0.25">
      <c r="A79" s="147" t="s">
        <v>199</v>
      </c>
      <c r="B79" s="148"/>
      <c r="C79" s="148"/>
      <c r="D79" s="148"/>
      <c r="E79" s="148"/>
      <c r="F79" s="148"/>
      <c r="G79" s="167">
        <v>305</v>
      </c>
      <c r="H79" s="168"/>
      <c r="I79" s="168"/>
      <c r="J79" s="168"/>
      <c r="K79" s="167">
        <v>2922</v>
      </c>
      <c r="L79" s="169"/>
      <c r="M79" s="167">
        <f ca="1">IF(ISNUMBER(INDIRECT("K" &amp; ROW())/INDIRECT("G" &amp; ROW())),INDIRECT("K" &amp; ROW())/INDIRECT("G" &amp; ROW()), " ")</f>
        <v>9.5803278688524589</v>
      </c>
      <c r="N79" s="149" t="s">
        <v>399</v>
      </c>
    </row>
    <row r="80" spans="1:14" x14ac:dyDescent="0.25">
      <c r="A80" s="147" t="s">
        <v>200</v>
      </c>
      <c r="B80" s="148"/>
      <c r="C80" s="148"/>
      <c r="D80" s="148"/>
      <c r="E80" s="148"/>
      <c r="F80" s="148"/>
      <c r="G80" s="167"/>
      <c r="H80" s="168"/>
      <c r="I80" s="168"/>
      <c r="J80" s="168"/>
      <c r="K80" s="167"/>
      <c r="L80" s="169"/>
      <c r="M80" s="167" t="str">
        <f ca="1">IF(ISNUMBER(INDIRECT("K" &amp; ROW())/INDIRECT("G" &amp; ROW())),INDIRECT("K" &amp; ROW())/INDIRECT("G" &amp; ROW()), " ")</f>
        <v xml:space="preserve"> </v>
      </c>
      <c r="N80" s="149" t="s">
        <v>399</v>
      </c>
    </row>
    <row r="81" spans="1:14" ht="30" customHeight="1" x14ac:dyDescent="0.25">
      <c r="A81" s="144" t="s">
        <v>201</v>
      </c>
      <c r="B81" s="145"/>
      <c r="C81" s="145"/>
      <c r="D81" s="145"/>
      <c r="E81" s="145"/>
      <c r="F81" s="145"/>
      <c r="G81" s="164">
        <v>187</v>
      </c>
      <c r="H81" s="165"/>
      <c r="I81" s="165"/>
      <c r="J81" s="165"/>
      <c r="K81" s="164">
        <v>698</v>
      </c>
      <c r="L81" s="166"/>
      <c r="M81" s="164">
        <f ca="1">IF(ISNUMBER(INDIRECT("K" &amp; ROW())/INDIRECT("G" &amp; ROW())),INDIRECT("K" &amp; ROW())/INDIRECT("G" &amp; ROW()), " ")</f>
        <v>3.7326203208556148</v>
      </c>
      <c r="N81" s="146" t="s">
        <v>399</v>
      </c>
    </row>
    <row r="82" spans="1:14" ht="30" customHeight="1" x14ac:dyDescent="0.25">
      <c r="A82" s="144" t="s">
        <v>202</v>
      </c>
      <c r="B82" s="145"/>
      <c r="C82" s="145"/>
      <c r="D82" s="145"/>
      <c r="E82" s="145"/>
      <c r="F82" s="145"/>
      <c r="G82" s="164">
        <v>1221</v>
      </c>
      <c r="H82" s="165"/>
      <c r="I82" s="165"/>
      <c r="J82" s="165"/>
      <c r="K82" s="164">
        <v>11348</v>
      </c>
      <c r="L82" s="166"/>
      <c r="M82" s="164">
        <f ca="1">IF(ISNUMBER(INDIRECT("K" &amp; ROW())/INDIRECT("G" &amp; ROW())),INDIRECT("K" &amp; ROW())/INDIRECT("G" &amp; ROW()), " ")</f>
        <v>9.2940212940212934</v>
      </c>
      <c r="N82" s="146" t="s">
        <v>399</v>
      </c>
    </row>
    <row r="83" spans="1:14" x14ac:dyDescent="0.25">
      <c r="A83" s="144" t="s">
        <v>203</v>
      </c>
      <c r="B83" s="145"/>
      <c r="C83" s="145"/>
      <c r="D83" s="145"/>
      <c r="E83" s="145"/>
      <c r="F83" s="145"/>
      <c r="G83" s="164">
        <v>42</v>
      </c>
      <c r="H83" s="165"/>
      <c r="I83" s="165"/>
      <c r="J83" s="165"/>
      <c r="K83" s="164">
        <v>188</v>
      </c>
      <c r="L83" s="166"/>
      <c r="M83" s="164">
        <f ca="1">IF(ISNUMBER(INDIRECT("K" &amp; ROW())/INDIRECT("G" &amp; ROW())),INDIRECT("K" &amp; ROW())/INDIRECT("G" &amp; ROW()), " ")</f>
        <v>4.4761904761904763</v>
      </c>
      <c r="N83" s="146" t="s">
        <v>399</v>
      </c>
    </row>
    <row r="84" spans="1:14" ht="30" customHeight="1" x14ac:dyDescent="0.25">
      <c r="A84" s="144" t="s">
        <v>204</v>
      </c>
      <c r="B84" s="145"/>
      <c r="C84" s="145"/>
      <c r="D84" s="145"/>
      <c r="E84" s="145"/>
      <c r="F84" s="145"/>
      <c r="G84" s="164">
        <v>173</v>
      </c>
      <c r="H84" s="165"/>
      <c r="I84" s="165"/>
      <c r="J84" s="165"/>
      <c r="K84" s="164">
        <v>1312</v>
      </c>
      <c r="L84" s="166"/>
      <c r="M84" s="164">
        <f ca="1">IF(ISNUMBER(INDIRECT("K" &amp; ROW())/INDIRECT("G" &amp; ROW())),INDIRECT("K" &amp; ROW())/INDIRECT("G" &amp; ROW()), " ")</f>
        <v>7.5838150289017339</v>
      </c>
      <c r="N84" s="146" t="s">
        <v>399</v>
      </c>
    </row>
    <row r="85" spans="1:14" x14ac:dyDescent="0.25">
      <c r="A85" s="144" t="s">
        <v>205</v>
      </c>
      <c r="B85" s="145"/>
      <c r="C85" s="145"/>
      <c r="D85" s="145"/>
      <c r="E85" s="145"/>
      <c r="F85" s="145"/>
      <c r="G85" s="164">
        <v>244</v>
      </c>
      <c r="H85" s="165"/>
      <c r="I85" s="165"/>
      <c r="J85" s="165"/>
      <c r="K85" s="164">
        <v>2543</v>
      </c>
      <c r="L85" s="166"/>
      <c r="M85" s="164">
        <f ca="1">IF(ISNUMBER(INDIRECT("K" &amp; ROW())/INDIRECT("G" &amp; ROW())),INDIRECT("K" &amp; ROW())/INDIRECT("G" &amp; ROW()), " ")</f>
        <v>10.422131147540984</v>
      </c>
      <c r="N85" s="146" t="s">
        <v>399</v>
      </c>
    </row>
    <row r="86" spans="1:14" x14ac:dyDescent="0.25">
      <c r="A86" s="144" t="s">
        <v>206</v>
      </c>
      <c r="B86" s="145"/>
      <c r="C86" s="145"/>
      <c r="D86" s="145"/>
      <c r="E86" s="145"/>
      <c r="F86" s="145"/>
      <c r="G86" s="164">
        <v>1867</v>
      </c>
      <c r="H86" s="165"/>
      <c r="I86" s="165"/>
      <c r="J86" s="165"/>
      <c r="K86" s="164">
        <v>16089</v>
      </c>
      <c r="L86" s="166"/>
      <c r="M86" s="164">
        <f ca="1">IF(ISNUMBER(INDIRECT("K" &amp; ROW())/INDIRECT("G" &amp; ROW())),INDIRECT("K" &amp; ROW())/INDIRECT("G" &amp; ROW()), " ")</f>
        <v>8.6175682913765392</v>
      </c>
      <c r="N86" s="146" t="s">
        <v>399</v>
      </c>
    </row>
    <row r="87" spans="1:14" ht="30" customHeight="1" x14ac:dyDescent="0.25">
      <c r="A87" s="144" t="s">
        <v>207</v>
      </c>
      <c r="B87" s="145"/>
      <c r="C87" s="145"/>
      <c r="D87" s="145"/>
      <c r="E87" s="145"/>
      <c r="F87" s="145"/>
      <c r="G87" s="164">
        <v>123.39</v>
      </c>
      <c r="H87" s="165"/>
      <c r="I87" s="165"/>
      <c r="J87" s="165"/>
      <c r="K87" s="164">
        <v>587.75</v>
      </c>
      <c r="L87" s="166"/>
      <c r="M87" s="164">
        <f ca="1">IF(ISNUMBER(INDIRECT("K" &amp; ROW())/INDIRECT("G" &amp; ROW())),INDIRECT("K" &amp; ROW())/INDIRECT("G" &amp; ROW()), " ")</f>
        <v>4.7633519734176186</v>
      </c>
      <c r="N87" s="146" t="s">
        <v>399</v>
      </c>
    </row>
    <row r="88" spans="1:14" x14ac:dyDescent="0.25">
      <c r="A88" s="147" t="s">
        <v>208</v>
      </c>
      <c r="B88" s="148"/>
      <c r="C88" s="148"/>
      <c r="D88" s="148"/>
      <c r="E88" s="148"/>
      <c r="F88" s="148"/>
      <c r="G88" s="167">
        <v>1990.39</v>
      </c>
      <c r="H88" s="168"/>
      <c r="I88" s="168"/>
      <c r="J88" s="168"/>
      <c r="K88" s="167">
        <v>16676.75</v>
      </c>
      <c r="L88" s="169"/>
      <c r="M88" s="167">
        <f ca="1">IF(ISNUMBER(INDIRECT("K" &amp; ROW())/INDIRECT("G" &amp; ROW())),INDIRECT("K" &amp; ROW())/INDIRECT("G" &amp; ROW()), " ")</f>
        <v>8.3786343379940611</v>
      </c>
      <c r="N88" s="149" t="s">
        <v>399</v>
      </c>
    </row>
    <row r="89" spans="1:14" x14ac:dyDescent="0.25">
      <c r="A89" s="48"/>
      <c r="G89" s="67"/>
      <c r="H89" s="68"/>
      <c r="I89" s="68"/>
      <c r="J89" s="68"/>
      <c r="K89" s="67"/>
      <c r="L89" s="69"/>
      <c r="M89" s="67"/>
      <c r="N89" s="48"/>
    </row>
    <row r="90" spans="1:14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70"/>
      <c r="M90" s="29"/>
      <c r="N90" s="29"/>
    </row>
    <row r="91" spans="1:14" x14ac:dyDescent="0.25">
      <c r="A91" s="75" t="s">
        <v>70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70"/>
      <c r="M91" s="29"/>
      <c r="N91" s="29"/>
    </row>
    <row r="92" spans="1:14" x14ac:dyDescent="0.25">
      <c r="A92" s="3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70"/>
      <c r="M92" s="29"/>
      <c r="N92" s="29"/>
    </row>
    <row r="93" spans="1:14" x14ac:dyDescent="0.25">
      <c r="A93" s="75" t="s">
        <v>71</v>
      </c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70"/>
      <c r="M93" s="29"/>
      <c r="N93" s="29"/>
    </row>
  </sheetData>
  <mergeCells count="49">
    <mergeCell ref="A85:F85"/>
    <mergeCell ref="A86:F86"/>
    <mergeCell ref="A87:F87"/>
    <mergeCell ref="A88:F88"/>
    <mergeCell ref="A79:F79"/>
    <mergeCell ref="A80:F80"/>
    <mergeCell ref="A81:F81"/>
    <mergeCell ref="A82:F82"/>
    <mergeCell ref="A83:F83"/>
    <mergeCell ref="A84:F84"/>
    <mergeCell ref="A73:F73"/>
    <mergeCell ref="A74:F74"/>
    <mergeCell ref="A75:F75"/>
    <mergeCell ref="A76:F76"/>
    <mergeCell ref="A77:F77"/>
    <mergeCell ref="A78:F78"/>
    <mergeCell ref="A24:N24"/>
    <mergeCell ref="A25:N25"/>
    <mergeCell ref="A35:N35"/>
    <mergeCell ref="A42:N42"/>
    <mergeCell ref="A68:N68"/>
    <mergeCell ref="A69:N69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2015-12-10T05:00:33Z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