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36" i="16"/>
  <c r="M40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<sst xmlns="http://schemas.openxmlformats.org/spreadsheetml/2006/main" count="231" uniqueCount="151">
  <si>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</si>
  <si>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</si>
  <si>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</si>
  <si>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</si>
  <si>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</si>
  <si>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</si>
  <si>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</si>
  <si>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</si>
  <si>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</si>
  <si>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</si>
  <si>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</si>
  <si>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</si>
  <si>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</si>
  <si>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</si>
  <si>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</si>
  <si>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</si>
  <si>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</si>
  <si>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</si>
  <si>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</si>
  <si>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</si>
  <si>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</si>
  <si>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</si>
  <si>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</si>
  <si>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</si>
  <si>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</si>
  <si>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</si>
  <si>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</si>
  <si>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</si>
  <si>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</si>
  <si>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</si>
  <si>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</si>
  <si>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</si>
  <si>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</si>
  <si>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</si>
  <si>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</si>
  <si>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</si>
  <si>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</si>
  <si>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</si>
  <si>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</si>
  <si>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</si>
  <si>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</si>
  <si>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</si>
  <si>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</si>
  <si>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</si>
  <si>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</si>
  <si>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</si>
  <si>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</si>
  <si>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</si>
  <si>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</si>
  <si>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</si>
  <si>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</si>
  <si>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</si>
  <si>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</si>
  <si>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</si>
  <si>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</si>
  <si>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</si>
  <si>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</si>
  <si>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</si>
  <si>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</si>
  <si>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</si>
  <si>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</si>
  <si>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</si>
  <si>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</si>
  <si>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</si>
  <si>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</si>
  <si>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</si>
  <si>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</si>
  <si>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01.12.2015</t>
  </si>
  <si>
    <t>О ПРИЕМКЕ ВЫПОЛНЕННЫХ РАБОТ за Декабрь 2015</t>
  </si>
  <si>
    <t>на Кирова 5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</si>
  <si>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</si>
  <si>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</si>
  <si>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</si>
  <si>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</si>
  <si>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</si>
  <si>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</si>
  <si>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</si>
  <si>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</si>
  <si>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</si>
  <si>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</si>
  <si>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</si>
  <si>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704,6
598,91
457,99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</si>
  <si>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</si>
  <si>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</si>
  <si>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</si>
  <si>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</si>
  <si>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242,55
159,35
121,86</t>
  </si>
  <si>
    <t>187,47
_____
55,08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</si>
  <si>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</si>
  <si>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</si>
  <si>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</si>
  <si>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</si>
  <si>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62,25
31,25
23,89</t>
  </si>
  <si>
    <t>36,76
_____
25,49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</si>
  <si>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</si>
  <si>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</si>
  <si>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</si>
  <si>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</si>
  <si>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</si>
  <si>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</si>
  <si>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Итого прямые затраты по акту</t>
  </si>
  <si>
    <t>147,83
_____
35,11</t>
  </si>
  <si>
    <t>1774,30
_____
103,88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</si>
  <si>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</si>
  <si>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</si>
  <si>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</si>
  <si>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</si>
  <si>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</si>
  <si>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</si>
  <si>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</si>
  <si>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</si>
  <si>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</si>
  <si>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</si>
  <si>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</si>
  <si>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</si>
  <si>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</si>
  <si>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</si>
  <si>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</si>
  <si>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</si>
  <si>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</si>
  <si>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</si>
  <si>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</si>
  <si>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</si>
  <si>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</si>
  <si>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</si>
  <si>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</si>
  <si>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</si>
  <si>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</si>
  <si>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</si>
  <si>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</si>
  <si>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</si>
  <si>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</si>
  <si>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</si>
  <si>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</si>
  <si>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</si>
  <si>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</si>
  <si>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</si>
  <si>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</si>
  <si>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</si>
  <si>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</si>
  <si>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</si>
  <si>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</si>
  <si>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</si>
  <si>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</si>
  <si>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</si>
  <si>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</si>
  <si>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</si>
  <si>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</si>
  <si>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</si>
  <si>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</si>
  <si>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на Кирова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</si>
</sst>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8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13" workbookViewId="0">
      <selection activeCell="C17" sqref="C17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12.5</v>
      </c>
      <c r="X14" s="27">
        <v>12.5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404.69/1000</f>
        <v>0.40468999999999999</v>
      </c>
      <c r="I27" s="85"/>
      <c r="J27" s="35" t="s">
        <v>6</v>
      </c>
      <c r="K27" s="86">
        <f>4539.64/1000</f>
        <v>4.5396400000000003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404.69/1000</f>
        <v>0.40468999999999999</v>
      </c>
      <c r="I29" s="85"/>
      <c r="J29" s="35" t="s">
        <v>6</v>
      </c>
      <c r="K29" s="86">
        <f>4539.64/1000</f>
        <v>4.5396400000000003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1.2500000000000001E-2</v>
      </c>
      <c r="I30" s="85"/>
      <c r="J30" s="35" t="s">
        <v>8</v>
      </c>
      <c r="K30" s="86">
        <f>(X14+X15)/1000</f>
        <v>1.2500000000000001E-2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147.83000000000001</v>
      </c>
      <c r="Z30" s="71">
        <v>125.66</v>
      </c>
      <c r="AA30" s="71">
        <v>96.09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147.83/1000</f>
        <v>0.14783000000000002</v>
      </c>
      <c r="I31" s="85"/>
      <c r="J31" s="35" t="s">
        <v>6</v>
      </c>
      <c r="K31" s="86">
        <f>1774.3/1000</f>
        <v>1.7743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1774.3</v>
      </c>
      <c r="Z31" s="72">
        <v>1508.16</v>
      </c>
      <c r="AA31" s="72">
        <v>1153.3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812.3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58.71</v>
      </c>
      <c r="J42" s="134"/>
      <c r="K42" s="134" t="s">
        <v>81</v>
      </c>
      <c r="L42" s="135">
        <v>704.6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74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182.94</v>
      </c>
      <c r="I46" s="144" t="s">
        <v>101</v>
      </c>
      <c r="J46" s="144"/>
      <c r="K46" s="144">
        <v>1878.18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147.83000000000001</v>
      </c>
      <c r="I48" s="144"/>
      <c r="J48" s="144"/>
      <c r="K48" s="144">
        <v>1774.3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35.11</v>
      </c>
      <c r="I49" s="144"/>
      <c r="J49" s="144"/>
      <c r="K49" s="144">
        <v>103.88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125.66</v>
      </c>
      <c r="I50" s="147"/>
      <c r="J50" s="147"/>
      <c r="K50" s="147">
        <v>1508.16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96.09</v>
      </c>
      <c r="I51" s="147"/>
      <c r="J51" s="147"/>
      <c r="K51" s="147">
        <v>1153.3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404.69</v>
      </c>
      <c r="I53" s="144"/>
      <c r="J53" s="144"/>
      <c r="K53" s="144">
        <v>4539.6400000000003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404.69</v>
      </c>
      <c r="I54" s="144"/>
      <c r="J54" s="144"/>
      <c r="K54" s="144">
        <v>4539.6400000000003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404.69</v>
      </c>
      <c r="I55" s="147"/>
      <c r="J55" s="147"/>
      <c r="K55" s="147">
        <v>4539.6400000000003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404.69/1000</f>
        <v>0.40468999999999999</v>
      </c>
      <c r="H11" s="85"/>
      <c r="I11" s="55" t="s">
        <v>6</v>
      </c>
      <c r="J11" s="86">
        <f>4539.64/1000</f>
        <v>4.5396400000000003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404.69/1000</f>
        <v>0.40468999999999999</v>
      </c>
      <c r="H13" s="122"/>
      <c r="I13" s="55" t="s">
        <v>6</v>
      </c>
      <c r="J13" s="86">
        <f>4539.64/1000</f>
        <v>4.5396400000000003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1.2500000000000001E-2</v>
      </c>
      <c r="H14" s="85"/>
      <c r="I14" s="55" t="s">
        <v>8</v>
      </c>
      <c r="J14" s="86">
        <f>(P14+P15)/1000</f>
        <v>1.2500000000000001E-2</v>
      </c>
      <c r="K14" s="87"/>
      <c r="L14" s="58">
        <v>147.83000000000001</v>
      </c>
      <c r="M14" s="35" t="s">
        <v>8</v>
      </c>
      <c r="N14" s="57"/>
      <c r="O14" s="26">
        <v>12.5</v>
      </c>
      <c r="P14" s="27">
        <v>12.5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147.83/1000</f>
        <v>0.14783000000000002</v>
      </c>
      <c r="H15" s="117"/>
      <c r="I15" s="55" t="s">
        <v>6</v>
      </c>
      <c r="J15" s="86">
        <f>1774.3/1000</f>
        <v>1.7743</v>
      </c>
      <c r="K15" s="87"/>
      <c r="L15" s="59">
        <v>1774.3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1.58</v>
      </c>
      <c r="F26" s="134" t="s">
        <v>117</v>
      </c>
      <c r="G26" s="134">
        <v>15.58</v>
      </c>
      <c r="H26" s="154"/>
      <c r="I26" s="154"/>
      <c r="J26" s="134" t="s">
        <v>118</v>
      </c>
      <c r="K26" s="134">
        <v>186.99</v>
      </c>
      <c r="L26" s="155"/>
      <c r="M26" s="154">
        <f>IF(ISNUMBER(K26/G26),IF(NOT(K26/G26=0),K26/G26, " "), " ")</f>
        <v>12.001925545571245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0.28000000000000003</v>
      </c>
      <c r="F27" s="134" t="s">
        <v>121</v>
      </c>
      <c r="G27" s="134">
        <v>3.02</v>
      </c>
      <c r="H27" s="154"/>
      <c r="I27" s="154"/>
      <c r="J27" s="134" t="s">
        <v>122</v>
      </c>
      <c r="K27" s="134">
        <v>36.25</v>
      </c>
      <c r="L27" s="155"/>
      <c r="M27" s="154">
        <f>IF(ISNUMBER(K27/G27),IF(NOT(K27/G27=0),K27/G27, " "), " ")</f>
        <v>12.003311258278146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0.24</v>
      </c>
      <c r="F28" s="134" t="s">
        <v>125</v>
      </c>
      <c r="G28" s="134">
        <v>2.75</v>
      </c>
      <c r="H28" s="154"/>
      <c r="I28" s="154"/>
      <c r="J28" s="134" t="s">
        <v>126</v>
      </c>
      <c r="K28" s="134">
        <v>33.03</v>
      </c>
      <c r="L28" s="155"/>
      <c r="M28" s="154">
        <f>IF(ISNUMBER(K28/G28),IF(NOT(K28/G28=0),K28/G28, " "), " ")</f>
        <v>12.010909090909092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10.4</v>
      </c>
      <c r="F29" s="134" t="s">
        <v>129</v>
      </c>
      <c r="G29" s="134">
        <v>126.46</v>
      </c>
      <c r="H29" s="154"/>
      <c r="I29" s="154"/>
      <c r="J29" s="134" t="s">
        <v>130</v>
      </c>
      <c r="K29" s="134">
        <v>1517.78</v>
      </c>
      <c r="L29" s="155"/>
      <c r="M29" s="154">
        <f>IF(ISNUMBER(K29/G29),IF(NOT(K29/G29=0),K29/G29, " "), " ")</f>
        <v>12.002055986082556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0.4</v>
      </c>
      <c r="F31" s="134" t="s">
        <v>135</v>
      </c>
      <c r="G31" s="134">
        <v>11.8</v>
      </c>
      <c r="H31" s="154">
        <v>61.93</v>
      </c>
      <c r="I31" s="154">
        <v>24.77</v>
      </c>
      <c r="J31" s="134" t="s">
        <v>136</v>
      </c>
      <c r="K31" s="134">
        <v>25.48</v>
      </c>
      <c r="L31" s="155"/>
      <c r="M31" s="154">
        <f>IF(ISNUMBER(K31/G31),IF(NOT(K31/G31=0),K31/G31, " "), " ")</f>
        <v>2.159322033898305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1</v>
      </c>
      <c r="F32" s="134" t="s">
        <v>141</v>
      </c>
      <c r="G32" s="134">
        <v>6.27</v>
      </c>
      <c r="H32" s="154">
        <v>22.83</v>
      </c>
      <c r="I32" s="154">
        <v>22.83</v>
      </c>
      <c r="J32" s="134" t="s">
        <v>142</v>
      </c>
      <c r="K32" s="134">
        <v>23.31</v>
      </c>
      <c r="L32" s="155"/>
      <c r="M32" s="154">
        <f>IF(ISNUMBER(K32/G32),IF(NOT(K32/G32=0),K32/G32, " "), " ")</f>
        <v>3.7177033492822966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4</v>
      </c>
      <c r="F33" s="140" t="s">
        <v>146</v>
      </c>
      <c r="G33" s="140">
        <v>17.04</v>
      </c>
      <c r="H33" s="160">
        <v>13.42</v>
      </c>
      <c r="I33" s="160">
        <v>53.68</v>
      </c>
      <c r="J33" s="140" t="s">
        <v>147</v>
      </c>
      <c r="K33" s="140">
        <v>55.08</v>
      </c>
      <c r="L33" s="161"/>
      <c r="M33" s="160">
        <f>IF(ISNUMBER(K33/G33),IF(NOT(K33/G33=0),K33/G33, " "), " ")</f>
        <v>3.232394366197183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182.94</v>
      </c>
      <c r="H34" s="163"/>
      <c r="I34" s="163"/>
      <c r="J34" s="163"/>
      <c r="K34" s="162">
        <v>1878.18</v>
      </c>
      <c r="L34" s="164"/>
      <c r="M34" s="162">
        <f ca="1">IF(ISNUMBER(INDIRECT("K" &amp; ROW())/INDIRECT("G" &amp; ROW())),INDIRECT("K" &amp; ROW())/INDIRECT("G" &amp; ROW()), " ")</f>
        <v>10.266644801574287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147.83000000000001</v>
      </c>
      <c r="H36" s="163"/>
      <c r="I36" s="163"/>
      <c r="J36" s="163"/>
      <c r="K36" s="162">
        <v>1774.3</v>
      </c>
      <c r="L36" s="164"/>
      <c r="M36" s="162">
        <f ca="1">IF(ISNUMBER(INDIRECT("K" &amp; ROW())/INDIRECT("G" &amp; ROW())),INDIRECT("K" &amp; ROW())/INDIRECT("G" &amp; ROW()), " ")</f>
        <v>12.002299939119258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35.11</v>
      </c>
      <c r="H37" s="163"/>
      <c r="I37" s="163"/>
      <c r="J37" s="163"/>
      <c r="K37" s="162">
        <v>103.88</v>
      </c>
      <c r="L37" s="164"/>
      <c r="M37" s="162">
        <f ca="1">IF(ISNUMBER(INDIRECT("K" &amp; ROW())/INDIRECT("G" &amp; ROW())),INDIRECT("K" &amp; ROW())/INDIRECT("G" &amp; ROW()), " ")</f>
        <v>2.9587012247223012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125.66</v>
      </c>
      <c r="H38" s="166"/>
      <c r="I38" s="166"/>
      <c r="J38" s="166"/>
      <c r="K38" s="165">
        <v>1508.16</v>
      </c>
      <c r="L38" s="167"/>
      <c r="M38" s="165">
        <f ca="1">IF(ISNUMBER(INDIRECT("K" &amp; ROW())/INDIRECT("G" &amp; ROW())),INDIRECT("K" &amp; ROW())/INDIRECT("G" &amp; ROW()), " ")</f>
        <v>12.001909915645394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96.09</v>
      </c>
      <c r="H39" s="166"/>
      <c r="I39" s="166"/>
      <c r="J39" s="166"/>
      <c r="K39" s="165">
        <v>1153.3</v>
      </c>
      <c r="L39" s="167"/>
      <c r="M39" s="165">
        <f ca="1">IF(ISNUMBER(INDIRECT("K" &amp; ROW())/INDIRECT("G" &amp; ROW())),INDIRECT("K" &amp; ROW())/INDIRECT("G" &amp; ROW()), " ")</f>
        <v>12.002289520241439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404.69</v>
      </c>
      <c r="H41" s="163"/>
      <c r="I41" s="163"/>
      <c r="J41" s="163"/>
      <c r="K41" s="162">
        <v>4539.6400000000003</v>
      </c>
      <c r="L41" s="164"/>
      <c r="M41" s="162">
        <f ca="1">IF(ISNUMBER(INDIRECT("K" &amp; ROW())/INDIRECT("G" &amp; ROW())),INDIRECT("K" &amp; ROW())/INDIRECT("G" &amp; ROW()), " ")</f>
        <v>11.217573945489141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404.69</v>
      </c>
      <c r="H42" s="163"/>
      <c r="I42" s="163"/>
      <c r="J42" s="163"/>
      <c r="K42" s="162">
        <v>4539.6400000000003</v>
      </c>
      <c r="L42" s="164"/>
      <c r="M42" s="162">
        <f ca="1">IF(ISNUMBER(INDIRECT("K" &amp; ROW())/INDIRECT("G" &amp; ROW())),INDIRECT("K" &amp; ROW())/INDIRECT("G" &amp; ROW()), " ")</f>
        <v>11.217573945489141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404.69</v>
      </c>
      <c r="H43" s="166"/>
      <c r="I43" s="166"/>
      <c r="J43" s="166"/>
      <c r="K43" s="165">
        <v>4539.6400000000003</v>
      </c>
      <c r="L43" s="167"/>
      <c r="M43" s="165">
        <f ca="1">IF(ISNUMBER(INDIRECT("K" &amp; ROW())/INDIRECT("G" &amp; ROW())),INDIRECT("K" &amp; ROW())/INDIRECT("G" &amp; ROW()), " ")</f>
        <v>11.217573945489141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2015-12-10T07:22:57Z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