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B34" i="8" l="1"/>
  <c r="M26" i="16"/>
  <c r="M27" i="16"/>
  <c r="M28" i="16"/>
  <c r="M29" i="16"/>
  <c r="M31" i="16"/>
  <c r="M32" i="16"/>
  <c r="M33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58" i="8"/>
  <c r="K57" i="8"/>
  <c r="H58" i="8"/>
  <c r="H57" i="8"/>
  <c r="J14" i="16"/>
  <c r="G14" i="16"/>
  <c r="K30" i="8"/>
  <c r="H30" i="8"/>
  <c r="A18" i="16"/>
  <c r="M34" i="16"/>
  <c r="M38" i="16"/>
  <c r="M42" i="16"/>
  <c r="M40" i="16"/>
  <c r="M35" i="16"/>
  <c r="M39" i="16"/>
  <c r="M43" i="16"/>
  <c r="M36" i="16"/>
  <c r="M41" i="16"/>
  <c r="M3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4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4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4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4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6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6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34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34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3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3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4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48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<sst xmlns="http://schemas.openxmlformats.org/spreadsheetml/2006/main" count="230" uniqueCount="151">
  <si>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</si>
  <si>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</si>
  <si>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</si>
  <si>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</si>
  <si>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</si>
  <si>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</si>
  <si>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</si>
  <si>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</si>
  <si>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</si>
  <si>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</si>
  <si>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</si>
  <si>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</si>
  <si>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</si>
  <si>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</si>
  <si>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</si>
  <si>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</si>
  <si>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</si>
  <si>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</si>
  <si>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</si>
  <si>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</si>
  <si>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</si>
  <si>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</si>
  <si>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</si>
  <si>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</si>
  <si>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</si>
  <si>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</si>
  <si>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</si>
  <si>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</si>
  <si>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</si>
  <si>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</si>
  <si>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</si>
  <si>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</si>
  <si>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</si>
  <si>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</si>
  <si>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</si>
  <si>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</si>
  <si>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</si>
  <si>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</si>
  <si>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</si>
  <si>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</si>
  <si>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</si>
  <si>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</si>
  <si>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</si>
  <si>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</si>
  <si>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</si>
  <si>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</si>
  <si>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</si>
  <si>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</si>
  <si>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</si>
  <si>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</si>
  <si>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</si>
  <si>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</si>
  <si>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</si>
  <si>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</si>
  <si>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</si>
  <si>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</si>
  <si>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</si>
  <si>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</si>
  <si>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</si>
  <si>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</si>
  <si>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</si>
  <si>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</si>
  <si>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</si>
  <si>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</si>
  <si>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</si>
  <si>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04.12.2015</t>
  </si>
  <si>
    <t>30.09.2015</t>
  </si>
  <si>
    <t>О ПРИЕМКЕ ВЫПОЛНЕННЫХ РАБОТ за Сентябрь 2015</t>
  </si>
  <si>
    <t>на ВВ1в</t>
  </si>
  <si>
    <t>Сдал:  _________________ //</t>
  </si>
  <si>
    <t>Принял:  _________________ //</t>
  </si>
  <si>
    <t>Раздел 1. Обслуживание электроустановок и электрооборудования</t>
  </si>
  <si>
    <t>ТЕРр67-15-1
Ревизия  силового предохранительного шкафа
100 шт.
НР 85% от ФОТ
СП 65% от ФОТ</t>
  </si>
  <si>
    <t>0,01
85
65</t>
  </si>
  <si>
    <t>67,68
57,53
43,99</t>
  </si>
  <si>
    <t>812,3
690,46
528</t>
  </si>
  <si>
    <t>Р</t>
  </si>
  <si>
    <t>ТЕРр67-13-1
Ремонт групповых щитков на лестничной клетке без ремонта автоматов
100 шт.
НР 85% от ФОТ
СП 65% от ФОТ</t>
  </si>
  <si>
    <t>0,04
85
65</t>
  </si>
  <si>
    <t>58,71
49,9
38,16</t>
  </si>
  <si>
    <t>704,6
598,91
457,99</t>
  </si>
  <si>
    <t>ТЕРр67-11-1
Смена патронов
100 шт.
НР 85% от ФОТ
СП 65% от ФОТ</t>
  </si>
  <si>
    <t>390,46
_____
426</t>
  </si>
  <si>
    <t>32,66
13,28
10,15</t>
  </si>
  <si>
    <t>15,62
_____
17,04</t>
  </si>
  <si>
    <t>242,55
159,35
121,86</t>
  </si>
  <si>
    <t>187,47
_____
55,08</t>
  </si>
  <si>
    <t>ТЕРр67-5-1
Смена ламп: накаливания
100 шт.
НР 85% от ФОТ
СП 65% от ФОТ</t>
  </si>
  <si>
    <t>76,54
_____
295</t>
  </si>
  <si>
    <t>14,86
2,6
1,99</t>
  </si>
  <si>
    <t>3,06
_____
11,8</t>
  </si>
  <si>
    <t>62,25
31,25
23,89</t>
  </si>
  <si>
    <t>36,76
_____
25,49</t>
  </si>
  <si>
    <t>ТЕРр67-9-1
Смена: выключателей
100 шт.
НР 85% от ФОТ
СП 65% от ФОТ</t>
  </si>
  <si>
    <t>276,43
_____
627</t>
  </si>
  <si>
    <t>9,03
2,35
1,79</t>
  </si>
  <si>
    <t>2,76
_____
6,27</t>
  </si>
  <si>
    <t>56,48
28,19
21,56</t>
  </si>
  <si>
    <t>33,17
_____
23,31</t>
  </si>
  <si>
    <t>Итого прямые затраты по акту</t>
  </si>
  <si>
    <t>147,83
_____
35,11</t>
  </si>
  <si>
    <t>1774,30
_____
103,88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</si>
  <si>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</si>
  <si>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</si>
  <si>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</si>
  <si>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>Накладные расходы</t>
  </si>
  <si>
    <t>Сметная прибыль</t>
  </si>
  <si>
    <t>Итоги по акту:</t>
  </si>
  <si>
    <t xml:space="preserve">    Электромонтажные работы (ремонтно-строительные)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</si>
  <si>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</si>
  <si>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</si>
  <si>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</si>
  <si>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</si>
  <si>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1-2-0</t>
  </si>
  <si>
    <t>Затраты труда рабочих (ср 2)</t>
  </si>
  <si>
    <t xml:space="preserve">чел.час
</t>
  </si>
  <si>
    <t xml:space="preserve">9,86
</t>
  </si>
  <si>
    <t xml:space="preserve">118,35
</t>
  </si>
  <si>
    <t>1-3-0</t>
  </si>
  <si>
    <t>Затраты труда рабочих (ср 3)</t>
  </si>
  <si>
    <t xml:space="preserve">10,78
</t>
  </si>
  <si>
    <t xml:space="preserve">129,45
</t>
  </si>
  <si>
    <t>1-3-5</t>
  </si>
  <si>
    <t>Затраты труда рабочих (ср 3,5)</t>
  </si>
  <si>
    <t xml:space="preserve">11,47
</t>
  </si>
  <si>
    <t xml:space="preserve">137,62
</t>
  </si>
  <si>
    <t>1-4-0</t>
  </si>
  <si>
    <t>Затраты труда рабочих (ср 4)</t>
  </si>
  <si>
    <t xml:space="preserve">12,16
</t>
  </si>
  <si>
    <t xml:space="preserve">145,94
</t>
  </si>
  <si>
    <t xml:space="preserve">                  Материалы</t>
  </si>
  <si>
    <t>509-0741</t>
  </si>
  <si>
    <t>Лампы накаливания электрические осветительные общего назначения биспиральные криптоновые типа БК220-230-100</t>
  </si>
  <si>
    <t xml:space="preserve">10 шт.
</t>
  </si>
  <si>
    <t xml:space="preserve">29,5
</t>
  </si>
  <si>
    <t xml:space="preserve">63,71
</t>
  </si>
  <si>
    <t>К=1,1 МТРиЭ ЧО, Пост.от 14.05.2015 г. №19/1</t>
  </si>
  <si>
    <t>509-1201</t>
  </si>
  <si>
    <t>Выключатель одноклавишный для скрытой проводки</t>
  </si>
  <si>
    <t xml:space="preserve">шт.
</t>
  </si>
  <si>
    <t xml:space="preserve">6,27
</t>
  </si>
  <si>
    <t xml:space="preserve">23,31
</t>
  </si>
  <si>
    <t>19.01.026</t>
  </si>
  <si>
    <t>509-8001</t>
  </si>
  <si>
    <t>Патроны потолочные</t>
  </si>
  <si>
    <t xml:space="preserve">4,26
</t>
  </si>
  <si>
    <t xml:space="preserve">13,77
</t>
  </si>
  <si>
    <t>19.01.372</t>
  </si>
  <si>
    <t xml:space="preserve"> </t>
  </si>
  <si>
    <t>Объект : ул.Высоковольтная 1В</t>
  </si>
  <si>
    <t>на содержание и обслуживание электрооборудования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</si>
</sst>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69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1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76"/>
  <sheetViews>
    <sheetView showGridLines="0" tabSelected="1" topLeftCell="A52" workbookViewId="0">
      <selection activeCell="B35" sqref="B35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149</v>
      </c>
      <c r="D13" s="21"/>
      <c r="E13" s="15"/>
      <c r="F13" s="15"/>
      <c r="G13" s="15"/>
      <c r="H13" s="16"/>
      <c r="I13" s="16"/>
      <c r="J13" s="15"/>
      <c r="K13" s="18" t="s">
        <v>56</v>
      </c>
      <c r="L13" s="20" t="s">
        <v>57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58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12.5</v>
      </c>
      <c r="X14" s="27">
        <v>12.5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59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/>
      <c r="X15" s="27"/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65</v>
      </c>
      <c r="K19" s="108"/>
      <c r="L19" s="168">
        <v>42005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150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404.69/1000</f>
        <v>0.40468999999999999</v>
      </c>
      <c r="I27" s="85"/>
      <c r="J27" s="35" t="s">
        <v>6</v>
      </c>
      <c r="K27" s="86">
        <f>4539.64/1000</f>
        <v>4.5396400000000003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404.69/1000</f>
        <v>0.40468999999999999</v>
      </c>
      <c r="I29" s="85"/>
      <c r="J29" s="35" t="s">
        <v>6</v>
      </c>
      <c r="K29" s="86">
        <f>4539.64/1000</f>
        <v>4.5396400000000003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1.2500000000000001E-2</v>
      </c>
      <c r="I30" s="85"/>
      <c r="J30" s="35" t="s">
        <v>8</v>
      </c>
      <c r="K30" s="86">
        <f>(X14+X15)/1000</f>
        <v>1.2500000000000001E-2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147.83000000000001</v>
      </c>
      <c r="Z30" s="71">
        <v>125.66</v>
      </c>
      <c r="AA30" s="71">
        <v>96.09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147.83/1000</f>
        <v>0.14783000000000002</v>
      </c>
      <c r="I31" s="85"/>
      <c r="J31" s="35" t="s">
        <v>6</v>
      </c>
      <c r="K31" s="86">
        <f>1774.3/1000</f>
        <v>1.7743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1774.3</v>
      </c>
      <c r="Z31" s="72">
        <v>1508.16</v>
      </c>
      <c r="AA31" s="72">
        <v>1153.3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2 кв.2015г."</f>
        <v>Составлена в базисных ценах на 01.2000 г. и текущих ценах на 2 кв.2015г.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60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61</v>
      </c>
      <c r="B37" s="96" t="s">
        <v>62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1</v>
      </c>
      <c r="C41" s="132" t="s">
        <v>72</v>
      </c>
      <c r="D41" s="133" t="s">
        <v>73</v>
      </c>
      <c r="E41" s="134">
        <v>6768.26</v>
      </c>
      <c r="F41" s="135">
        <v>6768.26</v>
      </c>
      <c r="G41" s="134"/>
      <c r="H41" s="134" t="s">
        <v>74</v>
      </c>
      <c r="I41" s="134">
        <v>67.680000000000007</v>
      </c>
      <c r="J41" s="134"/>
      <c r="K41" s="134" t="s">
        <v>75</v>
      </c>
      <c r="L41" s="135">
        <v>812.3</v>
      </c>
      <c r="M41" s="135"/>
      <c r="N41" s="135" t="s">
        <v>76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2</v>
      </c>
      <c r="C42" s="132" t="s">
        <v>77</v>
      </c>
      <c r="D42" s="133" t="s">
        <v>78</v>
      </c>
      <c r="E42" s="134">
        <v>1467.71</v>
      </c>
      <c r="F42" s="135">
        <v>1467.71</v>
      </c>
      <c r="G42" s="134"/>
      <c r="H42" s="134" t="s">
        <v>79</v>
      </c>
      <c r="I42" s="134">
        <v>58.71</v>
      </c>
      <c r="J42" s="134"/>
      <c r="K42" s="134" t="s">
        <v>80</v>
      </c>
      <c r="L42" s="135">
        <v>704.6</v>
      </c>
      <c r="M42" s="135"/>
      <c r="N42" s="135" t="s">
        <v>76</v>
      </c>
      <c r="O42" s="135"/>
      <c r="P42" s="135"/>
      <c r="Q42" s="135"/>
      <c r="R42" s="135"/>
      <c r="S42" s="135"/>
      <c r="T42" s="135"/>
      <c r="U42" s="135"/>
      <c r="V42" s="135"/>
    </row>
    <row r="43" spans="1:22" ht="57" x14ac:dyDescent="0.25">
      <c r="A43" s="130">
        <v>3</v>
      </c>
      <c r="B43" s="131">
        <v>3</v>
      </c>
      <c r="C43" s="132" t="s">
        <v>81</v>
      </c>
      <c r="D43" s="133" t="s">
        <v>78</v>
      </c>
      <c r="E43" s="134">
        <v>816.46</v>
      </c>
      <c r="F43" s="135" t="s">
        <v>82</v>
      </c>
      <c r="G43" s="134"/>
      <c r="H43" s="134" t="s">
        <v>83</v>
      </c>
      <c r="I43" s="134" t="s">
        <v>84</v>
      </c>
      <c r="J43" s="134"/>
      <c r="K43" s="134" t="s">
        <v>85</v>
      </c>
      <c r="L43" s="135" t="s">
        <v>86</v>
      </c>
      <c r="M43" s="135"/>
      <c r="N43" s="135" t="s">
        <v>76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4</v>
      </c>
      <c r="C44" s="132" t="s">
        <v>87</v>
      </c>
      <c r="D44" s="133" t="s">
        <v>78</v>
      </c>
      <c r="E44" s="134">
        <v>371.54</v>
      </c>
      <c r="F44" s="135" t="s">
        <v>88</v>
      </c>
      <c r="G44" s="134"/>
      <c r="H44" s="134" t="s">
        <v>89</v>
      </c>
      <c r="I44" s="134" t="s">
        <v>90</v>
      </c>
      <c r="J44" s="134"/>
      <c r="K44" s="134" t="s">
        <v>91</v>
      </c>
      <c r="L44" s="135" t="s">
        <v>92</v>
      </c>
      <c r="M44" s="135"/>
      <c r="N44" s="135" t="s">
        <v>76</v>
      </c>
      <c r="O44" s="135"/>
      <c r="P44" s="135"/>
      <c r="Q44" s="135"/>
      <c r="R44" s="135"/>
      <c r="S44" s="135"/>
      <c r="T44" s="135"/>
      <c r="U44" s="135"/>
      <c r="V44" s="135"/>
    </row>
    <row r="45" spans="1:22" ht="57" x14ac:dyDescent="0.25">
      <c r="A45" s="136">
        <v>5</v>
      </c>
      <c r="B45" s="137">
        <v>5</v>
      </c>
      <c r="C45" s="138" t="s">
        <v>93</v>
      </c>
      <c r="D45" s="139" t="s">
        <v>73</v>
      </c>
      <c r="E45" s="140">
        <v>903.43</v>
      </c>
      <c r="F45" s="141" t="s">
        <v>94</v>
      </c>
      <c r="G45" s="140"/>
      <c r="H45" s="140" t="s">
        <v>95</v>
      </c>
      <c r="I45" s="140" t="s">
        <v>96</v>
      </c>
      <c r="J45" s="140"/>
      <c r="K45" s="140" t="s">
        <v>97</v>
      </c>
      <c r="L45" s="141" t="s">
        <v>98</v>
      </c>
      <c r="M45" s="141"/>
      <c r="N45" s="141" t="s">
        <v>76</v>
      </c>
      <c r="O45" s="141"/>
      <c r="P45" s="141"/>
      <c r="Q45" s="141"/>
      <c r="R45" s="141"/>
      <c r="S45" s="141"/>
      <c r="T45" s="141"/>
      <c r="U45" s="141"/>
      <c r="V45" s="141"/>
    </row>
    <row r="46" spans="1:22" ht="34.200000000000003" x14ac:dyDescent="0.25">
      <c r="A46" s="142" t="s">
        <v>99</v>
      </c>
      <c r="B46" s="143"/>
      <c r="C46" s="143"/>
      <c r="D46" s="143"/>
      <c r="E46" s="143"/>
      <c r="F46" s="143"/>
      <c r="G46" s="143"/>
      <c r="H46" s="144">
        <v>182.94</v>
      </c>
      <c r="I46" s="144" t="s">
        <v>100</v>
      </c>
      <c r="J46" s="144"/>
      <c r="K46" s="144">
        <v>1878.18</v>
      </c>
      <c r="L46" s="144" t="s">
        <v>101</v>
      </c>
      <c r="M46" s="144"/>
      <c r="N46" s="144"/>
      <c r="O46" s="144"/>
      <c r="P46" s="144"/>
      <c r="Q46" s="144"/>
      <c r="R46" s="144"/>
      <c r="S46" s="144"/>
      <c r="T46" s="144"/>
      <c r="U46" s="144"/>
      <c r="V46" s="144"/>
    </row>
    <row r="47" spans="1:22" x14ac:dyDescent="0.25">
      <c r="A47" s="142" t="s">
        <v>102</v>
      </c>
      <c r="B47" s="143"/>
      <c r="C47" s="143"/>
      <c r="D47" s="143"/>
      <c r="E47" s="143"/>
      <c r="F47" s="143"/>
      <c r="G47" s="143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</row>
    <row r="48" spans="1:22" x14ac:dyDescent="0.25">
      <c r="A48" s="142" t="s">
        <v>103</v>
      </c>
      <c r="B48" s="143"/>
      <c r="C48" s="143"/>
      <c r="D48" s="143"/>
      <c r="E48" s="143"/>
      <c r="F48" s="143"/>
      <c r="G48" s="143"/>
      <c r="H48" s="144">
        <v>147.83000000000001</v>
      </c>
      <c r="I48" s="144"/>
      <c r="J48" s="144"/>
      <c r="K48" s="144">
        <v>1774.3</v>
      </c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</row>
    <row r="49" spans="1:22" x14ac:dyDescent="0.25">
      <c r="A49" s="142" t="s">
        <v>104</v>
      </c>
      <c r="B49" s="143"/>
      <c r="C49" s="143"/>
      <c r="D49" s="143"/>
      <c r="E49" s="143"/>
      <c r="F49" s="143"/>
      <c r="G49" s="143"/>
      <c r="H49" s="144">
        <v>35.11</v>
      </c>
      <c r="I49" s="144"/>
      <c r="J49" s="144"/>
      <c r="K49" s="144">
        <v>103.88</v>
      </c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</row>
    <row r="50" spans="1:22" x14ac:dyDescent="0.25">
      <c r="A50" s="145" t="s">
        <v>105</v>
      </c>
      <c r="B50" s="146"/>
      <c r="C50" s="146"/>
      <c r="D50" s="146"/>
      <c r="E50" s="146"/>
      <c r="F50" s="146"/>
      <c r="G50" s="146"/>
      <c r="H50" s="147">
        <v>125.66</v>
      </c>
      <c r="I50" s="147"/>
      <c r="J50" s="147"/>
      <c r="K50" s="147">
        <v>1508.16</v>
      </c>
      <c r="L50" s="147"/>
      <c r="M50" s="144"/>
      <c r="N50" s="144"/>
      <c r="O50" s="144"/>
      <c r="P50" s="144"/>
      <c r="Q50" s="144"/>
      <c r="R50" s="144"/>
      <c r="S50" s="144"/>
      <c r="T50" s="144"/>
      <c r="U50" s="144"/>
      <c r="V50" s="144"/>
    </row>
    <row r="51" spans="1:22" x14ac:dyDescent="0.25">
      <c r="A51" s="145" t="s">
        <v>106</v>
      </c>
      <c r="B51" s="146"/>
      <c r="C51" s="146"/>
      <c r="D51" s="146"/>
      <c r="E51" s="146"/>
      <c r="F51" s="146"/>
      <c r="G51" s="146"/>
      <c r="H51" s="147">
        <v>96.09</v>
      </c>
      <c r="I51" s="147"/>
      <c r="J51" s="147"/>
      <c r="K51" s="147">
        <v>1153.3</v>
      </c>
      <c r="L51" s="147"/>
      <c r="M51" s="144"/>
      <c r="N51" s="144"/>
      <c r="O51" s="144"/>
      <c r="P51" s="144"/>
      <c r="Q51" s="144"/>
      <c r="R51" s="144"/>
      <c r="S51" s="144"/>
      <c r="T51" s="144"/>
      <c r="U51" s="144"/>
      <c r="V51" s="144"/>
    </row>
    <row r="52" spans="1:22" x14ac:dyDescent="0.25">
      <c r="A52" s="145" t="s">
        <v>107</v>
      </c>
      <c r="B52" s="146"/>
      <c r="C52" s="146"/>
      <c r="D52" s="146"/>
      <c r="E52" s="146"/>
      <c r="F52" s="146"/>
      <c r="G52" s="146"/>
      <c r="H52" s="147"/>
      <c r="I52" s="147"/>
      <c r="J52" s="147"/>
      <c r="K52" s="147"/>
      <c r="L52" s="147"/>
      <c r="M52" s="144"/>
      <c r="N52" s="144"/>
      <c r="O52" s="144"/>
      <c r="P52" s="144"/>
      <c r="Q52" s="144"/>
      <c r="R52" s="144"/>
      <c r="S52" s="144"/>
      <c r="T52" s="144"/>
      <c r="U52" s="144"/>
      <c r="V52" s="144"/>
    </row>
    <row r="53" spans="1:22" x14ac:dyDescent="0.25">
      <c r="A53" s="142" t="s">
        <v>108</v>
      </c>
      <c r="B53" s="143"/>
      <c r="C53" s="143"/>
      <c r="D53" s="143"/>
      <c r="E53" s="143"/>
      <c r="F53" s="143"/>
      <c r="G53" s="143"/>
      <c r="H53" s="144">
        <v>404.69</v>
      </c>
      <c r="I53" s="144"/>
      <c r="J53" s="144"/>
      <c r="K53" s="144">
        <v>4539.6400000000003</v>
      </c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</row>
    <row r="54" spans="1:22" x14ac:dyDescent="0.25">
      <c r="A54" s="142" t="s">
        <v>109</v>
      </c>
      <c r="B54" s="143"/>
      <c r="C54" s="143"/>
      <c r="D54" s="143"/>
      <c r="E54" s="143"/>
      <c r="F54" s="143"/>
      <c r="G54" s="143"/>
      <c r="H54" s="144">
        <v>404.69</v>
      </c>
      <c r="I54" s="144"/>
      <c r="J54" s="144"/>
      <c r="K54" s="144">
        <v>4539.6400000000003</v>
      </c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</row>
    <row r="55" spans="1:22" x14ac:dyDescent="0.25">
      <c r="A55" s="145" t="s">
        <v>110</v>
      </c>
      <c r="B55" s="146"/>
      <c r="C55" s="146"/>
      <c r="D55" s="146"/>
      <c r="E55" s="146"/>
      <c r="F55" s="146"/>
      <c r="G55" s="146"/>
      <c r="H55" s="147">
        <v>404.69</v>
      </c>
      <c r="I55" s="147"/>
      <c r="J55" s="147"/>
      <c r="K55" s="147">
        <v>4539.6400000000003</v>
      </c>
      <c r="L55" s="147"/>
      <c r="M55" s="144"/>
      <c r="N55" s="144"/>
      <c r="O55" s="144"/>
      <c r="P55" s="144"/>
      <c r="Q55" s="144"/>
      <c r="R55" s="144"/>
      <c r="S55" s="144"/>
      <c r="T55" s="144"/>
      <c r="U55" s="144"/>
      <c r="V55" s="144"/>
    </row>
    <row r="56" spans="1:22" x14ac:dyDescent="0.25">
      <c r="A56" s="50"/>
      <c r="B56" s="39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</row>
    <row r="57" spans="1:22" x14ac:dyDescent="0.25">
      <c r="A57" s="50"/>
      <c r="B57" s="39"/>
      <c r="C57" s="73" t="s">
        <v>63</v>
      </c>
      <c r="D57" s="48"/>
      <c r="E57" s="48"/>
      <c r="F57" s="48"/>
      <c r="G57" s="48"/>
      <c r="H57" s="74">
        <f>IF(ISBLANK(Y30),"",ROUND(Z30/Y30,2)*100)</f>
        <v>85</v>
      </c>
      <c r="I57" s="48"/>
      <c r="J57" s="48"/>
      <c r="K57" s="74">
        <f>IF(ISBLANK(Y31),"",ROUND(Z31/Y31,2)*100)</f>
        <v>85</v>
      </c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</row>
    <row r="58" spans="1:22" x14ac:dyDescent="0.25">
      <c r="A58" s="50"/>
      <c r="B58" s="39"/>
      <c r="C58" s="73" t="s">
        <v>64</v>
      </c>
      <c r="D58" s="48"/>
      <c r="E58" s="48"/>
      <c r="F58" s="48"/>
      <c r="G58" s="48"/>
      <c r="H58" s="45">
        <f>IF(ISBLANK(Y30),"",ROUND(AA30/Y30,2)*100)</f>
        <v>65</v>
      </c>
      <c r="I58" s="48"/>
      <c r="J58" s="48"/>
      <c r="K58" s="45">
        <f>IF(ISBLANK(Y31),"",ROUND(AA31/Y31,2)*100)</f>
        <v>65</v>
      </c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</row>
    <row r="59" spans="1:22" x14ac:dyDescent="0.25">
      <c r="A59" s="28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</row>
    <row r="60" spans="1:22" x14ac:dyDescent="0.25">
      <c r="B60" s="75" t="s">
        <v>69</v>
      </c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</row>
    <row r="61" spans="1:22" x14ac:dyDescent="0.25">
      <c r="B61" s="39"/>
      <c r="C61" s="29"/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</row>
    <row r="62" spans="1:22" x14ac:dyDescent="0.25">
      <c r="B62" s="75" t="s">
        <v>70</v>
      </c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</row>
    <row r="63" spans="1:22" x14ac:dyDescent="0.25">
      <c r="B63" s="46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</row>
    <row r="65" spans="3:7" x14ac:dyDescent="0.25">
      <c r="C65" s="49"/>
      <c r="D65" s="49"/>
      <c r="E65" s="49"/>
      <c r="F65" s="49"/>
      <c r="G65" s="49"/>
    </row>
    <row r="66" spans="3:7" x14ac:dyDescent="0.25">
      <c r="C66" s="49"/>
      <c r="D66" s="49"/>
      <c r="E66" s="49"/>
      <c r="F66" s="49"/>
      <c r="G66" s="49"/>
    </row>
    <row r="67" spans="3:7" x14ac:dyDescent="0.25">
      <c r="C67" s="49"/>
      <c r="D67" s="49"/>
      <c r="E67" s="49"/>
      <c r="F67" s="49"/>
      <c r="G67" s="49"/>
    </row>
    <row r="68" spans="3:7" x14ac:dyDescent="0.25">
      <c r="C68" s="49"/>
      <c r="D68" s="49"/>
      <c r="E68" s="49"/>
      <c r="F68" s="49"/>
      <c r="G68" s="49"/>
    </row>
    <row r="69" spans="3:7" x14ac:dyDescent="0.25">
      <c r="C69" s="49"/>
      <c r="D69" s="49"/>
      <c r="E69" s="49"/>
      <c r="F69" s="49"/>
      <c r="G69" s="49"/>
    </row>
    <row r="70" spans="3:7" x14ac:dyDescent="0.25">
      <c r="C70" s="49"/>
      <c r="D70" s="49"/>
      <c r="E70" s="49"/>
      <c r="F70" s="49"/>
      <c r="G70" s="49"/>
    </row>
    <row r="71" spans="3:7" x14ac:dyDescent="0.25">
      <c r="C71" s="49"/>
      <c r="D71" s="49"/>
      <c r="E71" s="49"/>
      <c r="F71" s="49"/>
      <c r="G71" s="49"/>
    </row>
    <row r="72" spans="3:7" x14ac:dyDescent="0.25">
      <c r="C72" s="49"/>
      <c r="D72" s="49"/>
      <c r="E72" s="49"/>
      <c r="F72" s="49"/>
      <c r="G72" s="49"/>
    </row>
    <row r="73" spans="3:7" x14ac:dyDescent="0.25">
      <c r="C73" s="49"/>
      <c r="D73" s="49"/>
      <c r="E73" s="49"/>
      <c r="F73" s="49"/>
      <c r="G73" s="49"/>
    </row>
    <row r="74" spans="3:7" x14ac:dyDescent="0.25">
      <c r="C74" s="49"/>
      <c r="D74" s="49"/>
      <c r="E74" s="49"/>
      <c r="F74" s="49"/>
      <c r="G74" s="49"/>
    </row>
    <row r="75" spans="3:7" x14ac:dyDescent="0.25">
      <c r="C75" s="49"/>
      <c r="D75" s="49"/>
      <c r="E75" s="49"/>
      <c r="F75" s="49"/>
      <c r="G75" s="49"/>
    </row>
    <row r="76" spans="3:7" x14ac:dyDescent="0.25">
      <c r="C76" s="49"/>
      <c r="D76" s="49"/>
      <c r="E76" s="49"/>
      <c r="F76" s="49"/>
      <c r="G76" s="49"/>
    </row>
  </sheetData>
  <mergeCells count="43">
    <mergeCell ref="A51:G51"/>
    <mergeCell ref="A52:G52"/>
    <mergeCell ref="A53:G53"/>
    <mergeCell ref="A54:G54"/>
    <mergeCell ref="A55:G55"/>
    <mergeCell ref="A40:V40"/>
    <mergeCell ref="A46:G46"/>
    <mergeCell ref="A47:G47"/>
    <mergeCell ref="A48:G48"/>
    <mergeCell ref="A49:G49"/>
    <mergeCell ref="A50:G5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48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404.69/1000</f>
        <v>0.40468999999999999</v>
      </c>
      <c r="H11" s="85"/>
      <c r="I11" s="55" t="s">
        <v>6</v>
      </c>
      <c r="J11" s="86">
        <f>4539.64/1000</f>
        <v>4.5396400000000003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404.69/1000</f>
        <v>0.40468999999999999</v>
      </c>
      <c r="H13" s="122"/>
      <c r="I13" s="55" t="s">
        <v>6</v>
      </c>
      <c r="J13" s="86">
        <f>4539.64/1000</f>
        <v>4.5396400000000003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1.2500000000000001E-2</v>
      </c>
      <c r="H14" s="85"/>
      <c r="I14" s="55" t="s">
        <v>8</v>
      </c>
      <c r="J14" s="86">
        <f>(P14+P15)/1000</f>
        <v>1.2500000000000001E-2</v>
      </c>
      <c r="K14" s="87"/>
      <c r="L14" s="58">
        <v>147.83000000000001</v>
      </c>
      <c r="M14" s="35" t="s">
        <v>8</v>
      </c>
      <c r="N14" s="57"/>
      <c r="O14" s="26">
        <v>12.5</v>
      </c>
      <c r="P14" s="27">
        <v>12.5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147.83/1000</f>
        <v>0.14783000000000002</v>
      </c>
      <c r="H15" s="117"/>
      <c r="I15" s="55" t="s">
        <v>6</v>
      </c>
      <c r="J15" s="86">
        <f>1774.3/1000</f>
        <v>1.7743</v>
      </c>
      <c r="K15" s="87"/>
      <c r="L15" s="59">
        <v>1774.3</v>
      </c>
      <c r="M15" s="35" t="s">
        <v>6</v>
      </c>
      <c r="N15" s="57"/>
      <c r="O15" s="26"/>
      <c r="P15" s="27"/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0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48" t="s">
        <v>111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</row>
    <row r="25" spans="1:23" ht="19.350000000000001" customHeight="1" x14ac:dyDescent="0.25">
      <c r="A25" s="128" t="s">
        <v>112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0">
        <v>1</v>
      </c>
      <c r="B26" s="151" t="s">
        <v>113</v>
      </c>
      <c r="C26" s="132" t="s">
        <v>114</v>
      </c>
      <c r="D26" s="152" t="s">
        <v>115</v>
      </c>
      <c r="E26" s="153">
        <v>1.58</v>
      </c>
      <c r="F26" s="134" t="s">
        <v>116</v>
      </c>
      <c r="G26" s="134">
        <v>15.58</v>
      </c>
      <c r="H26" s="154"/>
      <c r="I26" s="154"/>
      <c r="J26" s="134" t="s">
        <v>117</v>
      </c>
      <c r="K26" s="134">
        <v>186.99</v>
      </c>
      <c r="L26" s="155"/>
      <c r="M26" s="154">
        <f>IF(ISNUMBER(K26/G26),IF(NOT(K26/G26=0),K26/G26, " "), " ")</f>
        <v>12.001925545571245</v>
      </c>
      <c r="N26" s="152"/>
    </row>
    <row r="27" spans="1:23" s="29" customFormat="1" ht="22.8" x14ac:dyDescent="0.25">
      <c r="A27" s="150">
        <v>2</v>
      </c>
      <c r="B27" s="151" t="s">
        <v>118</v>
      </c>
      <c r="C27" s="132" t="s">
        <v>119</v>
      </c>
      <c r="D27" s="152" t="s">
        <v>115</v>
      </c>
      <c r="E27" s="153">
        <v>0.28000000000000003</v>
      </c>
      <c r="F27" s="134" t="s">
        <v>120</v>
      </c>
      <c r="G27" s="134">
        <v>3.02</v>
      </c>
      <c r="H27" s="154"/>
      <c r="I27" s="154"/>
      <c r="J27" s="134" t="s">
        <v>121</v>
      </c>
      <c r="K27" s="134">
        <v>36.25</v>
      </c>
      <c r="L27" s="155"/>
      <c r="M27" s="154">
        <f>IF(ISNUMBER(K27/G27),IF(NOT(K27/G27=0),K27/G27, " "), " ")</f>
        <v>12.003311258278146</v>
      </c>
      <c r="N27" s="152"/>
    </row>
    <row r="28" spans="1:23" s="29" customFormat="1" ht="22.8" x14ac:dyDescent="0.25">
      <c r="A28" s="150">
        <v>3</v>
      </c>
      <c r="B28" s="151" t="s">
        <v>122</v>
      </c>
      <c r="C28" s="132" t="s">
        <v>123</v>
      </c>
      <c r="D28" s="152" t="s">
        <v>115</v>
      </c>
      <c r="E28" s="153">
        <v>0.24</v>
      </c>
      <c r="F28" s="134" t="s">
        <v>124</v>
      </c>
      <c r="G28" s="134">
        <v>2.75</v>
      </c>
      <c r="H28" s="154"/>
      <c r="I28" s="154"/>
      <c r="J28" s="134" t="s">
        <v>125</v>
      </c>
      <c r="K28" s="134">
        <v>33.03</v>
      </c>
      <c r="L28" s="155"/>
      <c r="M28" s="154">
        <f>IF(ISNUMBER(K28/G28),IF(NOT(K28/G28=0),K28/G28, " "), " ")</f>
        <v>12.010909090909092</v>
      </c>
      <c r="N28" s="152"/>
    </row>
    <row r="29" spans="1:23" s="29" customFormat="1" ht="22.8" x14ac:dyDescent="0.25">
      <c r="A29" s="150">
        <v>4</v>
      </c>
      <c r="B29" s="151" t="s">
        <v>126</v>
      </c>
      <c r="C29" s="132" t="s">
        <v>127</v>
      </c>
      <c r="D29" s="152" t="s">
        <v>115</v>
      </c>
      <c r="E29" s="153">
        <v>10.4</v>
      </c>
      <c r="F29" s="134" t="s">
        <v>128</v>
      </c>
      <c r="G29" s="134">
        <v>126.46</v>
      </c>
      <c r="H29" s="154"/>
      <c r="I29" s="154"/>
      <c r="J29" s="134" t="s">
        <v>129</v>
      </c>
      <c r="K29" s="134">
        <v>1517.78</v>
      </c>
      <c r="L29" s="155"/>
      <c r="M29" s="154">
        <f>IF(ISNUMBER(K29/G29),IF(NOT(K29/G29=0),K29/G29, " "), " ")</f>
        <v>12.002055986082556</v>
      </c>
      <c r="N29" s="152"/>
    </row>
    <row r="30" spans="1:23" ht="19.350000000000001" customHeight="1" x14ac:dyDescent="0.25">
      <c r="A30" s="128" t="s">
        <v>130</v>
      </c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</row>
    <row r="31" spans="1:23" ht="45.6" x14ac:dyDescent="0.25">
      <c r="A31" s="150">
        <v>5</v>
      </c>
      <c r="B31" s="151" t="s">
        <v>131</v>
      </c>
      <c r="C31" s="132" t="s">
        <v>132</v>
      </c>
      <c r="D31" s="152" t="s">
        <v>133</v>
      </c>
      <c r="E31" s="153">
        <v>0.4</v>
      </c>
      <c r="F31" s="134" t="s">
        <v>134</v>
      </c>
      <c r="G31" s="134">
        <v>11.8</v>
      </c>
      <c r="H31" s="154">
        <v>61.93</v>
      </c>
      <c r="I31" s="154">
        <v>24.77</v>
      </c>
      <c r="J31" s="134" t="s">
        <v>135</v>
      </c>
      <c r="K31" s="134">
        <v>25.48</v>
      </c>
      <c r="L31" s="155"/>
      <c r="M31" s="154">
        <f>IF(ISNUMBER(K31/G31),IF(NOT(K31/G31=0),K31/G31, " "), " ")</f>
        <v>2.159322033898305</v>
      </c>
      <c r="N31" s="152" t="s">
        <v>136</v>
      </c>
    </row>
    <row r="32" spans="1:23" ht="22.8" x14ac:dyDescent="0.25">
      <c r="A32" s="150">
        <v>6</v>
      </c>
      <c r="B32" s="151" t="s">
        <v>137</v>
      </c>
      <c r="C32" s="132" t="s">
        <v>138</v>
      </c>
      <c r="D32" s="152" t="s">
        <v>139</v>
      </c>
      <c r="E32" s="153">
        <v>1</v>
      </c>
      <c r="F32" s="134" t="s">
        <v>140</v>
      </c>
      <c r="G32" s="134">
        <v>6.27</v>
      </c>
      <c r="H32" s="154">
        <v>22.83</v>
      </c>
      <c r="I32" s="154">
        <v>22.83</v>
      </c>
      <c r="J32" s="134" t="s">
        <v>141</v>
      </c>
      <c r="K32" s="134">
        <v>23.31</v>
      </c>
      <c r="L32" s="155"/>
      <c r="M32" s="154">
        <f>IF(ISNUMBER(K32/G32),IF(NOT(K32/G32=0),K32/G32, " "), " ")</f>
        <v>3.7177033492822966</v>
      </c>
      <c r="N32" s="152" t="s">
        <v>142</v>
      </c>
    </row>
    <row r="33" spans="1:14" ht="22.8" x14ac:dyDescent="0.25">
      <c r="A33" s="156">
        <v>7</v>
      </c>
      <c r="B33" s="157" t="s">
        <v>143</v>
      </c>
      <c r="C33" s="138" t="s">
        <v>144</v>
      </c>
      <c r="D33" s="158" t="s">
        <v>139</v>
      </c>
      <c r="E33" s="159">
        <v>4</v>
      </c>
      <c r="F33" s="140" t="s">
        <v>145</v>
      </c>
      <c r="G33" s="140">
        <v>17.04</v>
      </c>
      <c r="H33" s="160">
        <v>13.42</v>
      </c>
      <c r="I33" s="160">
        <v>53.68</v>
      </c>
      <c r="J33" s="140" t="s">
        <v>146</v>
      </c>
      <c r="K33" s="140">
        <v>55.08</v>
      </c>
      <c r="L33" s="161"/>
      <c r="M33" s="160">
        <f>IF(ISNUMBER(K33/G33),IF(NOT(K33/G33=0),K33/G33, " "), " ")</f>
        <v>3.232394366197183</v>
      </c>
      <c r="N33" s="158" t="s">
        <v>147</v>
      </c>
    </row>
    <row r="34" spans="1:14" x14ac:dyDescent="0.25">
      <c r="A34" s="142" t="s">
        <v>99</v>
      </c>
      <c r="B34" s="143"/>
      <c r="C34" s="143"/>
      <c r="D34" s="143"/>
      <c r="E34" s="143"/>
      <c r="F34" s="143"/>
      <c r="G34" s="162">
        <v>182.94</v>
      </c>
      <c r="H34" s="163"/>
      <c r="I34" s="163"/>
      <c r="J34" s="163"/>
      <c r="K34" s="162">
        <v>1878.18</v>
      </c>
      <c r="L34" s="164"/>
      <c r="M34" s="162">
        <f ca="1">IF(ISNUMBER(INDIRECT("K" &amp; ROW())/INDIRECT("G" &amp; ROW())),INDIRECT("K" &amp; ROW())/INDIRECT("G" &amp; ROW()), " ")</f>
        <v>10.266644801574287</v>
      </c>
      <c r="N34" s="144" t="s">
        <v>148</v>
      </c>
    </row>
    <row r="35" spans="1:14" x14ac:dyDescent="0.25">
      <c r="A35" s="142" t="s">
        <v>102</v>
      </c>
      <c r="B35" s="143"/>
      <c r="C35" s="143"/>
      <c r="D35" s="143"/>
      <c r="E35" s="143"/>
      <c r="F35" s="143"/>
      <c r="G35" s="162"/>
      <c r="H35" s="163"/>
      <c r="I35" s="163"/>
      <c r="J35" s="163"/>
      <c r="K35" s="162"/>
      <c r="L35" s="164"/>
      <c r="M35" s="162" t="str">
        <f ca="1">IF(ISNUMBER(INDIRECT("K" &amp; ROW())/INDIRECT("G" &amp; ROW())),INDIRECT("K" &amp; ROW())/INDIRECT("G" &amp; ROW()), " ")</f>
        <v xml:space="preserve"> </v>
      </c>
      <c r="N35" s="144" t="s">
        <v>148</v>
      </c>
    </row>
    <row r="36" spans="1:14" x14ac:dyDescent="0.25">
      <c r="A36" s="142" t="s">
        <v>103</v>
      </c>
      <c r="B36" s="143"/>
      <c r="C36" s="143"/>
      <c r="D36" s="143"/>
      <c r="E36" s="143"/>
      <c r="F36" s="143"/>
      <c r="G36" s="162">
        <v>147.83000000000001</v>
      </c>
      <c r="H36" s="163"/>
      <c r="I36" s="163"/>
      <c r="J36" s="163"/>
      <c r="K36" s="162">
        <v>1774.3</v>
      </c>
      <c r="L36" s="164"/>
      <c r="M36" s="162">
        <f ca="1">IF(ISNUMBER(INDIRECT("K" &amp; ROW())/INDIRECT("G" &amp; ROW())),INDIRECT("K" &amp; ROW())/INDIRECT("G" &amp; ROW()), " ")</f>
        <v>12.002299939119258</v>
      </c>
      <c r="N36" s="144" t="s">
        <v>148</v>
      </c>
    </row>
    <row r="37" spans="1:14" x14ac:dyDescent="0.25">
      <c r="A37" s="142" t="s">
        <v>104</v>
      </c>
      <c r="B37" s="143"/>
      <c r="C37" s="143"/>
      <c r="D37" s="143"/>
      <c r="E37" s="143"/>
      <c r="F37" s="143"/>
      <c r="G37" s="162">
        <v>35.11</v>
      </c>
      <c r="H37" s="163"/>
      <c r="I37" s="163"/>
      <c r="J37" s="163"/>
      <c r="K37" s="162">
        <v>103.88</v>
      </c>
      <c r="L37" s="164"/>
      <c r="M37" s="162">
        <f ca="1">IF(ISNUMBER(INDIRECT("K" &amp; ROW())/INDIRECT("G" &amp; ROW())),INDIRECT("K" &amp; ROW())/INDIRECT("G" &amp; ROW()), " ")</f>
        <v>2.9587012247223012</v>
      </c>
      <c r="N37" s="144" t="s">
        <v>148</v>
      </c>
    </row>
    <row r="38" spans="1:14" x14ac:dyDescent="0.25">
      <c r="A38" s="145" t="s">
        <v>105</v>
      </c>
      <c r="B38" s="146"/>
      <c r="C38" s="146"/>
      <c r="D38" s="146"/>
      <c r="E38" s="146"/>
      <c r="F38" s="146"/>
      <c r="G38" s="165">
        <v>125.66</v>
      </c>
      <c r="H38" s="166"/>
      <c r="I38" s="166"/>
      <c r="J38" s="166"/>
      <c r="K38" s="165">
        <v>1508.16</v>
      </c>
      <c r="L38" s="167"/>
      <c r="M38" s="165">
        <f ca="1">IF(ISNUMBER(INDIRECT("K" &amp; ROW())/INDIRECT("G" &amp; ROW())),INDIRECT("K" &amp; ROW())/INDIRECT("G" &amp; ROW()), " ")</f>
        <v>12.001909915645394</v>
      </c>
      <c r="N38" s="147" t="s">
        <v>148</v>
      </c>
    </row>
    <row r="39" spans="1:14" x14ac:dyDescent="0.25">
      <c r="A39" s="145" t="s">
        <v>106</v>
      </c>
      <c r="B39" s="146"/>
      <c r="C39" s="146"/>
      <c r="D39" s="146"/>
      <c r="E39" s="146"/>
      <c r="F39" s="146"/>
      <c r="G39" s="165">
        <v>96.09</v>
      </c>
      <c r="H39" s="166"/>
      <c r="I39" s="166"/>
      <c r="J39" s="166"/>
      <c r="K39" s="165">
        <v>1153.3</v>
      </c>
      <c r="L39" s="167"/>
      <c r="M39" s="165">
        <f ca="1">IF(ISNUMBER(INDIRECT("K" &amp; ROW())/INDIRECT("G" &amp; ROW())),INDIRECT("K" &amp; ROW())/INDIRECT("G" &amp; ROW()), " ")</f>
        <v>12.002289520241439</v>
      </c>
      <c r="N39" s="147" t="s">
        <v>148</v>
      </c>
    </row>
    <row r="40" spans="1:14" x14ac:dyDescent="0.25">
      <c r="A40" s="145" t="s">
        <v>107</v>
      </c>
      <c r="B40" s="146"/>
      <c r="C40" s="146"/>
      <c r="D40" s="146"/>
      <c r="E40" s="146"/>
      <c r="F40" s="146"/>
      <c r="G40" s="165"/>
      <c r="H40" s="166"/>
      <c r="I40" s="166"/>
      <c r="J40" s="166"/>
      <c r="K40" s="165"/>
      <c r="L40" s="167"/>
      <c r="M40" s="165" t="str">
        <f ca="1">IF(ISNUMBER(INDIRECT("K" &amp; ROW())/INDIRECT("G" &amp; ROW())),INDIRECT("K" &amp; ROW())/INDIRECT("G" &amp; ROW()), " ")</f>
        <v xml:space="preserve"> </v>
      </c>
      <c r="N40" s="147" t="s">
        <v>148</v>
      </c>
    </row>
    <row r="41" spans="1:14" x14ac:dyDescent="0.25">
      <c r="A41" s="142" t="s">
        <v>108</v>
      </c>
      <c r="B41" s="143"/>
      <c r="C41" s="143"/>
      <c r="D41" s="143"/>
      <c r="E41" s="143"/>
      <c r="F41" s="143"/>
      <c r="G41" s="162">
        <v>404.69</v>
      </c>
      <c r="H41" s="163"/>
      <c r="I41" s="163"/>
      <c r="J41" s="163"/>
      <c r="K41" s="162">
        <v>4539.6400000000003</v>
      </c>
      <c r="L41" s="164"/>
      <c r="M41" s="162">
        <f ca="1">IF(ISNUMBER(INDIRECT("K" &amp; ROW())/INDIRECT("G" &amp; ROW())),INDIRECT("K" &amp; ROW())/INDIRECT("G" &amp; ROW()), " ")</f>
        <v>11.217573945489141</v>
      </c>
      <c r="N41" s="144" t="s">
        <v>148</v>
      </c>
    </row>
    <row r="42" spans="1:14" x14ac:dyDescent="0.25">
      <c r="A42" s="142" t="s">
        <v>109</v>
      </c>
      <c r="B42" s="143"/>
      <c r="C42" s="143"/>
      <c r="D42" s="143"/>
      <c r="E42" s="143"/>
      <c r="F42" s="143"/>
      <c r="G42" s="162">
        <v>404.69</v>
      </c>
      <c r="H42" s="163"/>
      <c r="I42" s="163"/>
      <c r="J42" s="163"/>
      <c r="K42" s="162">
        <v>4539.6400000000003</v>
      </c>
      <c r="L42" s="164"/>
      <c r="M42" s="162">
        <f ca="1">IF(ISNUMBER(INDIRECT("K" &amp; ROW())/INDIRECT("G" &amp; ROW())),INDIRECT("K" &amp; ROW())/INDIRECT("G" &amp; ROW()), " ")</f>
        <v>11.217573945489141</v>
      </c>
      <c r="N42" s="144" t="s">
        <v>148</v>
      </c>
    </row>
    <row r="43" spans="1:14" x14ac:dyDescent="0.25">
      <c r="A43" s="145" t="s">
        <v>110</v>
      </c>
      <c r="B43" s="146"/>
      <c r="C43" s="146"/>
      <c r="D43" s="146"/>
      <c r="E43" s="146"/>
      <c r="F43" s="146"/>
      <c r="G43" s="165">
        <v>404.69</v>
      </c>
      <c r="H43" s="166"/>
      <c r="I43" s="166"/>
      <c r="J43" s="166"/>
      <c r="K43" s="165">
        <v>4539.6400000000003</v>
      </c>
      <c r="L43" s="167"/>
      <c r="M43" s="165">
        <f ca="1">IF(ISNUMBER(INDIRECT("K" &amp; ROW())/INDIRECT("G" &amp; ROW())),INDIRECT("K" &amp; ROW())/INDIRECT("G" &amp; ROW()), " ")</f>
        <v>11.217573945489141</v>
      </c>
      <c r="N43" s="147" t="s">
        <v>148</v>
      </c>
    </row>
    <row r="44" spans="1:14" x14ac:dyDescent="0.25">
      <c r="A44" s="48"/>
      <c r="G44" s="67"/>
      <c r="H44" s="68"/>
      <c r="I44" s="68"/>
      <c r="J44" s="68"/>
      <c r="K44" s="67"/>
      <c r="L44" s="69"/>
      <c r="M44" s="67"/>
      <c r="N44" s="48"/>
    </row>
    <row r="45" spans="1:14" x14ac:dyDescent="0.25">
      <c r="A45" s="28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70"/>
      <c r="M45" s="29"/>
      <c r="N45" s="29"/>
    </row>
    <row r="46" spans="1:14" x14ac:dyDescent="0.25">
      <c r="A46" s="75" t="s">
        <v>69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70"/>
      <c r="M46" s="29"/>
      <c r="N46" s="29"/>
    </row>
    <row r="47" spans="1:14" x14ac:dyDescent="0.25">
      <c r="A47" s="39"/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70"/>
      <c r="M47" s="29"/>
      <c r="N47" s="29"/>
    </row>
    <row r="48" spans="1:14" x14ac:dyDescent="0.25">
      <c r="A48" s="75" t="s">
        <v>70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70"/>
      <c r="M48" s="29"/>
      <c r="N48" s="29"/>
    </row>
  </sheetData>
  <mergeCells count="40">
    <mergeCell ref="A43:F43"/>
    <mergeCell ref="A37:F37"/>
    <mergeCell ref="A38:F38"/>
    <mergeCell ref="A39:F39"/>
    <mergeCell ref="A40:F40"/>
    <mergeCell ref="A41:F41"/>
    <mergeCell ref="A42:F42"/>
    <mergeCell ref="A24:N24"/>
    <mergeCell ref="A25:N25"/>
    <mergeCell ref="A30:N30"/>
    <mergeCell ref="A34:F34"/>
    <mergeCell ref="A35:F35"/>
    <mergeCell ref="A36:F36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2015-12-04T04:47:35Z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