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0" i="16"/>
  <c r="M31" i="16"/>
  <c r="M32" i="16"/>
  <c r="M33" i="16"/>
  <c r="M34" i="16"/>
  <c r="M35" i="16"/>
  <c r="M36" i="16"/>
  <c r="M37" i="16"/>
  <c r="M38" i="16"/>
  <c r="M39" i="16"/>
  <c r="M40" i="16"/>
  <c r="M42" i="16"/>
  <c r="M43" i="16"/>
  <c r="M44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6" i="16"/>
  <c r="M77" i="16"/>
  <c r="M78" i="16"/>
  <c r="M79" i="16"/>
  <c r="M80" i="16"/>
  <c r="M81" i="16"/>
  <c r="M82" i="16"/>
  <c r="M83" i="16"/>
  <c r="M84" i="16"/>
  <c r="M85" i="16"/>
  <c r="M86" i="16"/>
  <c r="M87" i="16"/>
  <c r="M88" i="16"/>
  <c r="M89" i="16"/>
  <c r="M90" i="16"/>
  <c r="M91" i="16"/>
  <c r="M92" i="16"/>
  <c r="M93" i="16"/>
  <c r="M94" i="16"/>
  <c r="M95" i="16"/>
  <c r="M96" i="16"/>
  <c r="M97" i="16"/>
  <c r="M98" i="16"/>
  <c r="M99" i="16"/>
  <c r="M100" i="16"/>
  <c r="M101" i="16"/>
  <c r="M102" i="16"/>
  <c r="M103" i="16"/>
  <c r="M104" i="16"/>
  <c r="M105" i="16"/>
  <c r="M106" i="16"/>
  <c r="M107" i="16"/>
  <c r="M108" i="16"/>
  <c r="M109" i="16"/>
  <c r="M110" i="16"/>
  <c r="M111" i="16"/>
  <c r="M112" i="16"/>
  <c r="M113" i="16"/>
  <c r="M114" i="16"/>
  <c r="M115" i="16"/>
  <c r="M116" i="16"/>
  <c r="M119" i="16"/>
  <c r="M12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206" i="8"/>
  <c r="K205" i="8"/>
  <c r="H206" i="8"/>
  <c r="H205" i="8"/>
  <c r="J14" i="16"/>
  <c r="G14" i="16"/>
  <c r="K30" i="8"/>
  <c r="H30" i="8"/>
  <c r="A18" i="16"/>
  <c r="M121" i="16"/>
  <c r="M125" i="16"/>
  <c r="M129" i="16"/>
  <c r="M133" i="16"/>
  <c r="M137" i="16"/>
  <c r="M130" i="16"/>
  <c r="M127" i="16"/>
  <c r="M122" i="16"/>
  <c r="M131" i="16"/>
  <c r="M124" i="16"/>
  <c r="M128" i="16"/>
  <c r="M132" i="16"/>
  <c r="M136" i="16"/>
  <c r="M126" i="16"/>
  <c r="M134" i="16"/>
  <c r="M123" i="16"/>
  <c r="M135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8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8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8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8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8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8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8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208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21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12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12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12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12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12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140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14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<sst xmlns="http://schemas.openxmlformats.org/spreadsheetml/2006/main" count="1555" uniqueCount="960">
  <si>
    <t>Код ресурса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</si>
  <si>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</si>
  <si>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</si>
  <si>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</si>
  <si>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</si>
  <si>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</si>
  <si>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</si>
  <si>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</si>
  <si>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</si>
  <si>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</si>
  <si>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</si>
  <si>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</si>
  <si>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</si>
  <si>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</si>
  <si>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</si>
  <si>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</si>
  <si>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</si>
  <si>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</si>
  <si>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</si>
  <si>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</si>
  <si>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</si>
  <si>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</si>
  <si>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</si>
  <si>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</si>
  <si>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</si>
  <si>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</si>
  <si>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</si>
  <si>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</si>
  <si>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</si>
  <si>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</si>
  <si>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</si>
  <si>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</si>
  <si>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</si>
  <si>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</si>
  <si>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</si>
  <si>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</si>
  <si>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</si>
  <si>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</si>
  <si>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</si>
  <si>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</si>
  <si>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</si>
  <si>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</si>
  <si>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</si>
  <si>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</si>
  <si>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</si>
  <si>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</si>
  <si>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</si>
  <si>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</si>
  <si>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</si>
  <si>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</si>
  <si>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</si>
  <si>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</si>
  <si>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</si>
  <si>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</si>
  <si>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</si>
  <si>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</si>
  <si>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</si>
  <si>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</si>
  <si>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</si>
  <si>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</si>
  <si>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</si>
  <si>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</si>
  <si>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</si>
  <si>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Стройка : Пос.Первомайский</t>
  </si>
  <si>
    <t>04.12.2015</t>
  </si>
  <si>
    <t>30.09.2015</t>
  </si>
  <si>
    <t>О ПРИЕМКЕ ВЫПОЛНЕННЫХ РАБОТ за Сентябрь 2015</t>
  </si>
  <si>
    <t>на В.вольтная,46</t>
  </si>
  <si>
    <t>Сдал:  _________________ //</t>
  </si>
  <si>
    <t>Принял:  _________________ //</t>
  </si>
  <si>
    <t>Раздел 1. ЯНВАРЬ</t>
  </si>
  <si>
    <t>кв.27</t>
  </si>
  <si>
    <t>ТЕРр65-23-2
Слив и наполнение водой системы отопления: с осмотром системы
1000 м3 объема здания
НР 63%=74%*0.85 от ФОТ
СП 40%=50%*0.8 от ФОТ</t>
  </si>
  <si>
    <t>0,25
63
40</t>
  </si>
  <si>
    <t>3
2
2</t>
  </si>
  <si>
    <t>41
26
16</t>
  </si>
  <si>
    <t>Р</t>
  </si>
  <si>
    <t>ТЕРр65-16-1
Смена сгонов у трубопроводов диаметром: до 20 мм
100 сгонов
НР 88%=103%*0.85 от ФОТ
СП 48%=60%*0.8 от ФОТ</t>
  </si>
  <si>
    <t>0,01
88
48</t>
  </si>
  <si>
    <t>345,26
_____
1904,31</t>
  </si>
  <si>
    <t>0,67
_____
0,28</t>
  </si>
  <si>
    <t>23
3
2</t>
  </si>
  <si>
    <t>3
_____
20</t>
  </si>
  <si>
    <t>85
36
20</t>
  </si>
  <si>
    <t>41
_____
44</t>
  </si>
  <si>
    <t>подвал</t>
  </si>
  <si>
    <t>ТЕРр65-10-1
Очистка канализационной сети: внутренней
100 м трубопровода
НР 88%=103%*0.85 от ФОТ
СП 48%=60%*0.8 от ФОТ</t>
  </si>
  <si>
    <t>0,4
88
48</t>
  </si>
  <si>
    <t>332,63
_____
174,41</t>
  </si>
  <si>
    <t>203
137
80</t>
  </si>
  <si>
    <t>133
_____
70</t>
  </si>
  <si>
    <t>1883
1406
767</t>
  </si>
  <si>
    <t>1598
_____
283</t>
  </si>
  <si>
    <t>0,375
63
40</t>
  </si>
  <si>
    <t>5
4
3</t>
  </si>
  <si>
    <t>62
39
25</t>
  </si>
  <si>
    <t>ТЕРр65-15-4
Смена отдельных участков трубопроводов с заготовкой труб в построечных условиях диаметром: до 80 мм
100 м трубопровода
НР 88%=103%*0.85 от ФОТ
СП 48%=60%*0.8 от ФОТ</t>
  </si>
  <si>
    <t>0,02
88
48</t>
  </si>
  <si>
    <t>1456
_____
6949,09</t>
  </si>
  <si>
    <t>279,64
_____
6,31</t>
  </si>
  <si>
    <t>174
30
17</t>
  </si>
  <si>
    <t>29
_____
139</t>
  </si>
  <si>
    <t>998
309
168</t>
  </si>
  <si>
    <t>349
_____
618</t>
  </si>
  <si>
    <t>31
_____
2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</si>
  <si>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</si>
  <si>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0,008
88
48</t>
  </si>
  <si>
    <t>1000,16
_____
1380,62</t>
  </si>
  <si>
    <t>54,89
_____
1,4</t>
  </si>
  <si>
    <t>19
8
5</t>
  </si>
  <si>
    <t>8
_____
11</t>
  </si>
  <si>
    <t>147
84
46</t>
  </si>
  <si>
    <t>96
_____
49</t>
  </si>
  <si>
    <t>ТЕРр65-5-1
Смена вентилей и клапанов обратных муфтовых диаметром: до 20 мм
100 шт.
НР 88%=103%*0.85 от ФОТ
СП 48%=60%*0.8 от ФОТ</t>
  </si>
  <si>
    <t>929,07
_____
76,36</t>
  </si>
  <si>
    <t>10
9
5</t>
  </si>
  <si>
    <t>9
_____
1</t>
  </si>
  <si>
    <t>115
98
53</t>
  </si>
  <si>
    <t>111
_____
4</t>
  </si>
  <si>
    <t>ТСЦ-302-1832
Кран шаровой муфтовый 11Б27П1, диаметром: 20 мм
шт.</t>
  </si>
  <si>
    <t>1
88
48</t>
  </si>
  <si>
    <t xml:space="preserve">
_____
43,5</t>
  </si>
  <si>
    <t xml:space="preserve">
_____
44</t>
  </si>
  <si>
    <t xml:space="preserve">
_____
126</t>
  </si>
  <si>
    <t>М</t>
  </si>
  <si>
    <t>Раздел 2. ФЕВРАЛЬ</t>
  </si>
  <si>
    <t>подвал.</t>
  </si>
  <si>
    <t>ТЕР29-01-181-01
Устройство металлической гидроизоляции бандаж трубы канализационной
1 т металлоконструкций изоляции
НР 111%=145%*(0.9*0.85) от ФОТ
СП 51%=75%*(0.85*0.8) от ФОТ</t>
  </si>
  <si>
    <t>0,012
111
51</t>
  </si>
  <si>
    <t>811,45
_____
14803,28</t>
  </si>
  <si>
    <t>190
13
6</t>
  </si>
  <si>
    <t>10
_____
178</t>
  </si>
  <si>
    <t>753
130
60</t>
  </si>
  <si>
    <t>117
_____
623</t>
  </si>
  <si>
    <t>ТСЦ-101-2137
Резина техническая листовая прессованная
кг</t>
  </si>
  <si>
    <t>0,7
111
51</t>
  </si>
  <si>
    <t xml:space="preserve">
_____
26,3</t>
  </si>
  <si>
    <t xml:space="preserve">
_____
18</t>
  </si>
  <si>
    <t xml:space="preserve">
_____
85</t>
  </si>
  <si>
    <t>ТЕРр66-47-1
Обмазка поверхности стальных труб канализации методом нанесения цементно-песчаного раствора, диаметром: до 200 мм
100 м трубопровода
40 810,28 = 121 985,06 - 3,75 x 129,68 - 0,01 x 1,86 - 9,89 x 231,20 - 23,8 x 1 595,70 - 26,66 x 164,70 - 26,66 x 133,34 - 26,66 x 803,15 - 80,49 x 133,76 - 1,56 x 6,20 - 0,0005 x 8 260,00 - 1,55 x 9,84 - 0,006 x 11 520,00 - 0,6 x 270,00 - 0,1 x 400,00
НР 92%=108%*0.85 от ФОТ
СП 54%=68%*0.8 от ФОТ</t>
  </si>
  <si>
    <t>0,005
92
54</t>
  </si>
  <si>
    <t>5122,02
_____
1614,12</t>
  </si>
  <si>
    <t>34074,14
_____
-0,32</t>
  </si>
  <si>
    <t>204
28
18</t>
  </si>
  <si>
    <t>26
_____
8</t>
  </si>
  <si>
    <t>793
282
166</t>
  </si>
  <si>
    <t>307
_____
36</t>
  </si>
  <si>
    <t>ТСЦ-101-3984
Ткань для проклейки швов
м2</t>
  </si>
  <si>
    <t>0,5
92
54</t>
  </si>
  <si>
    <t xml:space="preserve">
_____
16,01</t>
  </si>
  <si>
    <t xml:space="preserve">
_____
8</t>
  </si>
  <si>
    <t xml:space="preserve">
_____
20</t>
  </si>
  <si>
    <t>кв.46</t>
  </si>
  <si>
    <t>0,025
88
48</t>
  </si>
  <si>
    <t>61
26
15</t>
  </si>
  <si>
    <t>25
_____
35</t>
  </si>
  <si>
    <t>460
264
144</t>
  </si>
  <si>
    <t>300
_____
153</t>
  </si>
  <si>
    <t>ТСЦ-302-3234
Контргайка
шт.</t>
  </si>
  <si>
    <t>5
88
48</t>
  </si>
  <si>
    <t xml:space="preserve">
_____
2,41</t>
  </si>
  <si>
    <t xml:space="preserve">
_____
12</t>
  </si>
  <si>
    <t xml:space="preserve">
_____
95</t>
  </si>
  <si>
    <t>ТСЦ-103-0110
Муфты прямые длинные из ковкого чугуна с цилиндрической резьбой максимальным условным проходом: 20 мм
10 шт.</t>
  </si>
  <si>
    <t>0,3
88
48</t>
  </si>
  <si>
    <t xml:space="preserve">
_____
50,3</t>
  </si>
  <si>
    <t xml:space="preserve">
_____
15</t>
  </si>
  <si>
    <t xml:space="preserve">
_____
39</t>
  </si>
  <si>
    <t>20,025
63
40</t>
  </si>
  <si>
    <t>274
203
137</t>
  </si>
  <si>
    <t>3292
2074
1317</t>
  </si>
  <si>
    <t>0,018
88
48</t>
  </si>
  <si>
    <t>44
19
11</t>
  </si>
  <si>
    <t>18
_____
25</t>
  </si>
  <si>
    <t>331
190
104</t>
  </si>
  <si>
    <t>216
_____
110</t>
  </si>
  <si>
    <t>20
20
11</t>
  </si>
  <si>
    <t>19
_____
1</t>
  </si>
  <si>
    <t>230
196
107</t>
  </si>
  <si>
    <t>223
_____
6</t>
  </si>
  <si>
    <t>ТЕРр65-5-2
Смена вентилей и клапанов обратных муфтовых диаметром: до 32 мм
100 шт.
НР 88%=103%*0.85 от ФОТ
СП 48%=60%*0.8 от ФОТ</t>
  </si>
  <si>
    <t>1181,41
_____
133,58</t>
  </si>
  <si>
    <t>13
12
7</t>
  </si>
  <si>
    <t>12
_____
1</t>
  </si>
  <si>
    <t>148
125
68</t>
  </si>
  <si>
    <t>142
_____
5</t>
  </si>
  <si>
    <t>ТСЦ-302-1831
Кран шаровой муфтовый 11Б27П1, диаметром: 15 мм
шт.</t>
  </si>
  <si>
    <t xml:space="preserve">
_____
29,3</t>
  </si>
  <si>
    <t xml:space="preserve">
_____
29</t>
  </si>
  <si>
    <t xml:space="preserve">
_____
82</t>
  </si>
  <si>
    <t>ТСЦ-302-1833
Кран шаровой муфтовый 11Б27П1, диаметром: 25 мм
шт.</t>
  </si>
  <si>
    <t xml:space="preserve">
_____
60,8</t>
  </si>
  <si>
    <t xml:space="preserve">
_____
61</t>
  </si>
  <si>
    <t xml:space="preserve">
_____
216</t>
  </si>
  <si>
    <t>1,8
63
40</t>
  </si>
  <si>
    <t>25
19
13</t>
  </si>
  <si>
    <t>296
186
118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</si>
  <si>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</si>
  <si>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0,0018
111
51</t>
  </si>
  <si>
    <t>28
1
1</t>
  </si>
  <si>
    <t>1
_____
27</t>
  </si>
  <si>
    <t>113
20
9</t>
  </si>
  <si>
    <t>18
_____
93</t>
  </si>
  <si>
    <t>0,6
111
51</t>
  </si>
  <si>
    <t xml:space="preserve">
_____
16</t>
  </si>
  <si>
    <t xml:space="preserve">
_____
73</t>
  </si>
  <si>
    <t>Раздел 3. АПРЕЛЬ</t>
  </si>
  <si>
    <t>кв.90</t>
  </si>
  <si>
    <t>0,5
63
40</t>
  </si>
  <si>
    <t>7
5
4</t>
  </si>
  <si>
    <t>82
52
33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</si>
  <si>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88%=103%*0.85 от ФОТ
СП 48%=60%*0.8 от ФОТ</t>
  </si>
  <si>
    <t>2225,28
_____
105,38</t>
  </si>
  <si>
    <t>24
23
13</t>
  </si>
  <si>
    <t>22
_____
1</t>
  </si>
  <si>
    <t>274
235
128</t>
  </si>
  <si>
    <t>267
_____
3</t>
  </si>
  <si>
    <t>217
37
22</t>
  </si>
  <si>
    <t>36
_____
174</t>
  </si>
  <si>
    <t>1247
386
211</t>
  </si>
  <si>
    <t>437
_____
772</t>
  </si>
  <si>
    <t>38
_____
2</t>
  </si>
  <si>
    <t>0,003
88
48</t>
  </si>
  <si>
    <t>7
3
2</t>
  </si>
  <si>
    <t>3
_____
4</t>
  </si>
  <si>
    <t>55
32
17</t>
  </si>
  <si>
    <t>36
_____
18</t>
  </si>
  <si>
    <t>кв.43</t>
  </si>
  <si>
    <t>0,05
88
48</t>
  </si>
  <si>
    <t>25
18
10</t>
  </si>
  <si>
    <t>17
_____
8</t>
  </si>
  <si>
    <t>235
176
96</t>
  </si>
  <si>
    <t>200
_____
35</t>
  </si>
  <si>
    <t>кв.57</t>
  </si>
  <si>
    <t>ТЕРр53-21-4
Ремонт и восстановление герметизации стеновых панелей: пенополистиролом, стык горизонтальный
100 м восстановленной герметизации стыков
НР 73%=86%*0.85 от ФОТ
СП 56%=70%*0.8 от ФОТ</t>
  </si>
  <si>
    <t>0,06
73
56</t>
  </si>
  <si>
    <t>89,05
_____
555,66</t>
  </si>
  <si>
    <t>43
4
4</t>
  </si>
  <si>
    <t>5
_____
34</t>
  </si>
  <si>
    <t>189
47
36</t>
  </si>
  <si>
    <t>64
_____
102</t>
  </si>
  <si>
    <t>ТЕРр53-21-5
Ремонт и восстановление герметизации стеновых панелей: пенополистиролом, стык вертикальный
100 м восстановленной герметизации стыков
НР 73%=86%*0.85 от ФОТ
СП 56%=70%*0.8 от ФОТ</t>
  </si>
  <si>
    <t>185,3
_____
1101,03</t>
  </si>
  <si>
    <t>84
9
8</t>
  </si>
  <si>
    <t>11
_____
66</t>
  </si>
  <si>
    <t>375
97
74</t>
  </si>
  <si>
    <t>133
_____
204</t>
  </si>
  <si>
    <t>ТЕРр53-21-14
Устройство чеканки и расшивка швов цокольных панелей с внутренней стороны раствором
100 м восстановленной герметизации стыков
НР 73%=86%*0.85 от ФОТ
СП 56%=70%*0.8 от ФОТ</t>
  </si>
  <si>
    <t>154,12
_____
13,98</t>
  </si>
  <si>
    <t>11
8
6</t>
  </si>
  <si>
    <t>9
_____
2</t>
  </si>
  <si>
    <t>118
81
62</t>
  </si>
  <si>
    <t>ТЕРр53-21-12
Восстановление солнцезащиты: полимерцементным составом
100 м восстановленной герметизации стыков
НР 73%=86%*0.85 от ФОТ
СП 56%=70%*0.8 от ФОТ</t>
  </si>
  <si>
    <t>315,79
_____
68,6</t>
  </si>
  <si>
    <t>23
16
13</t>
  </si>
  <si>
    <t>19
_____
4</t>
  </si>
  <si>
    <t>243
166
127</t>
  </si>
  <si>
    <t>227
_____
14</t>
  </si>
  <si>
    <t>Раздел 4. МАЙ</t>
  </si>
  <si>
    <t>кв.2</t>
  </si>
  <si>
    <t>ТЕРр65-23-1
Слив и наполнение водой системы отопления: без осмотра системы
1000 м3 объема здания
НР 63%=74%*0.85 от ФОТ
СП 40%=50%*0.8 от ФОТ</t>
  </si>
  <si>
    <t>0,15
63
40</t>
  </si>
  <si>
    <t>1
1
1</t>
  </si>
  <si>
    <t>7
4
3</t>
  </si>
  <si>
    <t>Подвал</t>
  </si>
  <si>
    <t>0,25
88
48</t>
  </si>
  <si>
    <t>127
85
50</t>
  </si>
  <si>
    <t>83
_____
44</t>
  </si>
  <si>
    <t>1177
879
480</t>
  </si>
  <si>
    <t>999
_____
177</t>
  </si>
  <si>
    <t>Раздел 5. ИЮНЬ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</si>
  <si>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4 061,61 = 5 229,34 + 97,8 x (16,92 - 28,86)
НР 88%=103%*0.85 от ФОТ
СП 48%=60%*0.8 от ФОТ</t>
  </si>
  <si>
    <t>0,08
88
48</t>
  </si>
  <si>
    <t>2225,28
_____
1760,16</t>
  </si>
  <si>
    <t>325
183
107</t>
  </si>
  <si>
    <t>178
_____
141</t>
  </si>
  <si>
    <t>2584
1881
1026</t>
  </si>
  <si>
    <t>2137
_____
414</t>
  </si>
  <si>
    <t>ТСЦ-507-3174
Угольник 90 град. полипропиленовый диаметром 25 мм
шт.</t>
  </si>
  <si>
    <t>4
88
48</t>
  </si>
  <si>
    <t xml:space="preserve">
_____
2,45</t>
  </si>
  <si>
    <t xml:space="preserve">
_____
10</t>
  </si>
  <si>
    <t xml:space="preserve">
_____
23</t>
  </si>
  <si>
    <t>ТСЦ-507-5074
Муфта полипропиленовая комбинированная, с внутренней резьбой, разъемная диаметром 20х1/2"
шт.</t>
  </si>
  <si>
    <t xml:space="preserve">
_____
12,46</t>
  </si>
  <si>
    <t xml:space="preserve">
_____
50</t>
  </si>
  <si>
    <t xml:space="preserve">
_____
101</t>
  </si>
  <si>
    <t>ТСЦ-507-5056
Муфта полипропиленовая переходная диаметром 25х20 мм
шт.</t>
  </si>
  <si>
    <t>2
88
48</t>
  </si>
  <si>
    <t xml:space="preserve">
_____
0,97</t>
  </si>
  <si>
    <t xml:space="preserve">
_____
2</t>
  </si>
  <si>
    <t xml:space="preserve">
_____
7</t>
  </si>
  <si>
    <t>0,01632
111
51</t>
  </si>
  <si>
    <t>258
17
8</t>
  </si>
  <si>
    <t>13
_____
242</t>
  </si>
  <si>
    <t>1024
176
81</t>
  </si>
  <si>
    <t>159
_____
847</t>
  </si>
  <si>
    <t>0,22
111
51</t>
  </si>
  <si>
    <t xml:space="preserve">
_____
6</t>
  </si>
  <si>
    <t xml:space="preserve">
_____
27</t>
  </si>
  <si>
    <t>кв.37</t>
  </si>
  <si>
    <t>ТЕРр65-22-4
ПРИМ,Прочистка и промывка:  труб внутри здания
100 приборов
НР 63%=74%*0.85 от ФОТ
СП 40%=50%*0.8 от ФОТ</t>
  </si>
  <si>
    <t>0,01
63
40</t>
  </si>
  <si>
    <t>2425,33
_____
989,6</t>
  </si>
  <si>
    <t>34
18
12</t>
  </si>
  <si>
    <t>24
_____
10</t>
  </si>
  <si>
    <t>330
183
116</t>
  </si>
  <si>
    <t>291
_____
39</t>
  </si>
  <si>
    <t>кровля</t>
  </si>
  <si>
    <t>ТЕРр65-10-1
Очистка ливневки: внутренней
100 м трубопровода
НР 88%=103%*0.85 от ФОТ
СП 48%=60%*0.8 от ФОТ</t>
  </si>
  <si>
    <t>0,13
88
48</t>
  </si>
  <si>
    <t>66
44
26</t>
  </si>
  <si>
    <t>43
_____
23</t>
  </si>
  <si>
    <t>612
457
249</t>
  </si>
  <si>
    <t>519
_____
92</t>
  </si>
  <si>
    <t>Раздел 6. ИЮЛЬ</t>
  </si>
  <si>
    <t>0,038
88
48</t>
  </si>
  <si>
    <t>93
39
23</t>
  </si>
  <si>
    <t>38
_____
53</t>
  </si>
  <si>
    <t>699
402
219</t>
  </si>
  <si>
    <t>456
_____
232</t>
  </si>
  <si>
    <t>11
_____
1</t>
  </si>
  <si>
    <t>ТЕРр65-15-1
Смена отдельных участков трубопроводов с заготовкой труб в построечных условиях диаметром: до 20 мм
100 м трубопровода
3 002,77 = 2 435,67 + 107 x (17,60 - 12,30)
НР 88%=103%*0.85 от ФОТ
СП 48%=60%*0.8 от ФОТ</t>
  </si>
  <si>
    <t>0,005
88
48</t>
  </si>
  <si>
    <t>1000,16
_____
1947,72</t>
  </si>
  <si>
    <t>15
5
3</t>
  </si>
  <si>
    <t>5
_____
10</t>
  </si>
  <si>
    <t>105
53
29</t>
  </si>
  <si>
    <t>60
_____
44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</si>
  <si>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88%=103%*0.85 от ФОТ
СП 48%=60%*0.8 от ФОТ</t>
  </si>
  <si>
    <t>0,009
88
48</t>
  </si>
  <si>
    <t>1019,2
_____
1947,72</t>
  </si>
  <si>
    <t>68,58
_____
2,8</t>
  </si>
  <si>
    <t>27
9
5</t>
  </si>
  <si>
    <t>9
_____
17</t>
  </si>
  <si>
    <t>191
97
53</t>
  </si>
  <si>
    <t>110
_____
78</t>
  </si>
  <si>
    <t>0,1
88
48</t>
  </si>
  <si>
    <t>101
96
56</t>
  </si>
  <si>
    <t>93
_____
7</t>
  </si>
  <si>
    <t>1149
981
535</t>
  </si>
  <si>
    <t>1115
_____
31</t>
  </si>
  <si>
    <t>ТСЦ-302-1266
Вентили проходные муфтовые: 15Б1БК для воды и пара давлением 1,6 МПа (16 кгс/см2), диаметром 20 мм
шт.</t>
  </si>
  <si>
    <t>10
88
48</t>
  </si>
  <si>
    <t xml:space="preserve">
_____
24,9</t>
  </si>
  <si>
    <t xml:space="preserve">
_____
249</t>
  </si>
  <si>
    <t xml:space="preserve">
_____
1285</t>
  </si>
  <si>
    <t>кв.25</t>
  </si>
  <si>
    <t>45
7
4</t>
  </si>
  <si>
    <t>7
_____
38</t>
  </si>
  <si>
    <t>169
73
40</t>
  </si>
  <si>
    <t>83
_____
86</t>
  </si>
  <si>
    <t>0,048
88
48</t>
  </si>
  <si>
    <t>117
49
29</t>
  </si>
  <si>
    <t>48
_____
66</t>
  </si>
  <si>
    <t>884
508
277</t>
  </si>
  <si>
    <t>576
_____
294</t>
  </si>
  <si>
    <t>14
_____
1</t>
  </si>
  <si>
    <t>24
8
5</t>
  </si>
  <si>
    <t>8
_____
16</t>
  </si>
  <si>
    <t>168
84
46</t>
  </si>
  <si>
    <t>96
_____
70</t>
  </si>
  <si>
    <t>434
75
44</t>
  </si>
  <si>
    <t>73
_____
347</t>
  </si>
  <si>
    <t>2494
773
421</t>
  </si>
  <si>
    <t>874
_____
1543</t>
  </si>
  <si>
    <t>77
_____
4</t>
  </si>
  <si>
    <t>81
76
44</t>
  </si>
  <si>
    <t>74
_____
7</t>
  </si>
  <si>
    <t>919
785
428</t>
  </si>
  <si>
    <t>892
_____
25</t>
  </si>
  <si>
    <t>8
88
48</t>
  </si>
  <si>
    <t xml:space="preserve">
_____
199</t>
  </si>
  <si>
    <t xml:space="preserve">
_____
1028</t>
  </si>
  <si>
    <t>0,14
88
48</t>
  </si>
  <si>
    <t>1216
211
123</t>
  </si>
  <si>
    <t>204
_____
973</t>
  </si>
  <si>
    <t>39
_____
1</t>
  </si>
  <si>
    <t>6983
2162
1179</t>
  </si>
  <si>
    <t>2446
_____
4322</t>
  </si>
  <si>
    <t>215
_____
11</t>
  </si>
  <si>
    <t>87
15
9</t>
  </si>
  <si>
    <t>15
_____
69</t>
  </si>
  <si>
    <t>499
155
84</t>
  </si>
  <si>
    <t>175
_____
309</t>
  </si>
  <si>
    <t>15
_____
1</t>
  </si>
  <si>
    <t>0,03
88
48</t>
  </si>
  <si>
    <t>30
29
17</t>
  </si>
  <si>
    <t>28
_____
2</t>
  </si>
  <si>
    <t>345
294
160</t>
  </si>
  <si>
    <t>334
_____
10</t>
  </si>
  <si>
    <t>3
88
48</t>
  </si>
  <si>
    <t xml:space="preserve">
_____
75</t>
  </si>
  <si>
    <t xml:space="preserve">
_____
386</t>
  </si>
  <si>
    <t>ТЕРр66-47-1
ПРИМ. Чеканка труб канализ. методом нанесения цементно-песчаного раствора, диаметром: до 200 мм
100 м трубопровода
НР 92%=108%*0.85 от ФОТ
СП 54%=68%*0.8 от ФОТ</t>
  </si>
  <si>
    <t>5122,02
_____
1914,29</t>
  </si>
  <si>
    <t>114948,75
_____
1944,6</t>
  </si>
  <si>
    <t>610
39
24</t>
  </si>
  <si>
    <t>26
_____
9</t>
  </si>
  <si>
    <t>575
_____
10</t>
  </si>
  <si>
    <t>1847
390
229</t>
  </si>
  <si>
    <t>307
_____
44</t>
  </si>
  <si>
    <t>1496
_____
117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</si>
  <si>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</si>
  <si>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1243,2
_____
3595,9</t>
  </si>
  <si>
    <t>174,53
_____
4,21</t>
  </si>
  <si>
    <t>150
38
22</t>
  </si>
  <si>
    <t>37
_____
108</t>
  </si>
  <si>
    <t>957
396
216</t>
  </si>
  <si>
    <t>448
_____
480</t>
  </si>
  <si>
    <t>29
_____
2</t>
  </si>
  <si>
    <t>кв.31</t>
  </si>
  <si>
    <t>0,04
88
48</t>
  </si>
  <si>
    <t>162
92
53</t>
  </si>
  <si>
    <t>89
_____
70</t>
  </si>
  <si>
    <t>1292
940
513</t>
  </si>
  <si>
    <t>1068
_____
207</t>
  </si>
  <si>
    <t xml:space="preserve">
_____
5</t>
  </si>
  <si>
    <t xml:space="preserve">
_____
11</t>
  </si>
  <si>
    <t xml:space="preserve">
_____
25</t>
  </si>
  <si>
    <t>ТСЦ-507-3287
Тройник полипропиленовый соединительный диаметром 25 мм
шт.</t>
  </si>
  <si>
    <t xml:space="preserve">
_____
2,82</t>
  </si>
  <si>
    <t xml:space="preserve">
_____
3</t>
  </si>
  <si>
    <t>кв.44</t>
  </si>
  <si>
    <t>193
183
107</t>
  </si>
  <si>
    <t>178
_____
9</t>
  </si>
  <si>
    <t>2192
1881
1026</t>
  </si>
  <si>
    <t>2137
_____
22</t>
  </si>
  <si>
    <t>чердак</t>
  </si>
  <si>
    <t>0,0375
63
40</t>
  </si>
  <si>
    <t>6
4
2</t>
  </si>
  <si>
    <t>кв.13</t>
  </si>
  <si>
    <t>ТЕРр65-1-1
Разборка трубопроводов из водогазопроводных труб диаметром: до 32 мм
100 м трубопровода
НР 63%=74%*0.85 от ФОТ
СП 40%=50%*0.8 от ФОТ</t>
  </si>
  <si>
    <t>0,015
63
40</t>
  </si>
  <si>
    <t>364,28
_____
60,42</t>
  </si>
  <si>
    <t>7,63
_____
1,4</t>
  </si>
  <si>
    <t>6
4
3</t>
  </si>
  <si>
    <t>5
_____
1</t>
  </si>
  <si>
    <t>71
42
26</t>
  </si>
  <si>
    <t>66
_____
5</t>
  </si>
  <si>
    <t>ТСЦ-103-0112
Муфты прямые длинные из ковкого чугуна с цилиндрической резьбой максимальным условным проходом: 32 мм
10 шт.</t>
  </si>
  <si>
    <t>0,1
63
40</t>
  </si>
  <si>
    <t xml:space="preserve">
_____
65,9</t>
  </si>
  <si>
    <t>ТСЦ-507-3020
Заглушка марки "Friatherm starr PVC-C", рабочим давлением 25 атмосфер, диаметром: 32 мм
шт.</t>
  </si>
  <si>
    <t>1
63
40</t>
  </si>
  <si>
    <t xml:space="preserve">
_____
19,23</t>
  </si>
  <si>
    <t xml:space="preserve">
_____
19</t>
  </si>
  <si>
    <t xml:space="preserve">
_____
105</t>
  </si>
  <si>
    <t>Раздел 7. АВГУСТ</t>
  </si>
  <si>
    <t>0,015
88
48</t>
  </si>
  <si>
    <t>130
23
13</t>
  </si>
  <si>
    <t>22
_____
104</t>
  </si>
  <si>
    <t>748
231
126</t>
  </si>
  <si>
    <t>262
_____
463</t>
  </si>
  <si>
    <t>23
_____
1</t>
  </si>
  <si>
    <t>ТЕРр65-15-4
Смена отдельных участков трубопроводов с заготовкой труб в построечных условиях диаметром: до 100 мм
100 м трубопровода
11 744,93 = 8 684,73 + 107 x (90,10 - 61,50)
НР 88%=103%*0.85 от ФОТ
СП 48%=60%*0.8 от ФОТ</t>
  </si>
  <si>
    <t>1456
_____
10009,29</t>
  </si>
  <si>
    <t>117
15
9</t>
  </si>
  <si>
    <t>15
_____
99</t>
  </si>
  <si>
    <t>634
155
84</t>
  </si>
  <si>
    <t>175
_____
444</t>
  </si>
  <si>
    <t>ТСЦ-507-1980
Отводы 90 град. с радиусом кривизны R=1,5 Ду на Ру до 16 МПа (160 кгс/см2), диаметром условного прохода: 80 мм, наружным диаметром 89 мм, толщиной стенки 5 мм
шт.</t>
  </si>
  <si>
    <t xml:space="preserve">
_____
39,1</t>
  </si>
  <si>
    <t xml:space="preserve">
_____
137</t>
  </si>
  <si>
    <t>ТЕР22-03-014-02
Приварка фланцев к стальным трубопроводам диаметром: 80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фланец
НР 111%=130%*0.85 от ФОТ
СП 61%=89%*(0.85*0.8) от ФОТ</t>
  </si>
  <si>
    <t>1
111
61</t>
  </si>
  <si>
    <t>8,54
_____
63,43</t>
  </si>
  <si>
    <t>49,11
_____
7,15</t>
  </si>
  <si>
    <t>121
21
12</t>
  </si>
  <si>
    <t>9
_____
63</t>
  </si>
  <si>
    <t>49
_____
7</t>
  </si>
  <si>
    <t>652
210
115</t>
  </si>
  <si>
    <t>103
_____
256</t>
  </si>
  <si>
    <t>293
_____
86</t>
  </si>
  <si>
    <t>ТЕР22-03-014-03
Приварка фланцев к стальным трубопроводам диаметром: 100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фланец
НР 111%=130%*0.85 от ФОТ
СП 61%=89%*(0.85*0.8) от ФОТ</t>
  </si>
  <si>
    <t>11,28
_____
86,54</t>
  </si>
  <si>
    <t>54,73
_____
7,96</t>
  </si>
  <si>
    <t>153
25
14</t>
  </si>
  <si>
    <t>11
_____
87</t>
  </si>
  <si>
    <t>55
_____
8</t>
  </si>
  <si>
    <t>789
256
141</t>
  </si>
  <si>
    <t>135
_____
328</t>
  </si>
  <si>
    <t>326
_____
96</t>
  </si>
  <si>
    <t>2
111
61</t>
  </si>
  <si>
    <t>305
51
30</t>
  </si>
  <si>
    <t>23
_____
173</t>
  </si>
  <si>
    <t>109
_____
16</t>
  </si>
  <si>
    <t>1578
513
282</t>
  </si>
  <si>
    <t>271
_____
655</t>
  </si>
  <si>
    <t>652
_____
191</t>
  </si>
  <si>
    <t>ТЕР22-03-014-01
Приварка фланцев к стальным трубопроводам диаметром: 50 мм
(МДС35-IV п.4.7.При ремонте и реконструкции зданий и сооружений работы, аналогичные технологическим процессам в новом строительстве ОЗП=1,15; ЭМ=1,25 к расх.; ЗПМ=1,25; ТЗ=1,15; ТЗМ=1,25)
1 фланец
НР 111%=130%*0.85 от ФОТ
СП 61%=89%*(0.85*0.8) от ФОТ</t>
  </si>
  <si>
    <t>5,97
_____
44,95</t>
  </si>
  <si>
    <t>35,09
_____
5,1</t>
  </si>
  <si>
    <t>86
14
8</t>
  </si>
  <si>
    <t>6
_____
45</t>
  </si>
  <si>
    <t>35
_____
5</t>
  </si>
  <si>
    <t>442
148
81</t>
  </si>
  <si>
    <t>72
_____
161</t>
  </si>
  <si>
    <t>209
_____
61</t>
  </si>
  <si>
    <t>50
12
7</t>
  </si>
  <si>
    <t>12
_____
36</t>
  </si>
  <si>
    <t>319
132
72</t>
  </si>
  <si>
    <t>149
_____
160</t>
  </si>
  <si>
    <t>10
_____
1</t>
  </si>
  <si>
    <t>ТСЦ-507-1983
Отводы 90 град. с радиусом кривизны R=1,5 Ду на Ру до 16 МПа (160 кгс/см2), диаметром условного прохода: 100 мм, наружным диаметром 108 мм, толщиной стенки 5 мм
шт.</t>
  </si>
  <si>
    <t xml:space="preserve">
_____
81,3</t>
  </si>
  <si>
    <t xml:space="preserve">
_____
81</t>
  </si>
  <si>
    <t xml:space="preserve">
_____
285</t>
  </si>
  <si>
    <t>0,035
88
48</t>
  </si>
  <si>
    <t>411
53
31</t>
  </si>
  <si>
    <t>51
_____
350</t>
  </si>
  <si>
    <t>2218
541
295</t>
  </si>
  <si>
    <t>612
_____
1552</t>
  </si>
  <si>
    <t>54
_____
3</t>
  </si>
  <si>
    <t xml:space="preserve">
_____
257</t>
  </si>
  <si>
    <t>ТСЦ-302-1265
Вентили проходные муфтовые: 15Б1БК для воды и пара давлением 1,6 МПа (16 кгс/см2), диаметром 15 мм
шт.</t>
  </si>
  <si>
    <t xml:space="preserve">
_____
22,3</t>
  </si>
  <si>
    <t xml:space="preserve">
_____
22</t>
  </si>
  <si>
    <t xml:space="preserve">
_____
109</t>
  </si>
  <si>
    <t>5014
1284
748</t>
  </si>
  <si>
    <t>1243
_____
3596</t>
  </si>
  <si>
    <t>175
_____
4</t>
  </si>
  <si>
    <t>31890
13174
7186</t>
  </si>
  <si>
    <t>14920
_____
16004</t>
  </si>
  <si>
    <t>966
_____
50</t>
  </si>
  <si>
    <t>ТСЦ-302-1269
Вентили проходные фланцевые: 15КЧ19П для воды и пара, давлением 1,6 МПа (16 кгс/см2), диаметром 50 мм
шт.</t>
  </si>
  <si>
    <t xml:space="preserve">
_____
150</t>
  </si>
  <si>
    <t xml:space="preserve">
_____
878</t>
  </si>
  <si>
    <t>Раздел 8. СЕНТЯБРЬ</t>
  </si>
  <si>
    <t>кв.5</t>
  </si>
  <si>
    <t>ТЕРр66-47-1
ПРИМ, Обмазка труб канализационных сетей методом нанесения цементно-песчаного раствора, диаметром: до 200 мм
100 м трубопровода
41 085,53 = 121 985,06 - 3,75 x 129,68 - 0,01 x 1,86 - 9,89 x 231,20 - 23,8 x 1 595,70 - 26,66 x 164,70 - 26,66 x 133,34 - 26,66 x 803,15 - 80,49 x 133,76 - 1,56 x 6,20 - 1,55 x 9,84
НР 92%=108%*0.85 от ФОТ
СП 54%=68%*0.8 от ФОТ</t>
  </si>
  <si>
    <t>0,003
92
54</t>
  </si>
  <si>
    <t>5122,02
_____
1889,37</t>
  </si>
  <si>
    <t>123
16
10</t>
  </si>
  <si>
    <t>15
_____
6</t>
  </si>
  <si>
    <t>480
169
99</t>
  </si>
  <si>
    <t>184
_____
26</t>
  </si>
  <si>
    <t>ТСЦ-101-0311
Каболка
т</t>
  </si>
  <si>
    <t>0,0002
92
54</t>
  </si>
  <si>
    <t xml:space="preserve">
_____
26830</t>
  </si>
  <si>
    <t>кв.38</t>
  </si>
  <si>
    <t>85
36
21</t>
  </si>
  <si>
    <t>35
_____
48</t>
  </si>
  <si>
    <t>644
370
202</t>
  </si>
  <si>
    <t>420
_____
214</t>
  </si>
  <si>
    <t>ТСЦ-302-1237
Сгоны стальные с муфтой и контргайкой, диаметром: 20 мм
шт.</t>
  </si>
  <si>
    <t xml:space="preserve">
_____
18,6</t>
  </si>
  <si>
    <t xml:space="preserve">
_____
74</t>
  </si>
  <si>
    <t xml:space="preserve">
_____
167</t>
  </si>
  <si>
    <t>ТСЦ-302-3246
Угольники прямые
10 шт.</t>
  </si>
  <si>
    <t xml:space="preserve">
_____
77,7</t>
  </si>
  <si>
    <t xml:space="preserve">
_____
38</t>
  </si>
  <si>
    <t>Итого прямые затраты по акту</t>
  </si>
  <si>
    <t>3942
_____
10249</t>
  </si>
  <si>
    <t>1602
_____
75</t>
  </si>
  <si>
    <t>47309
_____
43913</t>
  </si>
  <si>
    <t>6578
_____
929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</si>
  <si>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</si>
  <si>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</si>
  <si>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</si>
  <si>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</si>
  <si>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</si>
  <si>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</si>
  <si>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</si>
  <si>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</si>
  <si>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</si>
  <si>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Тоннели и метрополитены, закрытый способ работ</t>
  </si>
  <si>
    <t xml:space="preserve">    Наружные инженерные сети: другие работы (ремонтно-строительные)</t>
  </si>
  <si>
    <t xml:space="preserve">    Стены (ремонтно-строительные)</t>
  </si>
  <si>
    <t xml:space="preserve">    Наружные сети водопровода, канализации, теплоснабжения, газопровода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</si>
  <si>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</si>
  <si>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</si>
  <si>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</si>
  <si>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>Стройка:Пос.Первомайский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</si>
  <si>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</si>
  <si>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</si>
  <si>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</si>
  <si>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</si>
  <si>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</si>
  <si>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</si>
  <si>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</si>
  <si>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</si>
  <si>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</si>
  <si>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</si>
  <si>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</si>
  <si>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1-2-7</t>
  </si>
  <si>
    <t>Затраты труда рабочих (ср 2,7)</t>
  </si>
  <si>
    <t xml:space="preserve">10,51
</t>
  </si>
  <si>
    <t xml:space="preserve">126,09
</t>
  </si>
  <si>
    <t>1-3-0</t>
  </si>
  <si>
    <t>Затраты труда рабочих (ср 3)</t>
  </si>
  <si>
    <t xml:space="preserve">10,78
</t>
  </si>
  <si>
    <t xml:space="preserve">129,45
</t>
  </si>
  <si>
    <t>1-3-1</t>
  </si>
  <si>
    <t>Затраты труда рабочих (ср 3,1)</t>
  </si>
  <si>
    <t xml:space="preserve">10,92
</t>
  </si>
  <si>
    <t xml:space="preserve">131,05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</si>
  <si>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</si>
  <si>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</si>
  <si>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</si>
  <si>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</si>
  <si>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</si>
  <si>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</si>
  <si>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</si>
  <si>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</si>
  <si>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1-3-6</t>
  </si>
  <si>
    <t>Затраты труда рабочих (ср 3,6)</t>
  </si>
  <si>
    <t xml:space="preserve">11,61
</t>
  </si>
  <si>
    <t xml:space="preserve">139,37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</si>
  <si>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</si>
  <si>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</si>
  <si>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</si>
  <si>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</si>
  <si>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</si>
  <si>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</si>
  <si>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</si>
  <si>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</si>
  <si>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</si>
  <si>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</si>
  <si>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</si>
  <si>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</si>
  <si>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1-4-5</t>
  </si>
  <si>
    <t>Затраты труда рабочих (ср 4,5)</t>
  </si>
  <si>
    <t xml:space="preserve">13,09
</t>
  </si>
  <si>
    <t xml:space="preserve">157,03
</t>
  </si>
  <si>
    <t>1-5-0</t>
  </si>
  <si>
    <t>Затраты труда рабочих (ср 5)</t>
  </si>
  <si>
    <t xml:space="preserve">14,02
</t>
  </si>
  <si>
    <t xml:space="preserve">168,26
</t>
  </si>
  <si>
    <t>1-5-1</t>
  </si>
  <si>
    <t>Затраты труда рабочих (ср 5,1)</t>
  </si>
  <si>
    <t xml:space="preserve">14,25
</t>
  </si>
  <si>
    <t xml:space="preserve">171,04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</si>
  <si>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</si>
  <si>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</si>
  <si>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</si>
  <si>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</si>
  <si>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</si>
  <si>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</si>
  <si>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</si>
  <si>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</si>
  <si>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</si>
  <si>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</si>
  <si>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</si>
  <si>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</si>
  <si>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</si>
  <si>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</si>
  <si>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</si>
  <si>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</si>
  <si>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</si>
  <si>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Агрегаты наполнительно-опрессовочные: до 70 м3/ч</t>
  </si>
  <si>
    <t xml:space="preserve">129,68
</t>
  </si>
  <si>
    <t xml:space="preserve">758
</t>
  </si>
  <si>
    <t>Агрегаты сварочные двухпостовые для ручной сварки: на тракторе 79 кВт (108 л.с.)</t>
  </si>
  <si>
    <t xml:space="preserve">112,26
</t>
  </si>
  <si>
    <t xml:space="preserve">669
</t>
  </si>
  <si>
    <t>Сболчиватели пневматические</t>
  </si>
  <si>
    <t xml:space="preserve">2,38
</t>
  </si>
  <si>
    <t xml:space="preserve">9,02
</t>
  </si>
  <si>
    <t>ЧелСЦена,май 2015 г., ч.2</t>
  </si>
  <si>
    <t>Дрели: электрические</t>
  </si>
  <si>
    <t xml:space="preserve">2,32
</t>
  </si>
  <si>
    <t xml:space="preserve">12
</t>
  </si>
  <si>
    <t>Инспекционное оборудование на базе автомобиля «Фольксваген»</t>
  </si>
  <si>
    <t xml:space="preserve">231,2
</t>
  </si>
  <si>
    <t xml:space="preserve">600
</t>
  </si>
  <si>
    <t>Насосный агрегат высокого давления «Hammelmann»</t>
  </si>
  <si>
    <t xml:space="preserve">1595,7
</t>
  </si>
  <si>
    <t xml:space="preserve">2451,22
</t>
  </si>
  <si>
    <t>Тянущая лебедка, тип RW 5000 (Bagela)</t>
  </si>
  <si>
    <t xml:space="preserve">164,7
</t>
  </si>
  <si>
    <t xml:space="preserve">599,55
</t>
  </si>
  <si>
    <t>Компрессор «ATLAS COPCO»</t>
  </si>
  <si>
    <t xml:space="preserve">133,34
</t>
  </si>
  <si>
    <t xml:space="preserve">424,73
</t>
  </si>
  <si>
    <t>Растворонасос Мариндко, тип СМР 30 Е</t>
  </si>
  <si>
    <t xml:space="preserve">803,15
</t>
  </si>
  <si>
    <t xml:space="preserve">2024,37
</t>
  </si>
  <si>
    <t>Автомобили бортовые, грузоподъемность: до 5 т</t>
  </si>
  <si>
    <t xml:space="preserve">103,2
</t>
  </si>
  <si>
    <t xml:space="preserve">587
</t>
  </si>
  <si>
    <t>Автомобиль бортовой: ЗИЛ 433110 с генератором ELBE</t>
  </si>
  <si>
    <t xml:space="preserve">256,36
</t>
  </si>
  <si>
    <t xml:space="preserve">762,28
</t>
  </si>
  <si>
    <t>Автомобиль бортовой: ЗИЛ 433110 с краном - манипулятором БАКМ 890</t>
  </si>
  <si>
    <t xml:space="preserve">352,04
</t>
  </si>
  <si>
    <t xml:space="preserve">890,14
</t>
  </si>
  <si>
    <t>Автомобиль-самосвал, грузоподъемность: до 10 т</t>
  </si>
  <si>
    <t xml:space="preserve">140,02
</t>
  </si>
  <si>
    <t xml:space="preserve">830
</t>
  </si>
  <si>
    <t>Автофургон-мастерская типа «Кунг» на базе ЗИЛ-433360</t>
  </si>
  <si>
    <t xml:space="preserve">133,76
</t>
  </si>
  <si>
    <t xml:space="preserve">756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</si>
  <si>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</si>
  <si>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</si>
  <si>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</si>
  <si>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</si>
  <si>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</si>
  <si>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</si>
  <si>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</si>
  <si>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</si>
  <si>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</si>
  <si>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</si>
  <si>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</si>
  <si>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64551,37
</t>
  </si>
  <si>
    <t>Среднее (14.01.051,14.01.826)</t>
  </si>
  <si>
    <t>101-0621</t>
  </si>
  <si>
    <t>Мешки бумажные марки НМ (непропитанные) открытые сшитые 3-слойные</t>
  </si>
  <si>
    <t xml:space="preserve">1000 шт.
</t>
  </si>
  <si>
    <t xml:space="preserve">3290
</t>
  </si>
  <si>
    <t xml:space="preserve">10434,4
</t>
  </si>
  <si>
    <t>26.04.998</t>
  </si>
  <si>
    <t>101-0628</t>
  </si>
  <si>
    <t>Олифа комбинированная, марки: К-3</t>
  </si>
  <si>
    <t xml:space="preserve">30040
</t>
  </si>
  <si>
    <t xml:space="preserve">87507,84
</t>
  </si>
  <si>
    <t>МТРиЭ ЧО, Пост.от 14.05.2015 г. №19/1, п.376</t>
  </si>
  <si>
    <t>101-0807</t>
  </si>
  <si>
    <t>Проволока сварочная легированная диаметром: 4 мм</t>
  </si>
  <si>
    <t xml:space="preserve">10580
</t>
  </si>
  <si>
    <t xml:space="preserve">38139,45
</t>
  </si>
  <si>
    <t>МТРиЭ ЧО, Пост.от 14.05.2015 г. №19/1, п.119</t>
  </si>
  <si>
    <t>101-0859</t>
  </si>
  <si>
    <t>Рубероид наплавляемый: РК-420-1.0</t>
  </si>
  <si>
    <t xml:space="preserve">м2
</t>
  </si>
  <si>
    <t xml:space="preserve">9,84
</t>
  </si>
  <si>
    <t xml:space="preserve">38,98
</t>
  </si>
  <si>
    <t>Среднее (11.01.319, 11.01.3193, 11.01.3192)</t>
  </si>
  <si>
    <t>101-1306</t>
  </si>
  <si>
    <t>Портландцемент общестроительного назначения бездобавочный, марки: 500</t>
  </si>
  <si>
    <t xml:space="preserve">703
</t>
  </si>
  <si>
    <t xml:space="preserve">3535,59
</t>
  </si>
  <si>
    <t>МТРиЭ ЧО, Пост.от 14.05.2015 г. №19/1, п.129</t>
  </si>
  <si>
    <t>101-1513</t>
  </si>
  <si>
    <t>Электроды диаметром: 4 мм Э42</t>
  </si>
  <si>
    <t xml:space="preserve">11520
</t>
  </si>
  <si>
    <t xml:space="preserve">58132,64
</t>
  </si>
  <si>
    <t>08.07.006</t>
  </si>
  <si>
    <t>101-1522</t>
  </si>
  <si>
    <t>Электроды диаметром: 5 мм Э42А</t>
  </si>
  <si>
    <t xml:space="preserve">10660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</si>
  <si>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</si>
  <si>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</si>
  <si>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</si>
  <si>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</si>
  <si>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</si>
  <si>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</si>
  <si>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</si>
  <si>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</si>
  <si>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</si>
  <si>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</si>
  <si>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</si>
  <si>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</si>
  <si>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</si>
  <si>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</si>
  <si>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</si>
  <si>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</si>
  <si>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</si>
  <si>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101-1714</t>
  </si>
  <si>
    <t>Болты с гайками и шайбами строительные</t>
  </si>
  <si>
    <t xml:space="preserve">17290
</t>
  </si>
  <si>
    <t xml:space="preserve">51658,27
</t>
  </si>
  <si>
    <t>МТРиЭ ЧО, Пост.от 14.05.2015 г. №19/1, п.139</t>
  </si>
  <si>
    <t>101-2278</t>
  </si>
  <si>
    <t>Пропан-бутан, смесь техническая</t>
  </si>
  <si>
    <t xml:space="preserve">9,8
</t>
  </si>
  <si>
    <t xml:space="preserve">34,98
</t>
  </si>
  <si>
    <t>26.03.130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</si>
  <si>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</si>
  <si>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</si>
  <si>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</si>
  <si>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</si>
  <si>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</si>
  <si>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</si>
  <si>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</si>
  <si>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</si>
  <si>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</si>
  <si>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</si>
  <si>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</si>
  <si>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</si>
  <si>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</si>
  <si>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</si>
  <si>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78,03
</t>
  </si>
  <si>
    <t>МТРиЭ ЧО, Пост.от 14.05.2015 г. №19/1, п.183*2.39/1000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</si>
  <si>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</si>
  <si>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</si>
  <si>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</si>
  <si>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</si>
  <si>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</si>
  <si>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</si>
  <si>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</si>
  <si>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</si>
  <si>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272,31
</t>
  </si>
  <si>
    <t>МТРиЭ ЧО, Пост.от 14.05.2015 г. №19/1, п.183*8.34/1000</t>
  </si>
  <si>
    <t>103-0022</t>
  </si>
  <si>
    <t>Трубы стальные сварные водогазопроводные с резьбой черные обыкновенные (неоцинкованные), диаметр условного прохода: 100 мм, толщина стенки 4,5 мм</t>
  </si>
  <si>
    <t xml:space="preserve">90,1
</t>
  </si>
  <si>
    <t xml:space="preserve">398,34
</t>
  </si>
  <si>
    <t>МТРиЭ ЧО, Пост.от 14.05.2015 г. №19/1, п.183*12.2/1000</t>
  </si>
  <si>
    <t>103-0192</t>
  </si>
  <si>
    <t>Трубы стальные электросварные прямошовные со снятой фаской из стали марок БСт2кп-БСт4кп и БСт2пс-БСт4пс наружный диаметр: 219 мм, толщина стенки 8 мм</t>
  </si>
  <si>
    <t xml:space="preserve">270
</t>
  </si>
  <si>
    <t xml:space="preserve">1460,57
</t>
  </si>
  <si>
    <t>МТРиЭ ЧО, Пост.от 14.05.2015 г. №19/1, п.188*41.6/1000</t>
  </si>
  <si>
    <t>104-0103</t>
  </si>
  <si>
    <t>Плиты из пенопласта полистирольного ПСБС-40</t>
  </si>
  <si>
    <t xml:space="preserve">1029
</t>
  </si>
  <si>
    <t xml:space="preserve">3158,6
</t>
  </si>
  <si>
    <t>МТРиЭ ЧО, Пост.от 14.05.2015 г. №19/1, п.205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</si>
  <si>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</si>
  <si>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</si>
  <si>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</si>
  <si>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</si>
  <si>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</si>
  <si>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113-0378</t>
  </si>
  <si>
    <t>Состав полимерцементный</t>
  </si>
  <si>
    <t xml:space="preserve">980
</t>
  </si>
  <si>
    <t xml:space="preserve">3256,47
</t>
  </si>
  <si>
    <t>02.01.050</t>
  </si>
  <si>
    <t>301-1371</t>
  </si>
  <si>
    <t>Заглушки стальные типа: ПТ диаметром до 400 мм</t>
  </si>
  <si>
    <t xml:space="preserve">шт.
</t>
  </si>
  <si>
    <t xml:space="preserve">400
</t>
  </si>
  <si>
    <t xml:space="preserve">939,58
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</si>
  <si>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</si>
  <si>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</si>
  <si>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</si>
  <si>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</si>
  <si>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</si>
  <si>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302-1237</t>
  </si>
  <si>
    <t>Сгоны стальные с муфтой и контргайкой, диаметром: 20 мм</t>
  </si>
  <si>
    <t xml:space="preserve">18,6
</t>
  </si>
  <si>
    <t xml:space="preserve">41,71
</t>
  </si>
  <si>
    <t>20.06.962.2+20.06.160.2+20.06.163.2</t>
  </si>
  <si>
    <t>402-0004</t>
  </si>
  <si>
    <t>Раствор готовый кладочный цементный марки: 100</t>
  </si>
  <si>
    <t xml:space="preserve">699
</t>
  </si>
  <si>
    <t xml:space="preserve">3265,19
</t>
  </si>
  <si>
    <t>МТРиЭ ЧО, Пост.от 14.05.2015 г. №19/1, п.073</t>
  </si>
  <si>
    <t>408-0401</t>
  </si>
  <si>
    <t>Песок кварцевый, фракция 0-0,63 мм</t>
  </si>
  <si>
    <t xml:space="preserve">258,8
</t>
  </si>
  <si>
    <t xml:space="preserve">2088,3
</t>
  </si>
  <si>
    <t>МТРиЭ ЧО, Пост.от 14.05.2015 г. №19/1, п.098</t>
  </si>
  <si>
    <t>411-0001</t>
  </si>
  <si>
    <t>Вода</t>
  </si>
  <si>
    <t xml:space="preserve">3,11
</t>
  </si>
  <si>
    <t xml:space="preserve">22,77
</t>
  </si>
  <si>
    <t>Среднее (26.01.015, 26.01.017)</t>
  </si>
  <si>
    <t>507-0983</t>
  </si>
  <si>
    <t>Фланцы стальные плоские приварные из стали ВСт3сп2, ВСт3сп3, давлением: 1,0 МПа (10 кгс/см2), диаметром 50 мм</t>
  </si>
  <si>
    <t xml:space="preserve">43,8
</t>
  </si>
  <si>
    <t xml:space="preserve">155,71
</t>
  </si>
  <si>
    <t>507-0985</t>
  </si>
  <si>
    <t>Фланцы стальные плоские приварные из стали ВСт3сп2, ВСт3сп3, давлением: 1,0 МПа (10 кгс/см2), диаметром 80 мм</t>
  </si>
  <si>
    <t xml:space="preserve">60,9
</t>
  </si>
  <si>
    <t xml:space="preserve">244,34
</t>
  </si>
  <si>
    <t>507-0986</t>
  </si>
  <si>
    <t>Фланцы стальные плоские приварные из стали ВСт3сп2, ВСт3сп3, давлением: 1,0 МПа (10 кгс/см2), диаметром 100 мм</t>
  </si>
  <si>
    <t xml:space="preserve">83,2
</t>
  </si>
  <si>
    <t xml:space="preserve">310,67
</t>
  </si>
  <si>
    <t>507-3367</t>
  </si>
  <si>
    <t>Труба из полипропилена PN 25/25</t>
  </si>
  <si>
    <t xml:space="preserve">16,92
</t>
  </si>
  <si>
    <t xml:space="preserve">50,11
</t>
  </si>
  <si>
    <t>509-0966</t>
  </si>
  <si>
    <t>Прокладки из паронита марки ПМБ, толщиной: 1 мм, диаметром 50 мм</t>
  </si>
  <si>
    <t xml:space="preserve">2030
</t>
  </si>
  <si>
    <t xml:space="preserve">7330,31
</t>
  </si>
  <si>
    <t>04.02.101</t>
  </si>
  <si>
    <t>ТСЦ-101-0311</t>
  </si>
  <si>
    <t>Каболка</t>
  </si>
  <si>
    <t xml:space="preserve">26830
</t>
  </si>
  <si>
    <t xml:space="preserve">113641,73
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</si>
  <si>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</si>
  <si>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</si>
  <si>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</si>
  <si>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</si>
  <si>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ТСЦ-101-3984</t>
  </si>
  <si>
    <t>Ткань для проклейки швов</t>
  </si>
  <si>
    <t xml:space="preserve">16,01
</t>
  </si>
  <si>
    <t xml:space="preserve">40,96
</t>
  </si>
  <si>
    <t>ТСЦ-103-0110</t>
  </si>
  <si>
    <t>Муфты прямые длинные из ковкого чугуна с цилиндрической резьбой максимальным условным проходом: 20 мм</t>
  </si>
  <si>
    <t xml:space="preserve">10 шт.
</t>
  </si>
  <si>
    <t xml:space="preserve">50,3
</t>
  </si>
  <si>
    <t xml:space="preserve">129,36
</t>
  </si>
  <si>
    <t>ТСЦ-103-0112</t>
  </si>
  <si>
    <t>Муфты прямые длинные из ковкого чугуна с цилиндрической резьбой максимальным условным проходом: 32 мм</t>
  </si>
  <si>
    <t xml:space="preserve">65,9
</t>
  </si>
  <si>
    <t xml:space="preserve">286,15
</t>
  </si>
  <si>
    <t>ТСЦ-302-1237</t>
  </si>
  <si>
    <t>ТСЦ-302-1265</t>
  </si>
  <si>
    <t>Вентили проходные муфтовые: 15Б1БК для воды и пара давлением 1,6 МПа (16 кгс/см2), диаметром 15 мм</t>
  </si>
  <si>
    <t xml:space="preserve">22,3
</t>
  </si>
  <si>
    <t xml:space="preserve">108,53
</t>
  </si>
  <si>
    <t>ТСЦ-302-1266</t>
  </si>
  <si>
    <t>Вентили проходные муфтовые: 15Б1БК для воды и пара давлением 1,6 МПа (16 кгс/см2), диаметром 20 мм</t>
  </si>
  <si>
    <t xml:space="preserve">24,9
</t>
  </si>
  <si>
    <t xml:space="preserve">128,54
</t>
  </si>
  <si>
    <t>ТСЦ-302-1269</t>
  </si>
  <si>
    <t>Вентили проходные фланцевые: 15КЧ19П для воды и пара, давлением 1,6 МПа (16 кгс/см2), диаметром 50 мм</t>
  </si>
  <si>
    <t xml:space="preserve">150
</t>
  </si>
  <si>
    <t xml:space="preserve">878,13
</t>
  </si>
  <si>
    <t>ТСЦ-302-1831</t>
  </si>
  <si>
    <t>Кран шаровой муфтовый 11Б27П1, диаметром: 15 мм</t>
  </si>
  <si>
    <t xml:space="preserve">29,3
</t>
  </si>
  <si>
    <t xml:space="preserve">82,21
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</si>
  <si>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</si>
  <si>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</si>
  <si>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</si>
  <si>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</si>
  <si>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ТСЦ-302-1833</t>
  </si>
  <si>
    <t>Кран шаровой муфтовый 11Б27П1, диаметром: 25 мм</t>
  </si>
  <si>
    <t xml:space="preserve">60,8
</t>
  </si>
  <si>
    <t xml:space="preserve">215,73
</t>
  </si>
  <si>
    <t>ТСЦ-302-3234</t>
  </si>
  <si>
    <t>Контргайка</t>
  </si>
  <si>
    <t xml:space="preserve">2,41
</t>
  </si>
  <si>
    <t xml:space="preserve">19,03
</t>
  </si>
  <si>
    <t>ТСЦ-302-3246</t>
  </si>
  <si>
    <t>Угольники прямые</t>
  </si>
  <si>
    <t xml:space="preserve">77,7
</t>
  </si>
  <si>
    <t xml:space="preserve">289,53
</t>
  </si>
  <si>
    <t>ТСЦ-507-1980</t>
  </si>
  <si>
    <t>Отводы 90 град. с радиусом кривизны R=1,5 Ду на Ру до 16 МПа (160 кгс/см2), диаметром условного прохода: 80 мм, наружным диаметром 89 мм, толщиной стенки 5 мм</t>
  </si>
  <si>
    <t xml:space="preserve">39,1
</t>
  </si>
  <si>
    <t xml:space="preserve">136,82
</t>
  </si>
  <si>
    <t>ТСЦ-507-1983</t>
  </si>
  <si>
    <t>Отводы 90 град. с радиусом кривизны R=1,5 Ду на Ру до 16 МПа (160 кгс/см2), диаметром условного прохода: 100 мм, наружным диаметром 108 мм, толщиной стенки 5 мм</t>
  </si>
  <si>
    <t xml:space="preserve">81,3
</t>
  </si>
  <si>
    <t xml:space="preserve">284,66
</t>
  </si>
  <si>
    <t>ТСЦ-507-3020</t>
  </si>
  <si>
    <t>Заглушка марки "Friatherm starr PVC-C", рабочим давлением 25 атмосфер, диаметром: 32 мм</t>
  </si>
  <si>
    <t xml:space="preserve">19,23
</t>
  </si>
  <si>
    <t xml:space="preserve">104,63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</si>
  <si>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</si>
  <si>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</si>
  <si>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</si>
  <si>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</si>
  <si>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ТСЦ-507-3287</t>
  </si>
  <si>
    <t>Тройник полипропиленовый соединительный диаметром 25 мм</t>
  </si>
  <si>
    <t xml:space="preserve">2,82
</t>
  </si>
  <si>
    <t xml:space="preserve">7,18
</t>
  </si>
  <si>
    <t>ТСЦ-507-5056</t>
  </si>
  <si>
    <t>Муфта полипропиленовая переходная диаметром 25х20 мм</t>
  </si>
  <si>
    <t xml:space="preserve">0,97
</t>
  </si>
  <si>
    <t xml:space="preserve">3,55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</si>
  <si>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</si>
  <si>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</si>
  <si>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</si>
  <si>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</si>
  <si>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</si>
  <si>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</si>
  <si>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</si>
  <si>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</si>
  <si>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</si>
  <si>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</si>
  <si>
    <t>Объект : ул.Высоковольтная дом 46</t>
  </si>
  <si>
    <t>на ремонт и содержание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</si>
</sst>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224"/>
  <sheetViews>
    <sheetView showGridLines="0" tabSelected="1" topLeftCell="A17" workbookViewId="0">
      <selection activeCell="B35" sqref="B3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43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44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45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46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47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48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49</v>
      </c>
    </row>
    <row r="7" spans="2:27" s="25" customFormat="1" x14ac:dyDescent="0.25">
      <c r="B7" s="15"/>
      <c r="C7" s="13" t="s">
        <v>50</v>
      </c>
      <c r="D7" s="15"/>
      <c r="E7" s="15"/>
      <c r="F7" s="15"/>
      <c r="G7" s="15"/>
      <c r="H7" s="16"/>
      <c r="I7" s="16"/>
      <c r="J7" s="15"/>
      <c r="K7" s="18"/>
      <c r="L7" s="18" t="s">
        <v>51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51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52</v>
      </c>
      <c r="D9" s="15"/>
      <c r="E9" s="15"/>
      <c r="F9" s="15"/>
      <c r="G9" s="15"/>
      <c r="H9" s="16"/>
      <c r="I9" s="16"/>
      <c r="J9" s="15"/>
      <c r="K9" s="18"/>
      <c r="L9" s="18" t="s">
        <v>51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51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63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53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958</v>
      </c>
      <c r="D13" s="21"/>
      <c r="E13" s="15"/>
      <c r="F13" s="15"/>
      <c r="G13" s="15"/>
      <c r="H13" s="16"/>
      <c r="I13" s="16"/>
      <c r="J13" s="15"/>
      <c r="K13" s="18" t="s">
        <v>54</v>
      </c>
      <c r="L13" s="20" t="s">
        <v>55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56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349.74</v>
      </c>
      <c r="X14" s="27">
        <v>349.74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57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6.01</v>
      </c>
      <c r="X15" s="27">
        <v>6.01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38</v>
      </c>
      <c r="I17" s="99"/>
      <c r="J17" s="98" t="s">
        <v>39</v>
      </c>
      <c r="K17" s="99"/>
      <c r="L17" s="102" t="s">
        <v>40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41</v>
      </c>
      <c r="M18" s="1" t="s">
        <v>42</v>
      </c>
      <c r="N18" s="1" t="s">
        <v>42</v>
      </c>
      <c r="O18" s="31"/>
      <c r="P18" s="31"/>
      <c r="Q18" s="31"/>
      <c r="R18" s="31"/>
      <c r="S18" s="31"/>
      <c r="T18" s="31"/>
      <c r="U18" s="31"/>
      <c r="V18" s="1" t="s">
        <v>42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64</v>
      </c>
      <c r="K19" s="108"/>
      <c r="L19" s="170">
        <v>42005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37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959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19</v>
      </c>
      <c r="I26" s="90"/>
      <c r="J26" s="91"/>
      <c r="K26" s="89" t="s">
        <v>20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4</v>
      </c>
      <c r="F27" s="25"/>
      <c r="G27" s="25"/>
      <c r="H27" s="84">
        <f>24578.03/1000</f>
        <v>24.578029999999998</v>
      </c>
      <c r="I27" s="85"/>
      <c r="J27" s="35" t="s">
        <v>5</v>
      </c>
      <c r="K27" s="86">
        <f>173472.09/1000</f>
        <v>173.47209000000001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5</v>
      </c>
    </row>
    <row r="28" spans="2:27" s="29" customFormat="1" ht="12" x14ac:dyDescent="0.25">
      <c r="B28" s="25"/>
      <c r="C28" s="25"/>
      <c r="D28" s="25"/>
      <c r="E28" s="37" t="s">
        <v>34</v>
      </c>
      <c r="F28" s="25"/>
      <c r="G28" s="38"/>
      <c r="H28" s="84">
        <f>0/1000</f>
        <v>0</v>
      </c>
      <c r="I28" s="85"/>
      <c r="J28" s="35" t="s">
        <v>5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5</v>
      </c>
    </row>
    <row r="29" spans="2:27" s="29" customFormat="1" ht="12" x14ac:dyDescent="0.25">
      <c r="B29" s="25"/>
      <c r="C29" s="25"/>
      <c r="D29" s="25"/>
      <c r="E29" s="37" t="s">
        <v>35</v>
      </c>
      <c r="F29" s="25"/>
      <c r="G29" s="38"/>
      <c r="H29" s="84">
        <f>0/1000</f>
        <v>0</v>
      </c>
      <c r="I29" s="85"/>
      <c r="J29" s="35" t="s">
        <v>5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5</v>
      </c>
    </row>
    <row r="30" spans="2:27" s="39" customFormat="1" x14ac:dyDescent="0.25">
      <c r="B30" s="25"/>
      <c r="C30" s="25"/>
      <c r="D30" s="25"/>
      <c r="E30" s="28" t="s">
        <v>6</v>
      </c>
      <c r="F30" s="25"/>
      <c r="G30" s="25"/>
      <c r="H30" s="84">
        <f>(W14+W15)/1000</f>
        <v>0.35575000000000001</v>
      </c>
      <c r="I30" s="85"/>
      <c r="J30" s="35" t="s">
        <v>7</v>
      </c>
      <c r="K30" s="86">
        <f>(X14+X15)/1000</f>
        <v>0.35575000000000001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7</v>
      </c>
      <c r="Y30" s="71">
        <v>4017</v>
      </c>
      <c r="Z30" s="71">
        <v>4068</v>
      </c>
      <c r="AA30" s="71">
        <v>2407</v>
      </c>
    </row>
    <row r="31" spans="2:27" x14ac:dyDescent="0.25">
      <c r="B31" s="25"/>
      <c r="C31" s="25"/>
      <c r="D31" s="25"/>
      <c r="E31" s="28" t="s">
        <v>8</v>
      </c>
      <c r="F31" s="25"/>
      <c r="G31" s="25"/>
      <c r="H31" s="84">
        <f>4017/1000</f>
        <v>4.0170000000000003</v>
      </c>
      <c r="I31" s="85"/>
      <c r="J31" s="35" t="s">
        <v>5</v>
      </c>
      <c r="K31" s="86">
        <f>48238/1000</f>
        <v>48.238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5</v>
      </c>
      <c r="Y31" s="72">
        <v>48238</v>
      </c>
      <c r="Z31" s="72">
        <v>41724</v>
      </c>
      <c r="AA31" s="72">
        <v>23117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кв.2015г."</f>
        <v>Составлена в базисных ценах на 01.2000 г. и текущих ценах на 2 кв.2015г.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58</v>
      </c>
      <c r="B36" s="95"/>
      <c r="C36" s="76" t="s">
        <v>10</v>
      </c>
      <c r="D36" s="76" t="s">
        <v>11</v>
      </c>
      <c r="E36" s="79" t="s">
        <v>12</v>
      </c>
      <c r="F36" s="80"/>
      <c r="G36" s="81"/>
      <c r="H36" s="79" t="s">
        <v>13</v>
      </c>
      <c r="I36" s="80"/>
      <c r="J36" s="81"/>
      <c r="K36" s="79" t="s">
        <v>14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59</v>
      </c>
      <c r="B37" s="96" t="s">
        <v>60</v>
      </c>
      <c r="C37" s="77"/>
      <c r="D37" s="77"/>
      <c r="E37" s="82" t="s">
        <v>1</v>
      </c>
      <c r="F37" s="47" t="s">
        <v>15</v>
      </c>
      <c r="G37" s="47" t="s">
        <v>16</v>
      </c>
      <c r="H37" s="82" t="s">
        <v>1</v>
      </c>
      <c r="I37" s="47" t="s">
        <v>15</v>
      </c>
      <c r="J37" s="47" t="s">
        <v>16</v>
      </c>
      <c r="K37" s="82" t="s">
        <v>1</v>
      </c>
      <c r="L37" s="47" t="s">
        <v>15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16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17</v>
      </c>
      <c r="G38" s="47" t="s">
        <v>18</v>
      </c>
      <c r="H38" s="83"/>
      <c r="I38" s="47" t="s">
        <v>17</v>
      </c>
      <c r="J38" s="47" t="s">
        <v>18</v>
      </c>
      <c r="K38" s="83"/>
      <c r="L38" s="47" t="s">
        <v>17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18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72</v>
      </c>
      <c r="D42" s="135" t="s">
        <v>73</v>
      </c>
      <c r="E42" s="136">
        <v>13.69</v>
      </c>
      <c r="F42" s="137">
        <v>13.69</v>
      </c>
      <c r="G42" s="136"/>
      <c r="H42" s="136" t="s">
        <v>74</v>
      </c>
      <c r="I42" s="136">
        <v>3</v>
      </c>
      <c r="J42" s="136"/>
      <c r="K42" s="136" t="s">
        <v>75</v>
      </c>
      <c r="L42" s="137">
        <v>41</v>
      </c>
      <c r="M42" s="137"/>
      <c r="N42" s="137" t="s">
        <v>76</v>
      </c>
      <c r="O42" s="137"/>
      <c r="P42" s="137"/>
      <c r="Q42" s="137"/>
      <c r="R42" s="137"/>
      <c r="S42" s="137"/>
      <c r="T42" s="137"/>
      <c r="U42" s="137"/>
      <c r="V42" s="137"/>
    </row>
    <row r="43" spans="1:22" ht="68.400000000000006" x14ac:dyDescent="0.25">
      <c r="A43" s="132">
        <v>2</v>
      </c>
      <c r="B43" s="133">
        <v>2</v>
      </c>
      <c r="C43" s="134" t="s">
        <v>77</v>
      </c>
      <c r="D43" s="135" t="s">
        <v>78</v>
      </c>
      <c r="E43" s="136">
        <v>2250.2399999999998</v>
      </c>
      <c r="F43" s="137" t="s">
        <v>79</v>
      </c>
      <c r="G43" s="136" t="s">
        <v>80</v>
      </c>
      <c r="H43" s="136" t="s">
        <v>81</v>
      </c>
      <c r="I43" s="136" t="s">
        <v>82</v>
      </c>
      <c r="J43" s="136"/>
      <c r="K43" s="136" t="s">
        <v>83</v>
      </c>
      <c r="L43" s="137" t="s">
        <v>84</v>
      </c>
      <c r="M43" s="137"/>
      <c r="N43" s="137" t="s">
        <v>76</v>
      </c>
      <c r="O43" s="137"/>
      <c r="P43" s="137"/>
      <c r="Q43" s="137"/>
      <c r="R43" s="137"/>
      <c r="S43" s="137"/>
      <c r="T43" s="137"/>
      <c r="U43" s="137"/>
      <c r="V43" s="137"/>
    </row>
    <row r="44" spans="1:22" ht="18.45" customHeight="1" x14ac:dyDescent="0.25">
      <c r="A44" s="130" t="s">
        <v>85</v>
      </c>
      <c r="B44" s="131"/>
      <c r="C44" s="131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131"/>
      <c r="O44" s="131"/>
      <c r="P44" s="131"/>
      <c r="Q44" s="131"/>
      <c r="R44" s="131"/>
      <c r="S44" s="131"/>
      <c r="T44" s="131"/>
      <c r="U44" s="131"/>
      <c r="V44" s="131"/>
    </row>
    <row r="45" spans="1:22" ht="57" x14ac:dyDescent="0.25">
      <c r="A45" s="132">
        <v>3</v>
      </c>
      <c r="B45" s="133">
        <v>3</v>
      </c>
      <c r="C45" s="134" t="s">
        <v>86</v>
      </c>
      <c r="D45" s="135" t="s">
        <v>87</v>
      </c>
      <c r="E45" s="136">
        <v>508.07</v>
      </c>
      <c r="F45" s="137" t="s">
        <v>88</v>
      </c>
      <c r="G45" s="136">
        <v>1.03</v>
      </c>
      <c r="H45" s="136" t="s">
        <v>89</v>
      </c>
      <c r="I45" s="136" t="s">
        <v>90</v>
      </c>
      <c r="J45" s="136"/>
      <c r="K45" s="136" t="s">
        <v>91</v>
      </c>
      <c r="L45" s="137" t="s">
        <v>92</v>
      </c>
      <c r="M45" s="137"/>
      <c r="N45" s="137" t="s">
        <v>76</v>
      </c>
      <c r="O45" s="137"/>
      <c r="P45" s="137"/>
      <c r="Q45" s="137"/>
      <c r="R45" s="137"/>
      <c r="S45" s="137"/>
      <c r="T45" s="137"/>
      <c r="U45" s="137"/>
      <c r="V45" s="137">
        <v>2</v>
      </c>
    </row>
    <row r="46" spans="1:22" ht="68.400000000000006" x14ac:dyDescent="0.25">
      <c r="A46" s="132">
        <v>4</v>
      </c>
      <c r="B46" s="133">
        <v>4</v>
      </c>
      <c r="C46" s="134" t="s">
        <v>72</v>
      </c>
      <c r="D46" s="135" t="s">
        <v>93</v>
      </c>
      <c r="E46" s="136">
        <v>13.69</v>
      </c>
      <c r="F46" s="137">
        <v>13.69</v>
      </c>
      <c r="G46" s="136"/>
      <c r="H46" s="136" t="s">
        <v>94</v>
      </c>
      <c r="I46" s="136">
        <v>5</v>
      </c>
      <c r="J46" s="136"/>
      <c r="K46" s="136" t="s">
        <v>95</v>
      </c>
      <c r="L46" s="137">
        <v>62</v>
      </c>
      <c r="M46" s="137"/>
      <c r="N46" s="137" t="s">
        <v>76</v>
      </c>
      <c r="O46" s="137"/>
      <c r="P46" s="137"/>
      <c r="Q46" s="137"/>
      <c r="R46" s="137"/>
      <c r="S46" s="137"/>
      <c r="T46" s="137"/>
      <c r="U46" s="137"/>
      <c r="V46" s="137"/>
    </row>
    <row r="47" spans="1:22" ht="79.8" x14ac:dyDescent="0.25">
      <c r="A47" s="132">
        <v>5</v>
      </c>
      <c r="B47" s="133">
        <v>5</v>
      </c>
      <c r="C47" s="134" t="s">
        <v>96</v>
      </c>
      <c r="D47" s="135" t="s">
        <v>97</v>
      </c>
      <c r="E47" s="136">
        <v>8684.73</v>
      </c>
      <c r="F47" s="137" t="s">
        <v>98</v>
      </c>
      <c r="G47" s="136" t="s">
        <v>99</v>
      </c>
      <c r="H47" s="136" t="s">
        <v>100</v>
      </c>
      <c r="I47" s="136" t="s">
        <v>101</v>
      </c>
      <c r="J47" s="136">
        <v>6</v>
      </c>
      <c r="K47" s="136" t="s">
        <v>102</v>
      </c>
      <c r="L47" s="137" t="s">
        <v>103</v>
      </c>
      <c r="M47" s="137"/>
      <c r="N47" s="137" t="s">
        <v>76</v>
      </c>
      <c r="O47" s="137"/>
      <c r="P47" s="137"/>
      <c r="Q47" s="137"/>
      <c r="R47" s="137"/>
      <c r="S47" s="137"/>
      <c r="T47" s="137"/>
      <c r="U47" s="137"/>
      <c r="V47" s="137" t="s">
        <v>104</v>
      </c>
    </row>
    <row r="48" spans="1:22" ht="79.8" x14ac:dyDescent="0.25">
      <c r="A48" s="132">
        <v>6</v>
      </c>
      <c r="B48" s="133">
        <v>6</v>
      </c>
      <c r="C48" s="134" t="s">
        <v>105</v>
      </c>
      <c r="D48" s="135" t="s">
        <v>106</v>
      </c>
      <c r="E48" s="136">
        <v>2435.67</v>
      </c>
      <c r="F48" s="137" t="s">
        <v>107</v>
      </c>
      <c r="G48" s="136" t="s">
        <v>108</v>
      </c>
      <c r="H48" s="136" t="s">
        <v>109</v>
      </c>
      <c r="I48" s="136" t="s">
        <v>110</v>
      </c>
      <c r="J48" s="136"/>
      <c r="K48" s="136" t="s">
        <v>111</v>
      </c>
      <c r="L48" s="137" t="s">
        <v>112</v>
      </c>
      <c r="M48" s="137"/>
      <c r="N48" s="137" t="s">
        <v>76</v>
      </c>
      <c r="O48" s="137"/>
      <c r="P48" s="137"/>
      <c r="Q48" s="137"/>
      <c r="R48" s="137"/>
      <c r="S48" s="137"/>
      <c r="T48" s="137"/>
      <c r="U48" s="137"/>
      <c r="V48" s="137">
        <v>2</v>
      </c>
    </row>
    <row r="49" spans="1:22" ht="68.400000000000006" x14ac:dyDescent="0.25">
      <c r="A49" s="132">
        <v>7</v>
      </c>
      <c r="B49" s="133">
        <v>7</v>
      </c>
      <c r="C49" s="134" t="s">
        <v>113</v>
      </c>
      <c r="D49" s="135" t="s">
        <v>78</v>
      </c>
      <c r="E49" s="136">
        <v>1010.59</v>
      </c>
      <c r="F49" s="137" t="s">
        <v>114</v>
      </c>
      <c r="G49" s="136">
        <v>5.16</v>
      </c>
      <c r="H49" s="136" t="s">
        <v>115</v>
      </c>
      <c r="I49" s="136" t="s">
        <v>116</v>
      </c>
      <c r="J49" s="136"/>
      <c r="K49" s="136" t="s">
        <v>117</v>
      </c>
      <c r="L49" s="137" t="s">
        <v>118</v>
      </c>
      <c r="M49" s="137"/>
      <c r="N49" s="137" t="s">
        <v>76</v>
      </c>
      <c r="O49" s="137"/>
      <c r="P49" s="137"/>
      <c r="Q49" s="137"/>
      <c r="R49" s="137"/>
      <c r="S49" s="137"/>
      <c r="T49" s="137"/>
      <c r="U49" s="137"/>
      <c r="V49" s="137"/>
    </row>
    <row r="50" spans="1:22" ht="45.6" x14ac:dyDescent="0.25">
      <c r="A50" s="138">
        <v>8</v>
      </c>
      <c r="B50" s="139">
        <v>8</v>
      </c>
      <c r="C50" s="140" t="s">
        <v>119</v>
      </c>
      <c r="D50" s="141" t="s">
        <v>120</v>
      </c>
      <c r="E50" s="142">
        <v>43.5</v>
      </c>
      <c r="F50" s="143" t="s">
        <v>121</v>
      </c>
      <c r="G50" s="142"/>
      <c r="H50" s="142">
        <v>44</v>
      </c>
      <c r="I50" s="142" t="s">
        <v>122</v>
      </c>
      <c r="J50" s="142"/>
      <c r="K50" s="142">
        <v>126</v>
      </c>
      <c r="L50" s="143" t="s">
        <v>123</v>
      </c>
      <c r="M50" s="143"/>
      <c r="N50" s="143" t="s">
        <v>124</v>
      </c>
      <c r="O50" s="143"/>
      <c r="P50" s="143"/>
      <c r="Q50" s="143"/>
      <c r="R50" s="143"/>
      <c r="S50" s="143"/>
      <c r="T50" s="143"/>
      <c r="U50" s="143"/>
      <c r="V50" s="143"/>
    </row>
    <row r="51" spans="1:22" ht="19.350000000000001" customHeight="1" x14ac:dyDescent="0.25">
      <c r="A51" s="128" t="s">
        <v>125</v>
      </c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  <c r="P51" s="129"/>
      <c r="Q51" s="129"/>
      <c r="R51" s="129"/>
      <c r="S51" s="129"/>
      <c r="T51" s="129"/>
      <c r="U51" s="129"/>
      <c r="V51" s="129"/>
    </row>
    <row r="52" spans="1:22" ht="18.45" customHeight="1" x14ac:dyDescent="0.25">
      <c r="A52" s="130" t="s">
        <v>126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57" x14ac:dyDescent="0.25">
      <c r="A53" s="132">
        <v>9</v>
      </c>
      <c r="B53" s="133">
        <v>9</v>
      </c>
      <c r="C53" s="134" t="s">
        <v>86</v>
      </c>
      <c r="D53" s="135" t="s">
        <v>87</v>
      </c>
      <c r="E53" s="136">
        <v>508.07</v>
      </c>
      <c r="F53" s="137" t="s">
        <v>88</v>
      </c>
      <c r="G53" s="136">
        <v>1.03</v>
      </c>
      <c r="H53" s="136" t="s">
        <v>89</v>
      </c>
      <c r="I53" s="136" t="s">
        <v>90</v>
      </c>
      <c r="J53" s="136"/>
      <c r="K53" s="136" t="s">
        <v>91</v>
      </c>
      <c r="L53" s="137" t="s">
        <v>92</v>
      </c>
      <c r="M53" s="137"/>
      <c r="N53" s="137" t="s">
        <v>76</v>
      </c>
      <c r="O53" s="137"/>
      <c r="P53" s="137"/>
      <c r="Q53" s="137"/>
      <c r="R53" s="137"/>
      <c r="S53" s="137"/>
      <c r="T53" s="137"/>
      <c r="U53" s="137"/>
      <c r="V53" s="137">
        <v>2</v>
      </c>
    </row>
    <row r="54" spans="1:22" ht="68.400000000000006" x14ac:dyDescent="0.25">
      <c r="A54" s="132">
        <v>10</v>
      </c>
      <c r="B54" s="133">
        <v>10</v>
      </c>
      <c r="C54" s="134" t="s">
        <v>127</v>
      </c>
      <c r="D54" s="135" t="s">
        <v>128</v>
      </c>
      <c r="E54" s="136">
        <v>15810.14</v>
      </c>
      <c r="F54" s="137" t="s">
        <v>129</v>
      </c>
      <c r="G54" s="136">
        <v>195.41</v>
      </c>
      <c r="H54" s="136" t="s">
        <v>130</v>
      </c>
      <c r="I54" s="136" t="s">
        <v>131</v>
      </c>
      <c r="J54" s="136">
        <v>2</v>
      </c>
      <c r="K54" s="136" t="s">
        <v>132</v>
      </c>
      <c r="L54" s="137" t="s">
        <v>133</v>
      </c>
      <c r="M54" s="137"/>
      <c r="N54" s="137" t="s">
        <v>76</v>
      </c>
      <c r="O54" s="137"/>
      <c r="P54" s="137"/>
      <c r="Q54" s="137"/>
      <c r="R54" s="137"/>
      <c r="S54" s="137"/>
      <c r="T54" s="137"/>
      <c r="U54" s="137"/>
      <c r="V54" s="137">
        <v>13</v>
      </c>
    </row>
    <row r="55" spans="1:22" ht="34.200000000000003" x14ac:dyDescent="0.25">
      <c r="A55" s="132">
        <v>11</v>
      </c>
      <c r="B55" s="133">
        <v>11</v>
      </c>
      <c r="C55" s="134" t="s">
        <v>134</v>
      </c>
      <c r="D55" s="135" t="s">
        <v>135</v>
      </c>
      <c r="E55" s="136">
        <v>26.3</v>
      </c>
      <c r="F55" s="137" t="s">
        <v>136</v>
      </c>
      <c r="G55" s="136"/>
      <c r="H55" s="136">
        <v>18</v>
      </c>
      <c r="I55" s="136" t="s">
        <v>137</v>
      </c>
      <c r="J55" s="136"/>
      <c r="K55" s="136">
        <v>85</v>
      </c>
      <c r="L55" s="137" t="s">
        <v>138</v>
      </c>
      <c r="M55" s="137"/>
      <c r="N55" s="137" t="s">
        <v>124</v>
      </c>
      <c r="O55" s="137"/>
      <c r="P55" s="137"/>
      <c r="Q55" s="137"/>
      <c r="R55" s="137"/>
      <c r="S55" s="137"/>
      <c r="T55" s="137"/>
      <c r="U55" s="137"/>
      <c r="V55" s="137"/>
    </row>
    <row r="56" spans="1:22" ht="148.19999999999999" x14ac:dyDescent="0.25">
      <c r="A56" s="132">
        <v>12</v>
      </c>
      <c r="B56" s="133">
        <v>12</v>
      </c>
      <c r="C56" s="134" t="s">
        <v>139</v>
      </c>
      <c r="D56" s="135" t="s">
        <v>140</v>
      </c>
      <c r="E56" s="136">
        <v>40810.28</v>
      </c>
      <c r="F56" s="137" t="s">
        <v>141</v>
      </c>
      <c r="G56" s="136" t="s">
        <v>142</v>
      </c>
      <c r="H56" s="136" t="s">
        <v>143</v>
      </c>
      <c r="I56" s="136" t="s">
        <v>144</v>
      </c>
      <c r="J56" s="136">
        <v>170</v>
      </c>
      <c r="K56" s="136" t="s">
        <v>145</v>
      </c>
      <c r="L56" s="137" t="s">
        <v>146</v>
      </c>
      <c r="M56" s="137"/>
      <c r="N56" s="137" t="s">
        <v>76</v>
      </c>
      <c r="O56" s="137"/>
      <c r="P56" s="137"/>
      <c r="Q56" s="137"/>
      <c r="R56" s="137"/>
      <c r="S56" s="137"/>
      <c r="T56" s="137"/>
      <c r="U56" s="137"/>
      <c r="V56" s="137">
        <v>450</v>
      </c>
    </row>
    <row r="57" spans="1:22" ht="34.200000000000003" x14ac:dyDescent="0.25">
      <c r="A57" s="132">
        <v>13</v>
      </c>
      <c r="B57" s="133">
        <v>13</v>
      </c>
      <c r="C57" s="134" t="s">
        <v>147</v>
      </c>
      <c r="D57" s="135" t="s">
        <v>148</v>
      </c>
      <c r="E57" s="136">
        <v>16.010000000000002</v>
      </c>
      <c r="F57" s="137" t="s">
        <v>149</v>
      </c>
      <c r="G57" s="136"/>
      <c r="H57" s="136">
        <v>8</v>
      </c>
      <c r="I57" s="136" t="s">
        <v>150</v>
      </c>
      <c r="J57" s="136"/>
      <c r="K57" s="136">
        <v>20</v>
      </c>
      <c r="L57" s="137" t="s">
        <v>151</v>
      </c>
      <c r="M57" s="137"/>
      <c r="N57" s="137" t="s">
        <v>124</v>
      </c>
      <c r="O57" s="137"/>
      <c r="P57" s="137"/>
      <c r="Q57" s="137"/>
      <c r="R57" s="137"/>
      <c r="S57" s="137"/>
      <c r="T57" s="137"/>
      <c r="U57" s="137"/>
      <c r="V57" s="137"/>
    </row>
    <row r="58" spans="1:22" ht="18.45" customHeight="1" x14ac:dyDescent="0.25">
      <c r="A58" s="130" t="s">
        <v>152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68.400000000000006" x14ac:dyDescent="0.25">
      <c r="A59" s="132">
        <v>14</v>
      </c>
      <c r="B59" s="133">
        <v>14</v>
      </c>
      <c r="C59" s="134" t="s">
        <v>72</v>
      </c>
      <c r="D59" s="135" t="s">
        <v>73</v>
      </c>
      <c r="E59" s="136">
        <v>13.69</v>
      </c>
      <c r="F59" s="137">
        <v>13.69</v>
      </c>
      <c r="G59" s="136"/>
      <c r="H59" s="136" t="s">
        <v>74</v>
      </c>
      <c r="I59" s="136">
        <v>3</v>
      </c>
      <c r="J59" s="136"/>
      <c r="K59" s="136" t="s">
        <v>75</v>
      </c>
      <c r="L59" s="137">
        <v>41</v>
      </c>
      <c r="M59" s="137"/>
      <c r="N59" s="137" t="s">
        <v>76</v>
      </c>
      <c r="O59" s="137"/>
      <c r="P59" s="137"/>
      <c r="Q59" s="137"/>
      <c r="R59" s="137"/>
      <c r="S59" s="137"/>
      <c r="T59" s="137"/>
      <c r="U59" s="137"/>
      <c r="V59" s="137"/>
    </row>
    <row r="60" spans="1:22" ht="79.8" x14ac:dyDescent="0.25">
      <c r="A60" s="132">
        <v>15</v>
      </c>
      <c r="B60" s="133">
        <v>15</v>
      </c>
      <c r="C60" s="134" t="s">
        <v>105</v>
      </c>
      <c r="D60" s="135" t="s">
        <v>153</v>
      </c>
      <c r="E60" s="136">
        <v>2435.67</v>
      </c>
      <c r="F60" s="137" t="s">
        <v>107</v>
      </c>
      <c r="G60" s="136" t="s">
        <v>108</v>
      </c>
      <c r="H60" s="136" t="s">
        <v>154</v>
      </c>
      <c r="I60" s="136" t="s">
        <v>155</v>
      </c>
      <c r="J60" s="136">
        <v>1</v>
      </c>
      <c r="K60" s="136" t="s">
        <v>156</v>
      </c>
      <c r="L60" s="137" t="s">
        <v>157</v>
      </c>
      <c r="M60" s="137"/>
      <c r="N60" s="137" t="s">
        <v>76</v>
      </c>
      <c r="O60" s="137"/>
      <c r="P60" s="137"/>
      <c r="Q60" s="137"/>
      <c r="R60" s="137"/>
      <c r="S60" s="137"/>
      <c r="T60" s="137"/>
      <c r="U60" s="137"/>
      <c r="V60" s="137">
        <v>7</v>
      </c>
    </row>
    <row r="61" spans="1:22" ht="34.200000000000003" x14ac:dyDescent="0.25">
      <c r="A61" s="132">
        <v>16</v>
      </c>
      <c r="B61" s="133">
        <v>16</v>
      </c>
      <c r="C61" s="134" t="s">
        <v>158</v>
      </c>
      <c r="D61" s="135" t="s">
        <v>159</v>
      </c>
      <c r="E61" s="136">
        <v>2.41</v>
      </c>
      <c r="F61" s="137" t="s">
        <v>160</v>
      </c>
      <c r="G61" s="136"/>
      <c r="H61" s="136">
        <v>12</v>
      </c>
      <c r="I61" s="136" t="s">
        <v>161</v>
      </c>
      <c r="J61" s="136"/>
      <c r="K61" s="136">
        <v>95</v>
      </c>
      <c r="L61" s="137" t="s">
        <v>162</v>
      </c>
      <c r="M61" s="137"/>
      <c r="N61" s="137" t="s">
        <v>124</v>
      </c>
      <c r="O61" s="137"/>
      <c r="P61" s="137"/>
      <c r="Q61" s="137"/>
      <c r="R61" s="137"/>
      <c r="S61" s="137"/>
      <c r="T61" s="137"/>
      <c r="U61" s="137"/>
      <c r="V61" s="137"/>
    </row>
    <row r="62" spans="1:22" ht="57" x14ac:dyDescent="0.25">
      <c r="A62" s="132">
        <v>17</v>
      </c>
      <c r="B62" s="133">
        <v>17</v>
      </c>
      <c r="C62" s="134" t="s">
        <v>163</v>
      </c>
      <c r="D62" s="135" t="s">
        <v>164</v>
      </c>
      <c r="E62" s="136">
        <v>50.3</v>
      </c>
      <c r="F62" s="137" t="s">
        <v>165</v>
      </c>
      <c r="G62" s="136"/>
      <c r="H62" s="136">
        <v>15</v>
      </c>
      <c r="I62" s="136" t="s">
        <v>166</v>
      </c>
      <c r="J62" s="136"/>
      <c r="K62" s="136">
        <v>39</v>
      </c>
      <c r="L62" s="137" t="s">
        <v>167</v>
      </c>
      <c r="M62" s="137"/>
      <c r="N62" s="137" t="s">
        <v>124</v>
      </c>
      <c r="O62" s="137"/>
      <c r="P62" s="137"/>
      <c r="Q62" s="137"/>
      <c r="R62" s="137"/>
      <c r="S62" s="137"/>
      <c r="T62" s="137"/>
      <c r="U62" s="137"/>
      <c r="V62" s="137"/>
    </row>
    <row r="63" spans="1:22" ht="18.45" customHeight="1" x14ac:dyDescent="0.25">
      <c r="A63" s="130" t="s">
        <v>85</v>
      </c>
      <c r="B63" s="131"/>
      <c r="C63" s="131"/>
      <c r="D63" s="131"/>
      <c r="E63" s="131"/>
      <c r="F63" s="131"/>
      <c r="G63" s="131"/>
      <c r="H63" s="131"/>
      <c r="I63" s="131"/>
      <c r="J63" s="131"/>
      <c r="K63" s="131"/>
      <c r="L63" s="131"/>
      <c r="M63" s="131"/>
      <c r="N63" s="131"/>
      <c r="O63" s="131"/>
      <c r="P63" s="131"/>
      <c r="Q63" s="131"/>
      <c r="R63" s="131"/>
      <c r="S63" s="131"/>
      <c r="T63" s="131"/>
      <c r="U63" s="131"/>
      <c r="V63" s="131"/>
    </row>
    <row r="64" spans="1:22" ht="68.400000000000006" x14ac:dyDescent="0.25">
      <c r="A64" s="132">
        <v>18</v>
      </c>
      <c r="B64" s="133">
        <v>18</v>
      </c>
      <c r="C64" s="134" t="s">
        <v>72</v>
      </c>
      <c r="D64" s="135" t="s">
        <v>168</v>
      </c>
      <c r="E64" s="136">
        <v>13.69</v>
      </c>
      <c r="F64" s="137">
        <v>13.69</v>
      </c>
      <c r="G64" s="136"/>
      <c r="H64" s="136" t="s">
        <v>169</v>
      </c>
      <c r="I64" s="136">
        <v>274</v>
      </c>
      <c r="J64" s="136"/>
      <c r="K64" s="136" t="s">
        <v>170</v>
      </c>
      <c r="L64" s="137">
        <v>3292</v>
      </c>
      <c r="M64" s="137"/>
      <c r="N64" s="137" t="s">
        <v>76</v>
      </c>
      <c r="O64" s="137"/>
      <c r="P64" s="137"/>
      <c r="Q64" s="137"/>
      <c r="R64" s="137"/>
      <c r="S64" s="137"/>
      <c r="T64" s="137"/>
      <c r="U64" s="137"/>
      <c r="V64" s="137"/>
    </row>
    <row r="65" spans="1:22" ht="79.8" x14ac:dyDescent="0.25">
      <c r="A65" s="132">
        <v>19</v>
      </c>
      <c r="B65" s="133">
        <v>19</v>
      </c>
      <c r="C65" s="134" t="s">
        <v>105</v>
      </c>
      <c r="D65" s="135" t="s">
        <v>171</v>
      </c>
      <c r="E65" s="136">
        <v>2435.67</v>
      </c>
      <c r="F65" s="137" t="s">
        <v>107</v>
      </c>
      <c r="G65" s="136" t="s">
        <v>108</v>
      </c>
      <c r="H65" s="136" t="s">
        <v>172</v>
      </c>
      <c r="I65" s="136" t="s">
        <v>173</v>
      </c>
      <c r="J65" s="136">
        <v>1</v>
      </c>
      <c r="K65" s="136" t="s">
        <v>174</v>
      </c>
      <c r="L65" s="137" t="s">
        <v>175</v>
      </c>
      <c r="M65" s="137"/>
      <c r="N65" s="137" t="s">
        <v>76</v>
      </c>
      <c r="O65" s="137"/>
      <c r="P65" s="137"/>
      <c r="Q65" s="137"/>
      <c r="R65" s="137"/>
      <c r="S65" s="137"/>
      <c r="T65" s="137"/>
      <c r="U65" s="137"/>
      <c r="V65" s="137">
        <v>5</v>
      </c>
    </row>
    <row r="66" spans="1:22" ht="68.400000000000006" x14ac:dyDescent="0.25">
      <c r="A66" s="132">
        <v>20</v>
      </c>
      <c r="B66" s="133">
        <v>20</v>
      </c>
      <c r="C66" s="134" t="s">
        <v>113</v>
      </c>
      <c r="D66" s="135" t="s">
        <v>97</v>
      </c>
      <c r="E66" s="136">
        <v>1010.59</v>
      </c>
      <c r="F66" s="137" t="s">
        <v>114</v>
      </c>
      <c r="G66" s="136">
        <v>5.16</v>
      </c>
      <c r="H66" s="136" t="s">
        <v>176</v>
      </c>
      <c r="I66" s="136" t="s">
        <v>177</v>
      </c>
      <c r="J66" s="136"/>
      <c r="K66" s="136" t="s">
        <v>178</v>
      </c>
      <c r="L66" s="137" t="s">
        <v>179</v>
      </c>
      <c r="M66" s="137"/>
      <c r="N66" s="137" t="s">
        <v>76</v>
      </c>
      <c r="O66" s="137"/>
      <c r="P66" s="137"/>
      <c r="Q66" s="137"/>
      <c r="R66" s="137"/>
      <c r="S66" s="137"/>
      <c r="T66" s="137"/>
      <c r="U66" s="137"/>
      <c r="V66" s="137">
        <v>1</v>
      </c>
    </row>
    <row r="67" spans="1:22" ht="68.400000000000006" x14ac:dyDescent="0.25">
      <c r="A67" s="132">
        <v>21</v>
      </c>
      <c r="B67" s="133">
        <v>21</v>
      </c>
      <c r="C67" s="134" t="s">
        <v>180</v>
      </c>
      <c r="D67" s="135" t="s">
        <v>78</v>
      </c>
      <c r="E67" s="136">
        <v>1327.37</v>
      </c>
      <c r="F67" s="137" t="s">
        <v>181</v>
      </c>
      <c r="G67" s="136">
        <v>12.38</v>
      </c>
      <c r="H67" s="136" t="s">
        <v>182</v>
      </c>
      <c r="I67" s="136" t="s">
        <v>183</v>
      </c>
      <c r="J67" s="136"/>
      <c r="K67" s="136" t="s">
        <v>184</v>
      </c>
      <c r="L67" s="137" t="s">
        <v>185</v>
      </c>
      <c r="M67" s="137"/>
      <c r="N67" s="137" t="s">
        <v>76</v>
      </c>
      <c r="O67" s="137"/>
      <c r="P67" s="137"/>
      <c r="Q67" s="137"/>
      <c r="R67" s="137"/>
      <c r="S67" s="137"/>
      <c r="T67" s="137"/>
      <c r="U67" s="137"/>
      <c r="V67" s="137">
        <v>1</v>
      </c>
    </row>
    <row r="68" spans="1:22" ht="45.6" x14ac:dyDescent="0.25">
      <c r="A68" s="132">
        <v>22</v>
      </c>
      <c r="B68" s="133">
        <v>22</v>
      </c>
      <c r="C68" s="134" t="s">
        <v>186</v>
      </c>
      <c r="D68" s="135" t="s">
        <v>120</v>
      </c>
      <c r="E68" s="136">
        <v>29.3</v>
      </c>
      <c r="F68" s="137" t="s">
        <v>187</v>
      </c>
      <c r="G68" s="136"/>
      <c r="H68" s="136">
        <v>29</v>
      </c>
      <c r="I68" s="136" t="s">
        <v>188</v>
      </c>
      <c r="J68" s="136"/>
      <c r="K68" s="136">
        <v>82</v>
      </c>
      <c r="L68" s="137" t="s">
        <v>189</v>
      </c>
      <c r="M68" s="137"/>
      <c r="N68" s="137" t="s">
        <v>124</v>
      </c>
      <c r="O68" s="137"/>
      <c r="P68" s="137"/>
      <c r="Q68" s="137"/>
      <c r="R68" s="137"/>
      <c r="S68" s="137"/>
      <c r="T68" s="137"/>
      <c r="U68" s="137"/>
      <c r="V68" s="137"/>
    </row>
    <row r="69" spans="1:22" ht="45.6" x14ac:dyDescent="0.25">
      <c r="A69" s="132">
        <v>23</v>
      </c>
      <c r="B69" s="133">
        <v>23</v>
      </c>
      <c r="C69" s="134" t="s">
        <v>119</v>
      </c>
      <c r="D69" s="135" t="s">
        <v>120</v>
      </c>
      <c r="E69" s="136">
        <v>43.5</v>
      </c>
      <c r="F69" s="137" t="s">
        <v>121</v>
      </c>
      <c r="G69" s="136"/>
      <c r="H69" s="136">
        <v>44</v>
      </c>
      <c r="I69" s="136" t="s">
        <v>122</v>
      </c>
      <c r="J69" s="136"/>
      <c r="K69" s="136">
        <v>126</v>
      </c>
      <c r="L69" s="137" t="s">
        <v>123</v>
      </c>
      <c r="M69" s="137"/>
      <c r="N69" s="137" t="s">
        <v>124</v>
      </c>
      <c r="O69" s="137"/>
      <c r="P69" s="137"/>
      <c r="Q69" s="137"/>
      <c r="R69" s="137"/>
      <c r="S69" s="137"/>
      <c r="T69" s="137"/>
      <c r="U69" s="137"/>
      <c r="V69" s="137"/>
    </row>
    <row r="70" spans="1:22" ht="45.6" x14ac:dyDescent="0.25">
      <c r="A70" s="132">
        <v>24</v>
      </c>
      <c r="B70" s="133">
        <v>24</v>
      </c>
      <c r="C70" s="134" t="s">
        <v>190</v>
      </c>
      <c r="D70" s="135" t="s">
        <v>120</v>
      </c>
      <c r="E70" s="136">
        <v>60.8</v>
      </c>
      <c r="F70" s="137" t="s">
        <v>191</v>
      </c>
      <c r="G70" s="136"/>
      <c r="H70" s="136">
        <v>61</v>
      </c>
      <c r="I70" s="136" t="s">
        <v>192</v>
      </c>
      <c r="J70" s="136"/>
      <c r="K70" s="136">
        <v>216</v>
      </c>
      <c r="L70" s="137" t="s">
        <v>193</v>
      </c>
      <c r="M70" s="137"/>
      <c r="N70" s="137" t="s">
        <v>124</v>
      </c>
      <c r="O70" s="137"/>
      <c r="P70" s="137"/>
      <c r="Q70" s="137"/>
      <c r="R70" s="137"/>
      <c r="S70" s="137"/>
      <c r="T70" s="137"/>
      <c r="U70" s="137"/>
      <c r="V70" s="137"/>
    </row>
    <row r="71" spans="1:22" ht="18.45" customHeight="1" x14ac:dyDescent="0.25">
      <c r="A71" s="130" t="s">
        <v>85</v>
      </c>
      <c r="B71" s="131"/>
      <c r="C71" s="131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131"/>
      <c r="Q71" s="131"/>
      <c r="R71" s="131"/>
      <c r="S71" s="131"/>
      <c r="T71" s="131"/>
      <c r="U71" s="131"/>
      <c r="V71" s="131"/>
    </row>
    <row r="72" spans="1:22" ht="68.400000000000006" x14ac:dyDescent="0.25">
      <c r="A72" s="132">
        <v>25</v>
      </c>
      <c r="B72" s="133">
        <v>25</v>
      </c>
      <c r="C72" s="134" t="s">
        <v>72</v>
      </c>
      <c r="D72" s="135" t="s">
        <v>194</v>
      </c>
      <c r="E72" s="136">
        <v>13.69</v>
      </c>
      <c r="F72" s="137">
        <v>13.69</v>
      </c>
      <c r="G72" s="136"/>
      <c r="H72" s="136" t="s">
        <v>195</v>
      </c>
      <c r="I72" s="136">
        <v>25</v>
      </c>
      <c r="J72" s="136"/>
      <c r="K72" s="136" t="s">
        <v>196</v>
      </c>
      <c r="L72" s="137">
        <v>296</v>
      </c>
      <c r="M72" s="137"/>
      <c r="N72" s="137" t="s">
        <v>76</v>
      </c>
      <c r="O72" s="137"/>
      <c r="P72" s="137"/>
      <c r="Q72" s="137"/>
      <c r="R72" s="137"/>
      <c r="S72" s="137"/>
      <c r="T72" s="137"/>
      <c r="U72" s="137"/>
      <c r="V72" s="137"/>
    </row>
    <row r="73" spans="1:22" ht="57" x14ac:dyDescent="0.25">
      <c r="A73" s="132">
        <v>26</v>
      </c>
      <c r="B73" s="133">
        <v>26</v>
      </c>
      <c r="C73" s="134" t="s">
        <v>197</v>
      </c>
      <c r="D73" s="135" t="s">
        <v>198</v>
      </c>
      <c r="E73" s="136">
        <v>15810.14</v>
      </c>
      <c r="F73" s="137" t="s">
        <v>129</v>
      </c>
      <c r="G73" s="136">
        <v>195.41</v>
      </c>
      <c r="H73" s="136" t="s">
        <v>199</v>
      </c>
      <c r="I73" s="136" t="s">
        <v>200</v>
      </c>
      <c r="J73" s="136"/>
      <c r="K73" s="136" t="s">
        <v>201</v>
      </c>
      <c r="L73" s="137" t="s">
        <v>202</v>
      </c>
      <c r="M73" s="137"/>
      <c r="N73" s="137" t="s">
        <v>76</v>
      </c>
      <c r="O73" s="137"/>
      <c r="P73" s="137"/>
      <c r="Q73" s="137"/>
      <c r="R73" s="137"/>
      <c r="S73" s="137"/>
      <c r="T73" s="137"/>
      <c r="U73" s="137"/>
      <c r="V73" s="137">
        <v>2</v>
      </c>
    </row>
    <row r="74" spans="1:22" ht="34.200000000000003" x14ac:dyDescent="0.25">
      <c r="A74" s="138">
        <v>27</v>
      </c>
      <c r="B74" s="139">
        <v>27</v>
      </c>
      <c r="C74" s="140" t="s">
        <v>134</v>
      </c>
      <c r="D74" s="141" t="s">
        <v>203</v>
      </c>
      <c r="E74" s="142">
        <v>26.3</v>
      </c>
      <c r="F74" s="143" t="s">
        <v>136</v>
      </c>
      <c r="G74" s="142"/>
      <c r="H74" s="142">
        <v>16</v>
      </c>
      <c r="I74" s="142" t="s">
        <v>204</v>
      </c>
      <c r="J74" s="142"/>
      <c r="K74" s="142">
        <v>73</v>
      </c>
      <c r="L74" s="143" t="s">
        <v>205</v>
      </c>
      <c r="M74" s="143"/>
      <c r="N74" s="143" t="s">
        <v>124</v>
      </c>
      <c r="O74" s="143"/>
      <c r="P74" s="143"/>
      <c r="Q74" s="143"/>
      <c r="R74" s="143"/>
      <c r="S74" s="143"/>
      <c r="T74" s="143"/>
      <c r="U74" s="143"/>
      <c r="V74" s="143"/>
    </row>
    <row r="75" spans="1:22" ht="19.350000000000001" customHeight="1" x14ac:dyDescent="0.25">
      <c r="A75" s="128" t="s">
        <v>206</v>
      </c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  <c r="P75" s="129"/>
      <c r="Q75" s="129"/>
      <c r="R75" s="129"/>
      <c r="S75" s="129"/>
      <c r="T75" s="129"/>
      <c r="U75" s="129"/>
      <c r="V75" s="129"/>
    </row>
    <row r="76" spans="1:22" ht="18.45" customHeight="1" x14ac:dyDescent="0.25">
      <c r="A76" s="130" t="s">
        <v>207</v>
      </c>
      <c r="B76" s="131"/>
      <c r="C76" s="131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131"/>
      <c r="Q76" s="131"/>
      <c r="R76" s="131"/>
      <c r="S76" s="131"/>
      <c r="T76" s="131"/>
      <c r="U76" s="131"/>
      <c r="V76" s="131"/>
    </row>
    <row r="77" spans="1:22" ht="68.400000000000006" x14ac:dyDescent="0.25">
      <c r="A77" s="132">
        <v>28</v>
      </c>
      <c r="B77" s="133">
        <v>28</v>
      </c>
      <c r="C77" s="134" t="s">
        <v>72</v>
      </c>
      <c r="D77" s="135" t="s">
        <v>208</v>
      </c>
      <c r="E77" s="136">
        <v>13.69</v>
      </c>
      <c r="F77" s="137">
        <v>13.69</v>
      </c>
      <c r="G77" s="136"/>
      <c r="H77" s="136" t="s">
        <v>209</v>
      </c>
      <c r="I77" s="136">
        <v>7</v>
      </c>
      <c r="J77" s="136"/>
      <c r="K77" s="136" t="s">
        <v>210</v>
      </c>
      <c r="L77" s="137">
        <v>82</v>
      </c>
      <c r="M77" s="137"/>
      <c r="N77" s="137" t="s">
        <v>76</v>
      </c>
      <c r="O77" s="137"/>
      <c r="P77" s="137"/>
      <c r="Q77" s="137"/>
      <c r="R77" s="137"/>
      <c r="S77" s="137"/>
      <c r="T77" s="137"/>
      <c r="U77" s="137"/>
      <c r="V77" s="137"/>
    </row>
    <row r="78" spans="1:22" ht="114" x14ac:dyDescent="0.25">
      <c r="A78" s="132">
        <v>29</v>
      </c>
      <c r="B78" s="133">
        <v>29</v>
      </c>
      <c r="C78" s="134" t="s">
        <v>211</v>
      </c>
      <c r="D78" s="135" t="s">
        <v>78</v>
      </c>
      <c r="E78" s="136">
        <v>2406.83</v>
      </c>
      <c r="F78" s="137" t="s">
        <v>212</v>
      </c>
      <c r="G78" s="136">
        <v>76.17</v>
      </c>
      <c r="H78" s="136" t="s">
        <v>213</v>
      </c>
      <c r="I78" s="136" t="s">
        <v>214</v>
      </c>
      <c r="J78" s="136">
        <v>1</v>
      </c>
      <c r="K78" s="136" t="s">
        <v>215</v>
      </c>
      <c r="L78" s="137" t="s">
        <v>216</v>
      </c>
      <c r="M78" s="137"/>
      <c r="N78" s="137" t="s">
        <v>76</v>
      </c>
      <c r="O78" s="137"/>
      <c r="P78" s="137"/>
      <c r="Q78" s="137"/>
      <c r="R78" s="137"/>
      <c r="S78" s="137"/>
      <c r="T78" s="137"/>
      <c r="U78" s="137"/>
      <c r="V78" s="137">
        <v>4</v>
      </c>
    </row>
    <row r="79" spans="1:22" ht="18.45" customHeight="1" x14ac:dyDescent="0.25">
      <c r="A79" s="130" t="s">
        <v>85</v>
      </c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31"/>
      <c r="U79" s="131"/>
      <c r="V79" s="131"/>
    </row>
    <row r="80" spans="1:22" ht="68.400000000000006" x14ac:dyDescent="0.25">
      <c r="A80" s="132">
        <v>30</v>
      </c>
      <c r="B80" s="133">
        <v>30</v>
      </c>
      <c r="C80" s="134" t="s">
        <v>72</v>
      </c>
      <c r="D80" s="135" t="s">
        <v>208</v>
      </c>
      <c r="E80" s="136">
        <v>13.69</v>
      </c>
      <c r="F80" s="137">
        <v>13.69</v>
      </c>
      <c r="G80" s="136"/>
      <c r="H80" s="136" t="s">
        <v>209</v>
      </c>
      <c r="I80" s="136">
        <v>7</v>
      </c>
      <c r="J80" s="136"/>
      <c r="K80" s="136" t="s">
        <v>210</v>
      </c>
      <c r="L80" s="137">
        <v>82</v>
      </c>
      <c r="M80" s="137"/>
      <c r="N80" s="137" t="s">
        <v>76</v>
      </c>
      <c r="O80" s="137"/>
      <c r="P80" s="137"/>
      <c r="Q80" s="137"/>
      <c r="R80" s="137"/>
      <c r="S80" s="137"/>
      <c r="T80" s="137"/>
      <c r="U80" s="137"/>
      <c r="V80" s="137"/>
    </row>
    <row r="81" spans="1:22" ht="79.8" x14ac:dyDescent="0.25">
      <c r="A81" s="132">
        <v>31</v>
      </c>
      <c r="B81" s="133">
        <v>31</v>
      </c>
      <c r="C81" s="134" t="s">
        <v>96</v>
      </c>
      <c r="D81" s="135" t="s">
        <v>153</v>
      </c>
      <c r="E81" s="136">
        <v>8684.73</v>
      </c>
      <c r="F81" s="137" t="s">
        <v>98</v>
      </c>
      <c r="G81" s="136" t="s">
        <v>99</v>
      </c>
      <c r="H81" s="136" t="s">
        <v>217</v>
      </c>
      <c r="I81" s="136" t="s">
        <v>218</v>
      </c>
      <c r="J81" s="136">
        <v>7</v>
      </c>
      <c r="K81" s="136" t="s">
        <v>219</v>
      </c>
      <c r="L81" s="137" t="s">
        <v>220</v>
      </c>
      <c r="M81" s="137"/>
      <c r="N81" s="137" t="s">
        <v>76</v>
      </c>
      <c r="O81" s="137"/>
      <c r="P81" s="137"/>
      <c r="Q81" s="137"/>
      <c r="R81" s="137"/>
      <c r="S81" s="137"/>
      <c r="T81" s="137"/>
      <c r="U81" s="137"/>
      <c r="V81" s="137" t="s">
        <v>221</v>
      </c>
    </row>
    <row r="82" spans="1:22" ht="79.8" x14ac:dyDescent="0.25">
      <c r="A82" s="132">
        <v>32</v>
      </c>
      <c r="B82" s="133">
        <v>32</v>
      </c>
      <c r="C82" s="134" t="s">
        <v>105</v>
      </c>
      <c r="D82" s="135" t="s">
        <v>222</v>
      </c>
      <c r="E82" s="136">
        <v>2435.67</v>
      </c>
      <c r="F82" s="137" t="s">
        <v>107</v>
      </c>
      <c r="G82" s="136" t="s">
        <v>108</v>
      </c>
      <c r="H82" s="136" t="s">
        <v>223</v>
      </c>
      <c r="I82" s="136" t="s">
        <v>224</v>
      </c>
      <c r="J82" s="136"/>
      <c r="K82" s="136" t="s">
        <v>225</v>
      </c>
      <c r="L82" s="137" t="s">
        <v>226</v>
      </c>
      <c r="M82" s="137"/>
      <c r="N82" s="137" t="s">
        <v>76</v>
      </c>
      <c r="O82" s="137"/>
      <c r="P82" s="137"/>
      <c r="Q82" s="137"/>
      <c r="R82" s="137"/>
      <c r="S82" s="137"/>
      <c r="T82" s="137"/>
      <c r="U82" s="137"/>
      <c r="V82" s="137">
        <v>1</v>
      </c>
    </row>
    <row r="83" spans="1:22" ht="18.45" customHeight="1" x14ac:dyDescent="0.25">
      <c r="A83" s="130" t="s">
        <v>227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</row>
    <row r="84" spans="1:22" ht="57" x14ac:dyDescent="0.25">
      <c r="A84" s="132">
        <v>33</v>
      </c>
      <c r="B84" s="133">
        <v>33</v>
      </c>
      <c r="C84" s="134" t="s">
        <v>86</v>
      </c>
      <c r="D84" s="135" t="s">
        <v>228</v>
      </c>
      <c r="E84" s="136">
        <v>508.07</v>
      </c>
      <c r="F84" s="137" t="s">
        <v>88</v>
      </c>
      <c r="G84" s="136">
        <v>1.03</v>
      </c>
      <c r="H84" s="136" t="s">
        <v>229</v>
      </c>
      <c r="I84" s="136" t="s">
        <v>230</v>
      </c>
      <c r="J84" s="136"/>
      <c r="K84" s="136" t="s">
        <v>231</v>
      </c>
      <c r="L84" s="137" t="s">
        <v>232</v>
      </c>
      <c r="M84" s="137"/>
      <c r="N84" s="137" t="s">
        <v>76</v>
      </c>
      <c r="O84" s="137"/>
      <c r="P84" s="137"/>
      <c r="Q84" s="137"/>
      <c r="R84" s="137"/>
      <c r="S84" s="137"/>
      <c r="T84" s="137"/>
      <c r="U84" s="137"/>
      <c r="V84" s="137"/>
    </row>
    <row r="85" spans="1:22" ht="18.45" customHeight="1" x14ac:dyDescent="0.25">
      <c r="A85" s="130" t="s">
        <v>233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</row>
    <row r="86" spans="1:22" ht="91.2" x14ac:dyDescent="0.25">
      <c r="A86" s="132">
        <v>34</v>
      </c>
      <c r="B86" s="133">
        <v>34</v>
      </c>
      <c r="C86" s="134" t="s">
        <v>234</v>
      </c>
      <c r="D86" s="135" t="s">
        <v>235</v>
      </c>
      <c r="E86" s="136">
        <v>710.76</v>
      </c>
      <c r="F86" s="137" t="s">
        <v>236</v>
      </c>
      <c r="G86" s="136">
        <v>66.05</v>
      </c>
      <c r="H86" s="136" t="s">
        <v>237</v>
      </c>
      <c r="I86" s="136" t="s">
        <v>238</v>
      </c>
      <c r="J86" s="136">
        <v>4</v>
      </c>
      <c r="K86" s="136" t="s">
        <v>239</v>
      </c>
      <c r="L86" s="137" t="s">
        <v>240</v>
      </c>
      <c r="M86" s="137"/>
      <c r="N86" s="137" t="s">
        <v>76</v>
      </c>
      <c r="O86" s="137"/>
      <c r="P86" s="137"/>
      <c r="Q86" s="137"/>
      <c r="R86" s="137"/>
      <c r="S86" s="137"/>
      <c r="T86" s="137"/>
      <c r="U86" s="137"/>
      <c r="V86" s="137">
        <v>23</v>
      </c>
    </row>
    <row r="87" spans="1:22" ht="91.2" x14ac:dyDescent="0.25">
      <c r="A87" s="132">
        <v>35</v>
      </c>
      <c r="B87" s="133">
        <v>35</v>
      </c>
      <c r="C87" s="134" t="s">
        <v>241</v>
      </c>
      <c r="D87" s="135" t="s">
        <v>235</v>
      </c>
      <c r="E87" s="136">
        <v>1398.82</v>
      </c>
      <c r="F87" s="137" t="s">
        <v>242</v>
      </c>
      <c r="G87" s="136">
        <v>112.49</v>
      </c>
      <c r="H87" s="136" t="s">
        <v>243</v>
      </c>
      <c r="I87" s="136" t="s">
        <v>244</v>
      </c>
      <c r="J87" s="136">
        <v>7</v>
      </c>
      <c r="K87" s="136" t="s">
        <v>245</v>
      </c>
      <c r="L87" s="137" t="s">
        <v>246</v>
      </c>
      <c r="M87" s="137"/>
      <c r="N87" s="137" t="s">
        <v>76</v>
      </c>
      <c r="O87" s="137"/>
      <c r="P87" s="137"/>
      <c r="Q87" s="137"/>
      <c r="R87" s="137"/>
      <c r="S87" s="137"/>
      <c r="T87" s="137"/>
      <c r="U87" s="137"/>
      <c r="V87" s="137">
        <v>38</v>
      </c>
    </row>
    <row r="88" spans="1:22" ht="91.2" x14ac:dyDescent="0.25">
      <c r="A88" s="132">
        <v>36</v>
      </c>
      <c r="B88" s="133">
        <v>36</v>
      </c>
      <c r="C88" s="134" t="s">
        <v>247</v>
      </c>
      <c r="D88" s="135" t="s">
        <v>235</v>
      </c>
      <c r="E88" s="136">
        <v>176.36</v>
      </c>
      <c r="F88" s="137" t="s">
        <v>248</v>
      </c>
      <c r="G88" s="136">
        <v>8.26</v>
      </c>
      <c r="H88" s="136" t="s">
        <v>249</v>
      </c>
      <c r="I88" s="136" t="s">
        <v>250</v>
      </c>
      <c r="J88" s="136"/>
      <c r="K88" s="136" t="s">
        <v>251</v>
      </c>
      <c r="L88" s="137" t="s">
        <v>118</v>
      </c>
      <c r="M88" s="137"/>
      <c r="N88" s="137" t="s">
        <v>76</v>
      </c>
      <c r="O88" s="137"/>
      <c r="P88" s="137"/>
      <c r="Q88" s="137"/>
      <c r="R88" s="137"/>
      <c r="S88" s="137"/>
      <c r="T88" s="137"/>
      <c r="U88" s="137"/>
      <c r="V88" s="137">
        <v>3</v>
      </c>
    </row>
    <row r="89" spans="1:22" ht="79.8" x14ac:dyDescent="0.25">
      <c r="A89" s="138">
        <v>37</v>
      </c>
      <c r="B89" s="139">
        <v>37</v>
      </c>
      <c r="C89" s="140" t="s">
        <v>252</v>
      </c>
      <c r="D89" s="141" t="s">
        <v>235</v>
      </c>
      <c r="E89" s="142">
        <v>391.61</v>
      </c>
      <c r="F89" s="143" t="s">
        <v>253</v>
      </c>
      <c r="G89" s="142">
        <v>7.22</v>
      </c>
      <c r="H89" s="142" t="s">
        <v>254</v>
      </c>
      <c r="I89" s="142" t="s">
        <v>255</v>
      </c>
      <c r="J89" s="142"/>
      <c r="K89" s="142" t="s">
        <v>256</v>
      </c>
      <c r="L89" s="143" t="s">
        <v>257</v>
      </c>
      <c r="M89" s="143"/>
      <c r="N89" s="143" t="s">
        <v>76</v>
      </c>
      <c r="O89" s="143"/>
      <c r="P89" s="143"/>
      <c r="Q89" s="143"/>
      <c r="R89" s="143"/>
      <c r="S89" s="143"/>
      <c r="T89" s="143"/>
      <c r="U89" s="143"/>
      <c r="V89" s="143">
        <v>2</v>
      </c>
    </row>
    <row r="90" spans="1:22" ht="19.350000000000001" customHeight="1" x14ac:dyDescent="0.25">
      <c r="A90" s="128" t="s">
        <v>258</v>
      </c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  <c r="P90" s="129"/>
      <c r="Q90" s="129"/>
      <c r="R90" s="129"/>
      <c r="S90" s="129"/>
      <c r="T90" s="129"/>
      <c r="U90" s="129"/>
      <c r="V90" s="129"/>
    </row>
    <row r="91" spans="1:22" ht="18.45" customHeight="1" x14ac:dyDescent="0.25">
      <c r="A91" s="130" t="s">
        <v>259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</row>
    <row r="92" spans="1:22" ht="68.400000000000006" x14ac:dyDescent="0.25">
      <c r="A92" s="132">
        <v>38</v>
      </c>
      <c r="B92" s="133">
        <v>38</v>
      </c>
      <c r="C92" s="134" t="s">
        <v>260</v>
      </c>
      <c r="D92" s="135" t="s">
        <v>261</v>
      </c>
      <c r="E92" s="136">
        <v>3.95</v>
      </c>
      <c r="F92" s="137">
        <v>3.95</v>
      </c>
      <c r="G92" s="136"/>
      <c r="H92" s="136" t="s">
        <v>262</v>
      </c>
      <c r="I92" s="136">
        <v>1</v>
      </c>
      <c r="J92" s="136"/>
      <c r="K92" s="136" t="s">
        <v>263</v>
      </c>
      <c r="L92" s="137">
        <v>7</v>
      </c>
      <c r="M92" s="137"/>
      <c r="N92" s="137" t="s">
        <v>76</v>
      </c>
      <c r="O92" s="137"/>
      <c r="P92" s="137"/>
      <c r="Q92" s="137"/>
      <c r="R92" s="137"/>
      <c r="S92" s="137"/>
      <c r="T92" s="137"/>
      <c r="U92" s="137"/>
      <c r="V92" s="137"/>
    </row>
    <row r="93" spans="1:22" ht="18.45" customHeight="1" x14ac:dyDescent="0.25">
      <c r="A93" s="130" t="s">
        <v>264</v>
      </c>
      <c r="B93" s="131"/>
      <c r="C93" s="131"/>
      <c r="D93" s="131"/>
      <c r="E93" s="131"/>
      <c r="F93" s="131"/>
      <c r="G93" s="131"/>
      <c r="H93" s="131"/>
      <c r="I93" s="131"/>
      <c r="J93" s="131"/>
      <c r="K93" s="131"/>
      <c r="L93" s="131"/>
      <c r="M93" s="131"/>
      <c r="N93" s="131"/>
      <c r="O93" s="131"/>
      <c r="P93" s="131"/>
      <c r="Q93" s="131"/>
      <c r="R93" s="131"/>
      <c r="S93" s="131"/>
      <c r="T93" s="131"/>
      <c r="U93" s="131"/>
      <c r="V93" s="131"/>
    </row>
    <row r="94" spans="1:22" ht="57" x14ac:dyDescent="0.25">
      <c r="A94" s="138">
        <v>39</v>
      </c>
      <c r="B94" s="139">
        <v>39</v>
      </c>
      <c r="C94" s="140" t="s">
        <v>86</v>
      </c>
      <c r="D94" s="141" t="s">
        <v>265</v>
      </c>
      <c r="E94" s="142">
        <v>508.07</v>
      </c>
      <c r="F94" s="143" t="s">
        <v>88</v>
      </c>
      <c r="G94" s="142">
        <v>1.03</v>
      </c>
      <c r="H94" s="142" t="s">
        <v>266</v>
      </c>
      <c r="I94" s="142" t="s">
        <v>267</v>
      </c>
      <c r="J94" s="142"/>
      <c r="K94" s="142" t="s">
        <v>268</v>
      </c>
      <c r="L94" s="143" t="s">
        <v>269</v>
      </c>
      <c r="M94" s="143"/>
      <c r="N94" s="143" t="s">
        <v>76</v>
      </c>
      <c r="O94" s="143"/>
      <c r="P94" s="143"/>
      <c r="Q94" s="143"/>
      <c r="R94" s="143"/>
      <c r="S94" s="143"/>
      <c r="T94" s="143"/>
      <c r="U94" s="143"/>
      <c r="V94" s="143">
        <v>1</v>
      </c>
    </row>
    <row r="95" spans="1:22" ht="19.350000000000001" customHeight="1" x14ac:dyDescent="0.25">
      <c r="A95" s="128" t="s">
        <v>270</v>
      </c>
      <c r="B95" s="129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  <c r="P95" s="129"/>
      <c r="Q95" s="129"/>
      <c r="R95" s="129"/>
      <c r="S95" s="129"/>
      <c r="T95" s="129"/>
      <c r="U95" s="129"/>
      <c r="V95" s="129"/>
    </row>
    <row r="96" spans="1:22" ht="18.45" customHeight="1" x14ac:dyDescent="0.25">
      <c r="A96" s="130" t="s">
        <v>71</v>
      </c>
      <c r="B96" s="131"/>
      <c r="C96" s="131"/>
      <c r="D96" s="131"/>
      <c r="E96" s="131"/>
      <c r="F96" s="131"/>
      <c r="G96" s="131"/>
      <c r="H96" s="131"/>
      <c r="I96" s="131"/>
      <c r="J96" s="131"/>
      <c r="K96" s="131"/>
      <c r="L96" s="131"/>
      <c r="M96" s="131"/>
      <c r="N96" s="131"/>
      <c r="O96" s="131"/>
      <c r="P96" s="131"/>
      <c r="Q96" s="131"/>
      <c r="R96" s="131"/>
      <c r="S96" s="131"/>
      <c r="T96" s="131"/>
      <c r="U96" s="131"/>
      <c r="V96" s="131"/>
    </row>
    <row r="97" spans="1:22" ht="114" x14ac:dyDescent="0.25">
      <c r="A97" s="132">
        <v>40</v>
      </c>
      <c r="B97" s="133">
        <v>40</v>
      </c>
      <c r="C97" s="134" t="s">
        <v>271</v>
      </c>
      <c r="D97" s="135" t="s">
        <v>272</v>
      </c>
      <c r="E97" s="136">
        <v>4061.61</v>
      </c>
      <c r="F97" s="137" t="s">
        <v>273</v>
      </c>
      <c r="G97" s="136">
        <v>76.17</v>
      </c>
      <c r="H97" s="136" t="s">
        <v>274</v>
      </c>
      <c r="I97" s="136" t="s">
        <v>275</v>
      </c>
      <c r="J97" s="136">
        <v>6</v>
      </c>
      <c r="K97" s="136" t="s">
        <v>276</v>
      </c>
      <c r="L97" s="137" t="s">
        <v>277</v>
      </c>
      <c r="M97" s="137"/>
      <c r="N97" s="137" t="s">
        <v>76</v>
      </c>
      <c r="O97" s="137"/>
      <c r="P97" s="137"/>
      <c r="Q97" s="137"/>
      <c r="R97" s="137"/>
      <c r="S97" s="137"/>
      <c r="T97" s="137"/>
      <c r="U97" s="137"/>
      <c r="V97" s="137">
        <v>33</v>
      </c>
    </row>
    <row r="98" spans="1:22" ht="45.6" x14ac:dyDescent="0.25">
      <c r="A98" s="132">
        <v>41</v>
      </c>
      <c r="B98" s="133">
        <v>41</v>
      </c>
      <c r="C98" s="134" t="s">
        <v>278</v>
      </c>
      <c r="D98" s="135" t="s">
        <v>279</v>
      </c>
      <c r="E98" s="136">
        <v>2.4500000000000002</v>
      </c>
      <c r="F98" s="137" t="s">
        <v>280</v>
      </c>
      <c r="G98" s="136"/>
      <c r="H98" s="136">
        <v>10</v>
      </c>
      <c r="I98" s="136" t="s">
        <v>281</v>
      </c>
      <c r="J98" s="136"/>
      <c r="K98" s="136">
        <v>23</v>
      </c>
      <c r="L98" s="137" t="s">
        <v>282</v>
      </c>
      <c r="M98" s="137"/>
      <c r="N98" s="137" t="s">
        <v>124</v>
      </c>
      <c r="O98" s="137"/>
      <c r="P98" s="137"/>
      <c r="Q98" s="137"/>
      <c r="R98" s="137"/>
      <c r="S98" s="137"/>
      <c r="T98" s="137"/>
      <c r="U98" s="137"/>
      <c r="V98" s="137"/>
    </row>
    <row r="99" spans="1:22" ht="57" x14ac:dyDescent="0.25">
      <c r="A99" s="132">
        <v>42</v>
      </c>
      <c r="B99" s="133">
        <v>42</v>
      </c>
      <c r="C99" s="134" t="s">
        <v>283</v>
      </c>
      <c r="D99" s="135" t="s">
        <v>279</v>
      </c>
      <c r="E99" s="136">
        <v>12.46</v>
      </c>
      <c r="F99" s="137" t="s">
        <v>284</v>
      </c>
      <c r="G99" s="136"/>
      <c r="H99" s="136">
        <v>50</v>
      </c>
      <c r="I99" s="136" t="s">
        <v>285</v>
      </c>
      <c r="J99" s="136"/>
      <c r="K99" s="136">
        <v>101</v>
      </c>
      <c r="L99" s="137" t="s">
        <v>286</v>
      </c>
      <c r="M99" s="137"/>
      <c r="N99" s="137" t="s">
        <v>124</v>
      </c>
      <c r="O99" s="137"/>
      <c r="P99" s="137"/>
      <c r="Q99" s="137"/>
      <c r="R99" s="137"/>
      <c r="S99" s="137"/>
      <c r="T99" s="137"/>
      <c r="U99" s="137"/>
      <c r="V99" s="137"/>
    </row>
    <row r="100" spans="1:22" ht="45.6" x14ac:dyDescent="0.25">
      <c r="A100" s="132">
        <v>43</v>
      </c>
      <c r="B100" s="133">
        <v>43</v>
      </c>
      <c r="C100" s="134" t="s">
        <v>287</v>
      </c>
      <c r="D100" s="135" t="s">
        <v>288</v>
      </c>
      <c r="E100" s="136">
        <v>0.97</v>
      </c>
      <c r="F100" s="137" t="s">
        <v>289</v>
      </c>
      <c r="G100" s="136"/>
      <c r="H100" s="136">
        <v>2</v>
      </c>
      <c r="I100" s="136" t="s">
        <v>290</v>
      </c>
      <c r="J100" s="136"/>
      <c r="K100" s="136">
        <v>7</v>
      </c>
      <c r="L100" s="137" t="s">
        <v>291</v>
      </c>
      <c r="M100" s="137"/>
      <c r="N100" s="137" t="s">
        <v>124</v>
      </c>
      <c r="O100" s="137"/>
      <c r="P100" s="137"/>
      <c r="Q100" s="137"/>
      <c r="R100" s="137"/>
      <c r="S100" s="137"/>
      <c r="T100" s="137"/>
      <c r="U100" s="137"/>
      <c r="V100" s="137"/>
    </row>
    <row r="101" spans="1:22" ht="18.45" customHeight="1" x14ac:dyDescent="0.25">
      <c r="A101" s="130" t="s">
        <v>85</v>
      </c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</row>
    <row r="102" spans="1:22" ht="57" x14ac:dyDescent="0.25">
      <c r="A102" s="132">
        <v>44</v>
      </c>
      <c r="B102" s="133">
        <v>44</v>
      </c>
      <c r="C102" s="134" t="s">
        <v>197</v>
      </c>
      <c r="D102" s="135" t="s">
        <v>292</v>
      </c>
      <c r="E102" s="136">
        <v>15810.14</v>
      </c>
      <c r="F102" s="137" t="s">
        <v>129</v>
      </c>
      <c r="G102" s="136">
        <v>195.41</v>
      </c>
      <c r="H102" s="136" t="s">
        <v>293</v>
      </c>
      <c r="I102" s="136" t="s">
        <v>294</v>
      </c>
      <c r="J102" s="136">
        <v>3</v>
      </c>
      <c r="K102" s="136" t="s">
        <v>295</v>
      </c>
      <c r="L102" s="137" t="s">
        <v>296</v>
      </c>
      <c r="M102" s="137"/>
      <c r="N102" s="137" t="s">
        <v>76</v>
      </c>
      <c r="O102" s="137"/>
      <c r="P102" s="137"/>
      <c r="Q102" s="137"/>
      <c r="R102" s="137"/>
      <c r="S102" s="137"/>
      <c r="T102" s="137"/>
      <c r="U102" s="137"/>
      <c r="V102" s="137">
        <v>18</v>
      </c>
    </row>
    <row r="103" spans="1:22" ht="34.200000000000003" x14ac:dyDescent="0.25">
      <c r="A103" s="132">
        <v>45</v>
      </c>
      <c r="B103" s="133">
        <v>45</v>
      </c>
      <c r="C103" s="134" t="s">
        <v>134</v>
      </c>
      <c r="D103" s="135" t="s">
        <v>297</v>
      </c>
      <c r="E103" s="136">
        <v>26.3</v>
      </c>
      <c r="F103" s="137" t="s">
        <v>136</v>
      </c>
      <c r="G103" s="136"/>
      <c r="H103" s="136">
        <v>6</v>
      </c>
      <c r="I103" s="136" t="s">
        <v>298</v>
      </c>
      <c r="J103" s="136"/>
      <c r="K103" s="136">
        <v>27</v>
      </c>
      <c r="L103" s="137" t="s">
        <v>299</v>
      </c>
      <c r="M103" s="137"/>
      <c r="N103" s="137" t="s">
        <v>124</v>
      </c>
      <c r="O103" s="137"/>
      <c r="P103" s="137"/>
      <c r="Q103" s="137"/>
      <c r="R103" s="137"/>
      <c r="S103" s="137"/>
      <c r="T103" s="137"/>
      <c r="U103" s="137"/>
      <c r="V103" s="137"/>
    </row>
    <row r="104" spans="1:22" ht="18.45" customHeight="1" x14ac:dyDescent="0.25">
      <c r="A104" s="130" t="s">
        <v>300</v>
      </c>
      <c r="B104" s="131"/>
      <c r="C104" s="131"/>
      <c r="D104" s="131"/>
      <c r="E104" s="131"/>
      <c r="F104" s="131"/>
      <c r="G104" s="131"/>
      <c r="H104" s="131"/>
      <c r="I104" s="131"/>
      <c r="J104" s="131"/>
      <c r="K104" s="131"/>
      <c r="L104" s="131"/>
      <c r="M104" s="131"/>
      <c r="N104" s="131"/>
      <c r="O104" s="131"/>
      <c r="P104" s="131"/>
      <c r="Q104" s="131"/>
      <c r="R104" s="131"/>
      <c r="S104" s="131"/>
      <c r="T104" s="131"/>
      <c r="U104" s="131"/>
      <c r="V104" s="131"/>
    </row>
    <row r="105" spans="1:22" ht="68.400000000000006" x14ac:dyDescent="0.25">
      <c r="A105" s="132">
        <v>46</v>
      </c>
      <c r="B105" s="133">
        <v>46</v>
      </c>
      <c r="C105" s="134" t="s">
        <v>260</v>
      </c>
      <c r="D105" s="135" t="s">
        <v>261</v>
      </c>
      <c r="E105" s="136">
        <v>3.95</v>
      </c>
      <c r="F105" s="137">
        <v>3.95</v>
      </c>
      <c r="G105" s="136"/>
      <c r="H105" s="136" t="s">
        <v>262</v>
      </c>
      <c r="I105" s="136">
        <v>1</v>
      </c>
      <c r="J105" s="136"/>
      <c r="K105" s="136" t="s">
        <v>263</v>
      </c>
      <c r="L105" s="137">
        <v>7</v>
      </c>
      <c r="M105" s="137"/>
      <c r="N105" s="137" t="s">
        <v>76</v>
      </c>
      <c r="O105" s="137"/>
      <c r="P105" s="137"/>
      <c r="Q105" s="137"/>
      <c r="R105" s="137"/>
      <c r="S105" s="137"/>
      <c r="T105" s="137"/>
      <c r="U105" s="137"/>
      <c r="V105" s="137"/>
    </row>
    <row r="106" spans="1:22" ht="68.400000000000006" x14ac:dyDescent="0.25">
      <c r="A106" s="132">
        <v>47</v>
      </c>
      <c r="B106" s="133">
        <v>47</v>
      </c>
      <c r="C106" s="134" t="s">
        <v>301</v>
      </c>
      <c r="D106" s="135" t="s">
        <v>302</v>
      </c>
      <c r="E106" s="136">
        <v>3414.93</v>
      </c>
      <c r="F106" s="137" t="s">
        <v>303</v>
      </c>
      <c r="G106" s="136"/>
      <c r="H106" s="136" t="s">
        <v>304</v>
      </c>
      <c r="I106" s="136" t="s">
        <v>305</v>
      </c>
      <c r="J106" s="136"/>
      <c r="K106" s="136" t="s">
        <v>306</v>
      </c>
      <c r="L106" s="137" t="s">
        <v>307</v>
      </c>
      <c r="M106" s="137"/>
      <c r="N106" s="137" t="s">
        <v>76</v>
      </c>
      <c r="O106" s="137"/>
      <c r="P106" s="137"/>
      <c r="Q106" s="137"/>
      <c r="R106" s="137"/>
      <c r="S106" s="137"/>
      <c r="T106" s="137"/>
      <c r="U106" s="137"/>
      <c r="V106" s="137"/>
    </row>
    <row r="107" spans="1:22" ht="18.45" customHeight="1" x14ac:dyDescent="0.25">
      <c r="A107" s="130" t="s">
        <v>233</v>
      </c>
      <c r="B107" s="131"/>
      <c r="C107" s="131"/>
      <c r="D107" s="131"/>
      <c r="E107" s="131"/>
      <c r="F107" s="131"/>
      <c r="G107" s="131"/>
      <c r="H107" s="131"/>
      <c r="I107" s="131"/>
      <c r="J107" s="131"/>
      <c r="K107" s="131"/>
      <c r="L107" s="131"/>
      <c r="M107" s="131"/>
      <c r="N107" s="131"/>
      <c r="O107" s="131"/>
      <c r="P107" s="131"/>
      <c r="Q107" s="131"/>
      <c r="R107" s="131"/>
      <c r="S107" s="131"/>
      <c r="T107" s="131"/>
      <c r="U107" s="131"/>
      <c r="V107" s="131"/>
    </row>
    <row r="108" spans="1:22" ht="68.400000000000006" x14ac:dyDescent="0.25">
      <c r="A108" s="132">
        <v>48</v>
      </c>
      <c r="B108" s="133">
        <v>48</v>
      </c>
      <c r="C108" s="134" t="s">
        <v>260</v>
      </c>
      <c r="D108" s="135" t="s">
        <v>261</v>
      </c>
      <c r="E108" s="136">
        <v>3.95</v>
      </c>
      <c r="F108" s="137">
        <v>3.95</v>
      </c>
      <c r="G108" s="136"/>
      <c r="H108" s="136" t="s">
        <v>262</v>
      </c>
      <c r="I108" s="136">
        <v>1</v>
      </c>
      <c r="J108" s="136"/>
      <c r="K108" s="136" t="s">
        <v>263</v>
      </c>
      <c r="L108" s="137">
        <v>7</v>
      </c>
      <c r="M108" s="137"/>
      <c r="N108" s="137" t="s">
        <v>76</v>
      </c>
      <c r="O108" s="137"/>
      <c r="P108" s="137"/>
      <c r="Q108" s="137"/>
      <c r="R108" s="137"/>
      <c r="S108" s="137"/>
      <c r="T108" s="137"/>
      <c r="U108" s="137"/>
      <c r="V108" s="137"/>
    </row>
    <row r="109" spans="1:22" ht="68.400000000000006" x14ac:dyDescent="0.25">
      <c r="A109" s="132">
        <v>49</v>
      </c>
      <c r="B109" s="133">
        <v>49</v>
      </c>
      <c r="C109" s="134" t="s">
        <v>301</v>
      </c>
      <c r="D109" s="135" t="s">
        <v>302</v>
      </c>
      <c r="E109" s="136">
        <v>3414.93</v>
      </c>
      <c r="F109" s="137" t="s">
        <v>303</v>
      </c>
      <c r="G109" s="136"/>
      <c r="H109" s="136" t="s">
        <v>304</v>
      </c>
      <c r="I109" s="136" t="s">
        <v>305</v>
      </c>
      <c r="J109" s="136"/>
      <c r="K109" s="136" t="s">
        <v>306</v>
      </c>
      <c r="L109" s="137" t="s">
        <v>307</v>
      </c>
      <c r="M109" s="137"/>
      <c r="N109" s="137" t="s">
        <v>76</v>
      </c>
      <c r="O109" s="137"/>
      <c r="P109" s="137"/>
      <c r="Q109" s="137"/>
      <c r="R109" s="137"/>
      <c r="S109" s="137"/>
      <c r="T109" s="137"/>
      <c r="U109" s="137"/>
      <c r="V109" s="137"/>
    </row>
    <row r="110" spans="1:22" ht="18.45" customHeight="1" x14ac:dyDescent="0.25">
      <c r="A110" s="130" t="s">
        <v>308</v>
      </c>
      <c r="B110" s="131"/>
      <c r="C110" s="131"/>
      <c r="D110" s="131"/>
      <c r="E110" s="131"/>
      <c r="F110" s="131"/>
      <c r="G110" s="131"/>
      <c r="H110" s="131"/>
      <c r="I110" s="131"/>
      <c r="J110" s="131"/>
      <c r="K110" s="131"/>
      <c r="L110" s="131"/>
      <c r="M110" s="131"/>
      <c r="N110" s="131"/>
      <c r="O110" s="131"/>
      <c r="P110" s="131"/>
      <c r="Q110" s="131"/>
      <c r="R110" s="131"/>
      <c r="S110" s="131"/>
      <c r="T110" s="131"/>
      <c r="U110" s="131"/>
      <c r="V110" s="131"/>
    </row>
    <row r="111" spans="1:22" ht="57" x14ac:dyDescent="0.25">
      <c r="A111" s="138">
        <v>50</v>
      </c>
      <c r="B111" s="139">
        <v>50</v>
      </c>
      <c r="C111" s="140" t="s">
        <v>309</v>
      </c>
      <c r="D111" s="141" t="s">
        <v>310</v>
      </c>
      <c r="E111" s="142">
        <v>508.07</v>
      </c>
      <c r="F111" s="143" t="s">
        <v>88</v>
      </c>
      <c r="G111" s="142">
        <v>1.03</v>
      </c>
      <c r="H111" s="142" t="s">
        <v>311</v>
      </c>
      <c r="I111" s="142" t="s">
        <v>312</v>
      </c>
      <c r="J111" s="142"/>
      <c r="K111" s="142" t="s">
        <v>313</v>
      </c>
      <c r="L111" s="143" t="s">
        <v>314</v>
      </c>
      <c r="M111" s="143"/>
      <c r="N111" s="143" t="s">
        <v>76</v>
      </c>
      <c r="O111" s="143"/>
      <c r="P111" s="143"/>
      <c r="Q111" s="143"/>
      <c r="R111" s="143"/>
      <c r="S111" s="143"/>
      <c r="T111" s="143"/>
      <c r="U111" s="143"/>
      <c r="V111" s="143">
        <v>1</v>
      </c>
    </row>
    <row r="112" spans="1:22" ht="19.350000000000001" customHeight="1" x14ac:dyDescent="0.25">
      <c r="A112" s="128" t="s">
        <v>315</v>
      </c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  <c r="P112" s="129"/>
      <c r="Q112" s="129"/>
      <c r="R112" s="129"/>
      <c r="S112" s="129"/>
      <c r="T112" s="129"/>
      <c r="U112" s="129"/>
      <c r="V112" s="129"/>
    </row>
    <row r="113" spans="1:22" ht="18.45" customHeight="1" x14ac:dyDescent="0.25">
      <c r="A113" s="130" t="s">
        <v>85</v>
      </c>
      <c r="B113" s="131"/>
      <c r="C113" s="131"/>
      <c r="D113" s="131"/>
      <c r="E113" s="131"/>
      <c r="F113" s="131"/>
      <c r="G113" s="131"/>
      <c r="H113" s="131"/>
      <c r="I113" s="131"/>
      <c r="J113" s="131"/>
      <c r="K113" s="131"/>
      <c r="L113" s="131"/>
      <c r="M113" s="131"/>
      <c r="N113" s="131"/>
      <c r="O113" s="131"/>
      <c r="P113" s="131"/>
      <c r="Q113" s="131"/>
      <c r="R113" s="131"/>
      <c r="S113" s="131"/>
      <c r="T113" s="131"/>
      <c r="U113" s="131"/>
      <c r="V113" s="131"/>
    </row>
    <row r="114" spans="1:22" ht="57" x14ac:dyDescent="0.25">
      <c r="A114" s="132">
        <v>51</v>
      </c>
      <c r="B114" s="133">
        <v>51</v>
      </c>
      <c r="C114" s="134" t="s">
        <v>86</v>
      </c>
      <c r="D114" s="135" t="s">
        <v>265</v>
      </c>
      <c r="E114" s="136">
        <v>508.07</v>
      </c>
      <c r="F114" s="137" t="s">
        <v>88</v>
      </c>
      <c r="G114" s="136">
        <v>1.03</v>
      </c>
      <c r="H114" s="136" t="s">
        <v>266</v>
      </c>
      <c r="I114" s="136" t="s">
        <v>267</v>
      </c>
      <c r="J114" s="136"/>
      <c r="K114" s="136" t="s">
        <v>268</v>
      </c>
      <c r="L114" s="137" t="s">
        <v>269</v>
      </c>
      <c r="M114" s="137"/>
      <c r="N114" s="137" t="s">
        <v>76</v>
      </c>
      <c r="O114" s="137"/>
      <c r="P114" s="137"/>
      <c r="Q114" s="137"/>
      <c r="R114" s="137"/>
      <c r="S114" s="137"/>
      <c r="T114" s="137"/>
      <c r="U114" s="137"/>
      <c r="V114" s="137">
        <v>1</v>
      </c>
    </row>
    <row r="115" spans="1:22" ht="79.8" x14ac:dyDescent="0.25">
      <c r="A115" s="132">
        <v>52</v>
      </c>
      <c r="B115" s="133">
        <v>52</v>
      </c>
      <c r="C115" s="134" t="s">
        <v>105</v>
      </c>
      <c r="D115" s="135" t="s">
        <v>316</v>
      </c>
      <c r="E115" s="136">
        <v>2435.67</v>
      </c>
      <c r="F115" s="137" t="s">
        <v>107</v>
      </c>
      <c r="G115" s="136" t="s">
        <v>108</v>
      </c>
      <c r="H115" s="136" t="s">
        <v>317</v>
      </c>
      <c r="I115" s="136" t="s">
        <v>318</v>
      </c>
      <c r="J115" s="136">
        <v>2</v>
      </c>
      <c r="K115" s="136" t="s">
        <v>319</v>
      </c>
      <c r="L115" s="137" t="s">
        <v>320</v>
      </c>
      <c r="M115" s="137"/>
      <c r="N115" s="137" t="s">
        <v>76</v>
      </c>
      <c r="O115" s="137"/>
      <c r="P115" s="137"/>
      <c r="Q115" s="137"/>
      <c r="R115" s="137"/>
      <c r="S115" s="137"/>
      <c r="T115" s="137"/>
      <c r="U115" s="137"/>
      <c r="V115" s="137" t="s">
        <v>321</v>
      </c>
    </row>
    <row r="116" spans="1:22" ht="91.2" x14ac:dyDescent="0.25">
      <c r="A116" s="132">
        <v>53</v>
      </c>
      <c r="B116" s="133">
        <v>53</v>
      </c>
      <c r="C116" s="134" t="s">
        <v>322</v>
      </c>
      <c r="D116" s="135" t="s">
        <v>323</v>
      </c>
      <c r="E116" s="136">
        <v>3002.77</v>
      </c>
      <c r="F116" s="137" t="s">
        <v>324</v>
      </c>
      <c r="G116" s="136" t="s">
        <v>108</v>
      </c>
      <c r="H116" s="136" t="s">
        <v>325</v>
      </c>
      <c r="I116" s="136" t="s">
        <v>326</v>
      </c>
      <c r="J116" s="136"/>
      <c r="K116" s="136" t="s">
        <v>327</v>
      </c>
      <c r="L116" s="137" t="s">
        <v>328</v>
      </c>
      <c r="M116" s="137"/>
      <c r="N116" s="137" t="s">
        <v>76</v>
      </c>
      <c r="O116" s="137"/>
      <c r="P116" s="137"/>
      <c r="Q116" s="137"/>
      <c r="R116" s="137"/>
      <c r="S116" s="137"/>
      <c r="T116" s="137"/>
      <c r="U116" s="137"/>
      <c r="V116" s="137">
        <v>1</v>
      </c>
    </row>
    <row r="117" spans="1:22" ht="91.2" x14ac:dyDescent="0.25">
      <c r="A117" s="132">
        <v>54</v>
      </c>
      <c r="B117" s="133">
        <v>54</v>
      </c>
      <c r="C117" s="134" t="s">
        <v>329</v>
      </c>
      <c r="D117" s="135" t="s">
        <v>330</v>
      </c>
      <c r="E117" s="136">
        <v>3035.5</v>
      </c>
      <c r="F117" s="137" t="s">
        <v>331</v>
      </c>
      <c r="G117" s="136" t="s">
        <v>332</v>
      </c>
      <c r="H117" s="136" t="s">
        <v>333</v>
      </c>
      <c r="I117" s="136" t="s">
        <v>334</v>
      </c>
      <c r="J117" s="136">
        <v>1</v>
      </c>
      <c r="K117" s="136" t="s">
        <v>335</v>
      </c>
      <c r="L117" s="137" t="s">
        <v>336</v>
      </c>
      <c r="M117" s="137"/>
      <c r="N117" s="137" t="s">
        <v>76</v>
      </c>
      <c r="O117" s="137"/>
      <c r="P117" s="137"/>
      <c r="Q117" s="137"/>
      <c r="R117" s="137"/>
      <c r="S117" s="137"/>
      <c r="T117" s="137"/>
      <c r="U117" s="137"/>
      <c r="V117" s="137">
        <v>3</v>
      </c>
    </row>
    <row r="118" spans="1:22" ht="79.8" x14ac:dyDescent="0.25">
      <c r="A118" s="132">
        <v>55</v>
      </c>
      <c r="B118" s="133">
        <v>55</v>
      </c>
      <c r="C118" s="134" t="s">
        <v>96</v>
      </c>
      <c r="D118" s="135" t="s">
        <v>97</v>
      </c>
      <c r="E118" s="136">
        <v>8684.73</v>
      </c>
      <c r="F118" s="137" t="s">
        <v>98</v>
      </c>
      <c r="G118" s="136" t="s">
        <v>99</v>
      </c>
      <c r="H118" s="136" t="s">
        <v>100</v>
      </c>
      <c r="I118" s="136" t="s">
        <v>101</v>
      </c>
      <c r="J118" s="136">
        <v>6</v>
      </c>
      <c r="K118" s="136" t="s">
        <v>102</v>
      </c>
      <c r="L118" s="137" t="s">
        <v>103</v>
      </c>
      <c r="M118" s="137"/>
      <c r="N118" s="137" t="s">
        <v>76</v>
      </c>
      <c r="O118" s="137"/>
      <c r="P118" s="137"/>
      <c r="Q118" s="137"/>
      <c r="R118" s="137"/>
      <c r="S118" s="137"/>
      <c r="T118" s="137"/>
      <c r="U118" s="137"/>
      <c r="V118" s="137" t="s">
        <v>104</v>
      </c>
    </row>
    <row r="119" spans="1:22" ht="68.400000000000006" x14ac:dyDescent="0.25">
      <c r="A119" s="132">
        <v>56</v>
      </c>
      <c r="B119" s="133">
        <v>56</v>
      </c>
      <c r="C119" s="134" t="s">
        <v>113</v>
      </c>
      <c r="D119" s="135" t="s">
        <v>337</v>
      </c>
      <c r="E119" s="136">
        <v>1010.59</v>
      </c>
      <c r="F119" s="137" t="s">
        <v>114</v>
      </c>
      <c r="G119" s="136">
        <v>5.16</v>
      </c>
      <c r="H119" s="136" t="s">
        <v>338</v>
      </c>
      <c r="I119" s="136" t="s">
        <v>339</v>
      </c>
      <c r="J119" s="136">
        <v>1</v>
      </c>
      <c r="K119" s="136" t="s">
        <v>340</v>
      </c>
      <c r="L119" s="137" t="s">
        <v>341</v>
      </c>
      <c r="M119" s="137"/>
      <c r="N119" s="137" t="s">
        <v>76</v>
      </c>
      <c r="O119" s="137"/>
      <c r="P119" s="137"/>
      <c r="Q119" s="137"/>
      <c r="R119" s="137"/>
      <c r="S119" s="137"/>
      <c r="T119" s="137"/>
      <c r="U119" s="137"/>
      <c r="V119" s="137">
        <v>3</v>
      </c>
    </row>
    <row r="120" spans="1:22" ht="57" x14ac:dyDescent="0.25">
      <c r="A120" s="132">
        <v>57</v>
      </c>
      <c r="B120" s="133">
        <v>57</v>
      </c>
      <c r="C120" s="134" t="s">
        <v>342</v>
      </c>
      <c r="D120" s="135" t="s">
        <v>343</v>
      </c>
      <c r="E120" s="136">
        <v>24.9</v>
      </c>
      <c r="F120" s="137" t="s">
        <v>344</v>
      </c>
      <c r="G120" s="136"/>
      <c r="H120" s="136">
        <v>249</v>
      </c>
      <c r="I120" s="136" t="s">
        <v>345</v>
      </c>
      <c r="J120" s="136"/>
      <c r="K120" s="136">
        <v>1285</v>
      </c>
      <c r="L120" s="137" t="s">
        <v>346</v>
      </c>
      <c r="M120" s="137"/>
      <c r="N120" s="137" t="s">
        <v>124</v>
      </c>
      <c r="O120" s="137"/>
      <c r="P120" s="137"/>
      <c r="Q120" s="137"/>
      <c r="R120" s="137"/>
      <c r="S120" s="137"/>
      <c r="T120" s="137"/>
      <c r="U120" s="137"/>
      <c r="V120" s="137"/>
    </row>
    <row r="121" spans="1:22" ht="18.45" customHeight="1" x14ac:dyDescent="0.25">
      <c r="A121" s="130" t="s">
        <v>347</v>
      </c>
      <c r="B121" s="131"/>
      <c r="C121" s="131"/>
      <c r="D121" s="131"/>
      <c r="E121" s="131"/>
      <c r="F121" s="131"/>
      <c r="G121" s="131"/>
      <c r="H121" s="131"/>
      <c r="I121" s="131"/>
      <c r="J121" s="131"/>
      <c r="K121" s="131"/>
      <c r="L121" s="131"/>
      <c r="M121" s="131"/>
      <c r="N121" s="131"/>
      <c r="O121" s="131"/>
      <c r="P121" s="131"/>
      <c r="Q121" s="131"/>
      <c r="R121" s="131"/>
      <c r="S121" s="131"/>
      <c r="T121" s="131"/>
      <c r="U121" s="131"/>
      <c r="V121" s="131"/>
    </row>
    <row r="122" spans="1:22" ht="68.400000000000006" x14ac:dyDescent="0.25">
      <c r="A122" s="132">
        <v>58</v>
      </c>
      <c r="B122" s="133">
        <v>58</v>
      </c>
      <c r="C122" s="134" t="s">
        <v>77</v>
      </c>
      <c r="D122" s="135" t="s">
        <v>97</v>
      </c>
      <c r="E122" s="136">
        <v>2250.2399999999998</v>
      </c>
      <c r="F122" s="137" t="s">
        <v>79</v>
      </c>
      <c r="G122" s="136" t="s">
        <v>80</v>
      </c>
      <c r="H122" s="136" t="s">
        <v>348</v>
      </c>
      <c r="I122" s="136" t="s">
        <v>349</v>
      </c>
      <c r="J122" s="136"/>
      <c r="K122" s="136" t="s">
        <v>350</v>
      </c>
      <c r="L122" s="137" t="s">
        <v>351</v>
      </c>
      <c r="M122" s="137"/>
      <c r="N122" s="137" t="s">
        <v>76</v>
      </c>
      <c r="O122" s="137"/>
      <c r="P122" s="137"/>
      <c r="Q122" s="137"/>
      <c r="R122" s="137"/>
      <c r="S122" s="137"/>
      <c r="T122" s="137"/>
      <c r="U122" s="137"/>
      <c r="V122" s="137"/>
    </row>
    <row r="123" spans="1:22" ht="79.8" x14ac:dyDescent="0.25">
      <c r="A123" s="132">
        <v>59</v>
      </c>
      <c r="B123" s="133">
        <v>59</v>
      </c>
      <c r="C123" s="134" t="s">
        <v>105</v>
      </c>
      <c r="D123" s="135" t="s">
        <v>106</v>
      </c>
      <c r="E123" s="136">
        <v>2435.67</v>
      </c>
      <c r="F123" s="137" t="s">
        <v>107</v>
      </c>
      <c r="G123" s="136" t="s">
        <v>108</v>
      </c>
      <c r="H123" s="136" t="s">
        <v>109</v>
      </c>
      <c r="I123" s="136" t="s">
        <v>110</v>
      </c>
      <c r="J123" s="136"/>
      <c r="K123" s="136" t="s">
        <v>111</v>
      </c>
      <c r="L123" s="137" t="s">
        <v>112</v>
      </c>
      <c r="M123" s="137"/>
      <c r="N123" s="137" t="s">
        <v>76</v>
      </c>
      <c r="O123" s="137"/>
      <c r="P123" s="137"/>
      <c r="Q123" s="137"/>
      <c r="R123" s="137"/>
      <c r="S123" s="137"/>
      <c r="T123" s="137"/>
      <c r="U123" s="137"/>
      <c r="V123" s="137">
        <v>2</v>
      </c>
    </row>
    <row r="124" spans="1:22" ht="18.45" customHeight="1" x14ac:dyDescent="0.25">
      <c r="A124" s="130" t="s">
        <v>85</v>
      </c>
      <c r="B124" s="131"/>
      <c r="C124" s="131"/>
      <c r="D124" s="131"/>
      <c r="E124" s="131"/>
      <c r="F124" s="131"/>
      <c r="G124" s="131"/>
      <c r="H124" s="131"/>
      <c r="I124" s="131"/>
      <c r="J124" s="131"/>
      <c r="K124" s="131"/>
      <c r="L124" s="131"/>
      <c r="M124" s="131"/>
      <c r="N124" s="131"/>
      <c r="O124" s="131"/>
      <c r="P124" s="131"/>
      <c r="Q124" s="131"/>
      <c r="R124" s="131"/>
      <c r="S124" s="131"/>
      <c r="T124" s="131"/>
      <c r="U124" s="131"/>
      <c r="V124" s="131"/>
    </row>
    <row r="125" spans="1:22" ht="79.8" x14ac:dyDescent="0.25">
      <c r="A125" s="132">
        <v>60</v>
      </c>
      <c r="B125" s="133">
        <v>60</v>
      </c>
      <c r="C125" s="134" t="s">
        <v>105</v>
      </c>
      <c r="D125" s="135" t="s">
        <v>352</v>
      </c>
      <c r="E125" s="136">
        <v>2435.67</v>
      </c>
      <c r="F125" s="137" t="s">
        <v>107</v>
      </c>
      <c r="G125" s="136" t="s">
        <v>108</v>
      </c>
      <c r="H125" s="136" t="s">
        <v>353</v>
      </c>
      <c r="I125" s="136" t="s">
        <v>354</v>
      </c>
      <c r="J125" s="136">
        <v>3</v>
      </c>
      <c r="K125" s="136" t="s">
        <v>355</v>
      </c>
      <c r="L125" s="137" t="s">
        <v>356</v>
      </c>
      <c r="M125" s="137"/>
      <c r="N125" s="137" t="s">
        <v>76</v>
      </c>
      <c r="O125" s="137"/>
      <c r="P125" s="137"/>
      <c r="Q125" s="137"/>
      <c r="R125" s="137"/>
      <c r="S125" s="137"/>
      <c r="T125" s="137"/>
      <c r="U125" s="137"/>
      <c r="V125" s="137" t="s">
        <v>357</v>
      </c>
    </row>
    <row r="126" spans="1:22" ht="91.2" x14ac:dyDescent="0.25">
      <c r="A126" s="132">
        <v>61</v>
      </c>
      <c r="B126" s="133">
        <v>61</v>
      </c>
      <c r="C126" s="134" t="s">
        <v>322</v>
      </c>
      <c r="D126" s="135" t="s">
        <v>106</v>
      </c>
      <c r="E126" s="136">
        <v>3002.77</v>
      </c>
      <c r="F126" s="137" t="s">
        <v>324</v>
      </c>
      <c r="G126" s="136" t="s">
        <v>108</v>
      </c>
      <c r="H126" s="136" t="s">
        <v>358</v>
      </c>
      <c r="I126" s="136" t="s">
        <v>359</v>
      </c>
      <c r="J126" s="136"/>
      <c r="K126" s="136" t="s">
        <v>360</v>
      </c>
      <c r="L126" s="137" t="s">
        <v>361</v>
      </c>
      <c r="M126" s="137"/>
      <c r="N126" s="137" t="s">
        <v>76</v>
      </c>
      <c r="O126" s="137"/>
      <c r="P126" s="137"/>
      <c r="Q126" s="137"/>
      <c r="R126" s="137"/>
      <c r="S126" s="137"/>
      <c r="T126" s="137"/>
      <c r="U126" s="137"/>
      <c r="V126" s="137">
        <v>2</v>
      </c>
    </row>
    <row r="127" spans="1:22" ht="79.8" x14ac:dyDescent="0.25">
      <c r="A127" s="132">
        <v>62</v>
      </c>
      <c r="B127" s="133">
        <v>62</v>
      </c>
      <c r="C127" s="134" t="s">
        <v>96</v>
      </c>
      <c r="D127" s="135" t="s">
        <v>228</v>
      </c>
      <c r="E127" s="136">
        <v>8684.73</v>
      </c>
      <c r="F127" s="137" t="s">
        <v>98</v>
      </c>
      <c r="G127" s="136" t="s">
        <v>99</v>
      </c>
      <c r="H127" s="136" t="s">
        <v>362</v>
      </c>
      <c r="I127" s="136" t="s">
        <v>363</v>
      </c>
      <c r="J127" s="136">
        <v>14</v>
      </c>
      <c r="K127" s="136" t="s">
        <v>364</v>
      </c>
      <c r="L127" s="137" t="s">
        <v>365</v>
      </c>
      <c r="M127" s="137"/>
      <c r="N127" s="137" t="s">
        <v>76</v>
      </c>
      <c r="O127" s="137"/>
      <c r="P127" s="137"/>
      <c r="Q127" s="137"/>
      <c r="R127" s="137"/>
      <c r="S127" s="137"/>
      <c r="T127" s="137"/>
      <c r="U127" s="137"/>
      <c r="V127" s="137" t="s">
        <v>366</v>
      </c>
    </row>
    <row r="128" spans="1:22" ht="68.400000000000006" x14ac:dyDescent="0.25">
      <c r="A128" s="132">
        <v>63</v>
      </c>
      <c r="B128" s="133">
        <v>63</v>
      </c>
      <c r="C128" s="134" t="s">
        <v>113</v>
      </c>
      <c r="D128" s="135" t="s">
        <v>272</v>
      </c>
      <c r="E128" s="136">
        <v>1010.59</v>
      </c>
      <c r="F128" s="137" t="s">
        <v>114</v>
      </c>
      <c r="G128" s="136">
        <v>5.16</v>
      </c>
      <c r="H128" s="136" t="s">
        <v>367</v>
      </c>
      <c r="I128" s="136" t="s">
        <v>368</v>
      </c>
      <c r="J128" s="136"/>
      <c r="K128" s="136" t="s">
        <v>369</v>
      </c>
      <c r="L128" s="137" t="s">
        <v>370</v>
      </c>
      <c r="M128" s="137"/>
      <c r="N128" s="137" t="s">
        <v>76</v>
      </c>
      <c r="O128" s="137"/>
      <c r="P128" s="137"/>
      <c r="Q128" s="137"/>
      <c r="R128" s="137"/>
      <c r="S128" s="137"/>
      <c r="T128" s="137"/>
      <c r="U128" s="137"/>
      <c r="V128" s="137">
        <v>2</v>
      </c>
    </row>
    <row r="129" spans="1:22" ht="57" x14ac:dyDescent="0.25">
      <c r="A129" s="132">
        <v>64</v>
      </c>
      <c r="B129" s="133">
        <v>64</v>
      </c>
      <c r="C129" s="134" t="s">
        <v>342</v>
      </c>
      <c r="D129" s="135" t="s">
        <v>371</v>
      </c>
      <c r="E129" s="136">
        <v>24.9</v>
      </c>
      <c r="F129" s="137" t="s">
        <v>344</v>
      </c>
      <c r="G129" s="136"/>
      <c r="H129" s="136">
        <v>199</v>
      </c>
      <c r="I129" s="136" t="s">
        <v>372</v>
      </c>
      <c r="J129" s="136"/>
      <c r="K129" s="136">
        <v>1028</v>
      </c>
      <c r="L129" s="137" t="s">
        <v>373</v>
      </c>
      <c r="M129" s="137"/>
      <c r="N129" s="137" t="s">
        <v>124</v>
      </c>
      <c r="O129" s="137"/>
      <c r="P129" s="137"/>
      <c r="Q129" s="137"/>
      <c r="R129" s="137"/>
      <c r="S129" s="137"/>
      <c r="T129" s="137"/>
      <c r="U129" s="137"/>
      <c r="V129" s="137"/>
    </row>
    <row r="130" spans="1:22" ht="18.45" customHeight="1" x14ac:dyDescent="0.25">
      <c r="A130" s="130" t="s">
        <v>85</v>
      </c>
      <c r="B130" s="131"/>
      <c r="C130" s="131"/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1"/>
      <c r="O130" s="131"/>
      <c r="P130" s="131"/>
      <c r="Q130" s="131"/>
      <c r="R130" s="131"/>
      <c r="S130" s="131"/>
      <c r="T130" s="131"/>
      <c r="U130" s="131"/>
      <c r="V130" s="131"/>
    </row>
    <row r="131" spans="1:22" ht="79.8" x14ac:dyDescent="0.25">
      <c r="A131" s="132">
        <v>65</v>
      </c>
      <c r="B131" s="133">
        <v>65</v>
      </c>
      <c r="C131" s="134" t="s">
        <v>105</v>
      </c>
      <c r="D131" s="135" t="s">
        <v>106</v>
      </c>
      <c r="E131" s="136">
        <v>2435.67</v>
      </c>
      <c r="F131" s="137" t="s">
        <v>107</v>
      </c>
      <c r="G131" s="136" t="s">
        <v>108</v>
      </c>
      <c r="H131" s="136" t="s">
        <v>109</v>
      </c>
      <c r="I131" s="136" t="s">
        <v>110</v>
      </c>
      <c r="J131" s="136"/>
      <c r="K131" s="136" t="s">
        <v>111</v>
      </c>
      <c r="L131" s="137" t="s">
        <v>112</v>
      </c>
      <c r="M131" s="137"/>
      <c r="N131" s="137" t="s">
        <v>76</v>
      </c>
      <c r="O131" s="137"/>
      <c r="P131" s="137"/>
      <c r="Q131" s="137"/>
      <c r="R131" s="137"/>
      <c r="S131" s="137"/>
      <c r="T131" s="137"/>
      <c r="U131" s="137"/>
      <c r="V131" s="137">
        <v>2</v>
      </c>
    </row>
    <row r="132" spans="1:22" ht="79.8" x14ac:dyDescent="0.25">
      <c r="A132" s="132">
        <v>66</v>
      </c>
      <c r="B132" s="133">
        <v>66</v>
      </c>
      <c r="C132" s="134" t="s">
        <v>96</v>
      </c>
      <c r="D132" s="135" t="s">
        <v>374</v>
      </c>
      <c r="E132" s="136">
        <v>8684.73</v>
      </c>
      <c r="F132" s="137" t="s">
        <v>98</v>
      </c>
      <c r="G132" s="136" t="s">
        <v>99</v>
      </c>
      <c r="H132" s="136" t="s">
        <v>375</v>
      </c>
      <c r="I132" s="136" t="s">
        <v>376</v>
      </c>
      <c r="J132" s="136" t="s">
        <v>377</v>
      </c>
      <c r="K132" s="136" t="s">
        <v>378</v>
      </c>
      <c r="L132" s="137" t="s">
        <v>379</v>
      </c>
      <c r="M132" s="137"/>
      <c r="N132" s="137" t="s">
        <v>76</v>
      </c>
      <c r="O132" s="137"/>
      <c r="P132" s="137"/>
      <c r="Q132" s="137"/>
      <c r="R132" s="137"/>
      <c r="S132" s="137"/>
      <c r="T132" s="137"/>
      <c r="U132" s="137"/>
      <c r="V132" s="137" t="s">
        <v>380</v>
      </c>
    </row>
    <row r="133" spans="1:22" ht="79.8" x14ac:dyDescent="0.25">
      <c r="A133" s="132">
        <v>67</v>
      </c>
      <c r="B133" s="133">
        <v>67</v>
      </c>
      <c r="C133" s="134" t="s">
        <v>96</v>
      </c>
      <c r="D133" s="135" t="s">
        <v>78</v>
      </c>
      <c r="E133" s="136">
        <v>8684.73</v>
      </c>
      <c r="F133" s="137" t="s">
        <v>98</v>
      </c>
      <c r="G133" s="136" t="s">
        <v>99</v>
      </c>
      <c r="H133" s="136" t="s">
        <v>381</v>
      </c>
      <c r="I133" s="136" t="s">
        <v>382</v>
      </c>
      <c r="J133" s="136">
        <v>3</v>
      </c>
      <c r="K133" s="136" t="s">
        <v>383</v>
      </c>
      <c r="L133" s="137" t="s">
        <v>384</v>
      </c>
      <c r="M133" s="137"/>
      <c r="N133" s="137" t="s">
        <v>76</v>
      </c>
      <c r="O133" s="137"/>
      <c r="P133" s="137"/>
      <c r="Q133" s="137"/>
      <c r="R133" s="137"/>
      <c r="S133" s="137"/>
      <c r="T133" s="137"/>
      <c r="U133" s="137"/>
      <c r="V133" s="137" t="s">
        <v>385</v>
      </c>
    </row>
    <row r="134" spans="1:22" ht="68.400000000000006" x14ac:dyDescent="0.25">
      <c r="A134" s="132">
        <v>68</v>
      </c>
      <c r="B134" s="133">
        <v>68</v>
      </c>
      <c r="C134" s="134" t="s">
        <v>113</v>
      </c>
      <c r="D134" s="135" t="s">
        <v>386</v>
      </c>
      <c r="E134" s="136">
        <v>1010.59</v>
      </c>
      <c r="F134" s="137" t="s">
        <v>114</v>
      </c>
      <c r="G134" s="136">
        <v>5.16</v>
      </c>
      <c r="H134" s="136" t="s">
        <v>387</v>
      </c>
      <c r="I134" s="136" t="s">
        <v>388</v>
      </c>
      <c r="J134" s="136"/>
      <c r="K134" s="136" t="s">
        <v>389</v>
      </c>
      <c r="L134" s="137" t="s">
        <v>390</v>
      </c>
      <c r="M134" s="137"/>
      <c r="N134" s="137" t="s">
        <v>76</v>
      </c>
      <c r="O134" s="137"/>
      <c r="P134" s="137"/>
      <c r="Q134" s="137"/>
      <c r="R134" s="137"/>
      <c r="S134" s="137"/>
      <c r="T134" s="137"/>
      <c r="U134" s="137"/>
      <c r="V134" s="137">
        <v>1</v>
      </c>
    </row>
    <row r="135" spans="1:22" ht="57" x14ac:dyDescent="0.25">
      <c r="A135" s="132">
        <v>69</v>
      </c>
      <c r="B135" s="133">
        <v>69</v>
      </c>
      <c r="C135" s="134" t="s">
        <v>342</v>
      </c>
      <c r="D135" s="135" t="s">
        <v>391</v>
      </c>
      <c r="E135" s="136">
        <v>24.9</v>
      </c>
      <c r="F135" s="137" t="s">
        <v>344</v>
      </c>
      <c r="G135" s="136"/>
      <c r="H135" s="136">
        <v>75</v>
      </c>
      <c r="I135" s="136" t="s">
        <v>392</v>
      </c>
      <c r="J135" s="136"/>
      <c r="K135" s="136">
        <v>386</v>
      </c>
      <c r="L135" s="137" t="s">
        <v>393</v>
      </c>
      <c r="M135" s="137"/>
      <c r="N135" s="137" t="s">
        <v>124</v>
      </c>
      <c r="O135" s="137"/>
      <c r="P135" s="137"/>
      <c r="Q135" s="137"/>
      <c r="R135" s="137"/>
      <c r="S135" s="137"/>
      <c r="T135" s="137"/>
      <c r="U135" s="137"/>
      <c r="V135" s="137"/>
    </row>
    <row r="136" spans="1:22" ht="18.45" customHeight="1" x14ac:dyDescent="0.25">
      <c r="A136" s="130" t="s">
        <v>85</v>
      </c>
      <c r="B136" s="131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1"/>
      <c r="U136" s="131"/>
      <c r="V136" s="131"/>
    </row>
    <row r="137" spans="1:22" ht="79.8" x14ac:dyDescent="0.25">
      <c r="A137" s="132">
        <v>70</v>
      </c>
      <c r="B137" s="133">
        <v>70</v>
      </c>
      <c r="C137" s="134" t="s">
        <v>394</v>
      </c>
      <c r="D137" s="135" t="s">
        <v>140</v>
      </c>
      <c r="E137" s="136">
        <v>121985.06</v>
      </c>
      <c r="F137" s="137" t="s">
        <v>395</v>
      </c>
      <c r="G137" s="136" t="s">
        <v>396</v>
      </c>
      <c r="H137" s="136" t="s">
        <v>397</v>
      </c>
      <c r="I137" s="136" t="s">
        <v>398</v>
      </c>
      <c r="J137" s="136" t="s">
        <v>399</v>
      </c>
      <c r="K137" s="136" t="s">
        <v>400</v>
      </c>
      <c r="L137" s="137" t="s">
        <v>401</v>
      </c>
      <c r="M137" s="137"/>
      <c r="N137" s="137" t="s">
        <v>76</v>
      </c>
      <c r="O137" s="137"/>
      <c r="P137" s="137"/>
      <c r="Q137" s="137"/>
      <c r="R137" s="137"/>
      <c r="S137" s="137"/>
      <c r="T137" s="137"/>
      <c r="U137" s="137"/>
      <c r="V137" s="137" t="s">
        <v>402</v>
      </c>
    </row>
    <row r="138" spans="1:22" ht="18.45" customHeight="1" x14ac:dyDescent="0.25">
      <c r="A138" s="130" t="s">
        <v>85</v>
      </c>
      <c r="B138" s="131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1"/>
      <c r="U138" s="131"/>
      <c r="V138" s="131"/>
    </row>
    <row r="139" spans="1:22" ht="79.8" x14ac:dyDescent="0.25">
      <c r="A139" s="132">
        <v>71</v>
      </c>
      <c r="B139" s="133">
        <v>71</v>
      </c>
      <c r="C139" s="134" t="s">
        <v>403</v>
      </c>
      <c r="D139" s="135" t="s">
        <v>386</v>
      </c>
      <c r="E139" s="136">
        <v>5013.63</v>
      </c>
      <c r="F139" s="137" t="s">
        <v>404</v>
      </c>
      <c r="G139" s="136" t="s">
        <v>405</v>
      </c>
      <c r="H139" s="136" t="s">
        <v>406</v>
      </c>
      <c r="I139" s="136" t="s">
        <v>407</v>
      </c>
      <c r="J139" s="136">
        <v>5</v>
      </c>
      <c r="K139" s="136" t="s">
        <v>408</v>
      </c>
      <c r="L139" s="137" t="s">
        <v>409</v>
      </c>
      <c r="M139" s="137"/>
      <c r="N139" s="137" t="s">
        <v>76</v>
      </c>
      <c r="O139" s="137"/>
      <c r="P139" s="137"/>
      <c r="Q139" s="137"/>
      <c r="R139" s="137"/>
      <c r="S139" s="137"/>
      <c r="T139" s="137"/>
      <c r="U139" s="137"/>
      <c r="V139" s="137" t="s">
        <v>410</v>
      </c>
    </row>
    <row r="140" spans="1:22" ht="79.8" x14ac:dyDescent="0.25">
      <c r="A140" s="132">
        <v>72</v>
      </c>
      <c r="B140" s="133">
        <v>72</v>
      </c>
      <c r="C140" s="134" t="s">
        <v>96</v>
      </c>
      <c r="D140" s="135" t="s">
        <v>78</v>
      </c>
      <c r="E140" s="136">
        <v>8684.73</v>
      </c>
      <c r="F140" s="137" t="s">
        <v>98</v>
      </c>
      <c r="G140" s="136" t="s">
        <v>99</v>
      </c>
      <c r="H140" s="136" t="s">
        <v>381</v>
      </c>
      <c r="I140" s="136" t="s">
        <v>382</v>
      </c>
      <c r="J140" s="136">
        <v>3</v>
      </c>
      <c r="K140" s="136" t="s">
        <v>383</v>
      </c>
      <c r="L140" s="137" t="s">
        <v>384</v>
      </c>
      <c r="M140" s="137"/>
      <c r="N140" s="137" t="s">
        <v>76</v>
      </c>
      <c r="O140" s="137"/>
      <c r="P140" s="137"/>
      <c r="Q140" s="137"/>
      <c r="R140" s="137"/>
      <c r="S140" s="137"/>
      <c r="T140" s="137"/>
      <c r="U140" s="137"/>
      <c r="V140" s="137" t="s">
        <v>385</v>
      </c>
    </row>
    <row r="141" spans="1:22" ht="18.45" customHeight="1" x14ac:dyDescent="0.25">
      <c r="A141" s="130" t="s">
        <v>411</v>
      </c>
      <c r="B141" s="131"/>
      <c r="C141" s="131"/>
      <c r="D141" s="131"/>
      <c r="E141" s="131"/>
      <c r="F141" s="131"/>
      <c r="G141" s="131"/>
      <c r="H141" s="131"/>
      <c r="I141" s="131"/>
      <c r="J141" s="131"/>
      <c r="K141" s="131"/>
      <c r="L141" s="131"/>
      <c r="M141" s="131"/>
      <c r="N141" s="131"/>
      <c r="O141" s="131"/>
      <c r="P141" s="131"/>
      <c r="Q141" s="131"/>
      <c r="R141" s="131"/>
      <c r="S141" s="131"/>
      <c r="T141" s="131"/>
      <c r="U141" s="131"/>
      <c r="V141" s="131"/>
    </row>
    <row r="142" spans="1:22" ht="114" x14ac:dyDescent="0.25">
      <c r="A142" s="132">
        <v>73</v>
      </c>
      <c r="B142" s="133">
        <v>73</v>
      </c>
      <c r="C142" s="134" t="s">
        <v>271</v>
      </c>
      <c r="D142" s="135" t="s">
        <v>412</v>
      </c>
      <c r="E142" s="136">
        <v>4061.61</v>
      </c>
      <c r="F142" s="137" t="s">
        <v>273</v>
      </c>
      <c r="G142" s="136">
        <v>76.17</v>
      </c>
      <c r="H142" s="136" t="s">
        <v>413</v>
      </c>
      <c r="I142" s="136" t="s">
        <v>414</v>
      </c>
      <c r="J142" s="136">
        <v>3</v>
      </c>
      <c r="K142" s="136" t="s">
        <v>415</v>
      </c>
      <c r="L142" s="137" t="s">
        <v>416</v>
      </c>
      <c r="M142" s="137"/>
      <c r="N142" s="137" t="s">
        <v>76</v>
      </c>
      <c r="O142" s="137"/>
      <c r="P142" s="137"/>
      <c r="Q142" s="137"/>
      <c r="R142" s="137"/>
      <c r="S142" s="137"/>
      <c r="T142" s="137"/>
      <c r="U142" s="137"/>
      <c r="V142" s="137">
        <v>17</v>
      </c>
    </row>
    <row r="143" spans="1:22" ht="45.6" x14ac:dyDescent="0.25">
      <c r="A143" s="132">
        <v>74</v>
      </c>
      <c r="B143" s="133">
        <v>74</v>
      </c>
      <c r="C143" s="134" t="s">
        <v>278</v>
      </c>
      <c r="D143" s="135" t="s">
        <v>288</v>
      </c>
      <c r="E143" s="136">
        <v>2.4500000000000002</v>
      </c>
      <c r="F143" s="137" t="s">
        <v>280</v>
      </c>
      <c r="G143" s="136"/>
      <c r="H143" s="136">
        <v>5</v>
      </c>
      <c r="I143" s="136" t="s">
        <v>417</v>
      </c>
      <c r="J143" s="136"/>
      <c r="K143" s="136">
        <v>11</v>
      </c>
      <c r="L143" s="137" t="s">
        <v>418</v>
      </c>
      <c r="M143" s="137"/>
      <c r="N143" s="137" t="s">
        <v>124</v>
      </c>
      <c r="O143" s="137"/>
      <c r="P143" s="137"/>
      <c r="Q143" s="137"/>
      <c r="R143" s="137"/>
      <c r="S143" s="137"/>
      <c r="T143" s="137"/>
      <c r="U143" s="137"/>
      <c r="V143" s="137"/>
    </row>
    <row r="144" spans="1:22" ht="57" x14ac:dyDescent="0.25">
      <c r="A144" s="132">
        <v>75</v>
      </c>
      <c r="B144" s="133">
        <v>75</v>
      </c>
      <c r="C144" s="134" t="s">
        <v>283</v>
      </c>
      <c r="D144" s="135" t="s">
        <v>288</v>
      </c>
      <c r="E144" s="136">
        <v>12.46</v>
      </c>
      <c r="F144" s="137" t="s">
        <v>284</v>
      </c>
      <c r="G144" s="136"/>
      <c r="H144" s="136">
        <v>25</v>
      </c>
      <c r="I144" s="136" t="s">
        <v>419</v>
      </c>
      <c r="J144" s="136"/>
      <c r="K144" s="136">
        <v>50</v>
      </c>
      <c r="L144" s="137" t="s">
        <v>285</v>
      </c>
      <c r="M144" s="137"/>
      <c r="N144" s="137" t="s">
        <v>124</v>
      </c>
      <c r="O144" s="137"/>
      <c r="P144" s="137"/>
      <c r="Q144" s="137"/>
      <c r="R144" s="137"/>
      <c r="S144" s="137"/>
      <c r="T144" s="137"/>
      <c r="U144" s="137"/>
      <c r="V144" s="137"/>
    </row>
    <row r="145" spans="1:22" ht="45.6" x14ac:dyDescent="0.25">
      <c r="A145" s="132">
        <v>76</v>
      </c>
      <c r="B145" s="133">
        <v>76</v>
      </c>
      <c r="C145" s="134" t="s">
        <v>420</v>
      </c>
      <c r="D145" s="135" t="s">
        <v>120</v>
      </c>
      <c r="E145" s="136">
        <v>2.82</v>
      </c>
      <c r="F145" s="137" t="s">
        <v>421</v>
      </c>
      <c r="G145" s="136"/>
      <c r="H145" s="136">
        <v>3</v>
      </c>
      <c r="I145" s="136" t="s">
        <v>422</v>
      </c>
      <c r="J145" s="136"/>
      <c r="K145" s="136">
        <v>7</v>
      </c>
      <c r="L145" s="137" t="s">
        <v>291</v>
      </c>
      <c r="M145" s="137"/>
      <c r="N145" s="137" t="s">
        <v>124</v>
      </c>
      <c r="O145" s="137"/>
      <c r="P145" s="137"/>
      <c r="Q145" s="137"/>
      <c r="R145" s="137"/>
      <c r="S145" s="137"/>
      <c r="T145" s="137"/>
      <c r="U145" s="137"/>
      <c r="V145" s="137"/>
    </row>
    <row r="146" spans="1:22" ht="18.45" customHeight="1" x14ac:dyDescent="0.25">
      <c r="A146" s="130" t="s">
        <v>85</v>
      </c>
      <c r="B146" s="131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1"/>
      <c r="U146" s="131"/>
      <c r="V146" s="131"/>
    </row>
    <row r="147" spans="1:22" ht="79.8" x14ac:dyDescent="0.25">
      <c r="A147" s="132">
        <v>77</v>
      </c>
      <c r="B147" s="133">
        <v>77</v>
      </c>
      <c r="C147" s="134" t="s">
        <v>96</v>
      </c>
      <c r="D147" s="135" t="s">
        <v>97</v>
      </c>
      <c r="E147" s="136">
        <v>8684.73</v>
      </c>
      <c r="F147" s="137" t="s">
        <v>98</v>
      </c>
      <c r="G147" s="136" t="s">
        <v>99</v>
      </c>
      <c r="H147" s="136" t="s">
        <v>100</v>
      </c>
      <c r="I147" s="136" t="s">
        <v>101</v>
      </c>
      <c r="J147" s="136">
        <v>6</v>
      </c>
      <c r="K147" s="136" t="s">
        <v>102</v>
      </c>
      <c r="L147" s="137" t="s">
        <v>103</v>
      </c>
      <c r="M147" s="137"/>
      <c r="N147" s="137" t="s">
        <v>76</v>
      </c>
      <c r="O147" s="137"/>
      <c r="P147" s="137"/>
      <c r="Q147" s="137"/>
      <c r="R147" s="137"/>
      <c r="S147" s="137"/>
      <c r="T147" s="137"/>
      <c r="U147" s="137"/>
      <c r="V147" s="137" t="s">
        <v>104</v>
      </c>
    </row>
    <row r="148" spans="1:22" ht="18.45" customHeight="1" x14ac:dyDescent="0.25">
      <c r="A148" s="130" t="s">
        <v>423</v>
      </c>
      <c r="B148" s="131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1"/>
      <c r="U148" s="131"/>
      <c r="V148" s="131"/>
    </row>
    <row r="149" spans="1:22" ht="114" x14ac:dyDescent="0.25">
      <c r="A149" s="132">
        <v>78</v>
      </c>
      <c r="B149" s="133">
        <v>78</v>
      </c>
      <c r="C149" s="134" t="s">
        <v>211</v>
      </c>
      <c r="D149" s="135" t="s">
        <v>272</v>
      </c>
      <c r="E149" s="136">
        <v>2406.83</v>
      </c>
      <c r="F149" s="137" t="s">
        <v>212</v>
      </c>
      <c r="G149" s="136">
        <v>76.17</v>
      </c>
      <c r="H149" s="136" t="s">
        <v>424</v>
      </c>
      <c r="I149" s="136" t="s">
        <v>425</v>
      </c>
      <c r="J149" s="136">
        <v>6</v>
      </c>
      <c r="K149" s="136" t="s">
        <v>426</v>
      </c>
      <c r="L149" s="137" t="s">
        <v>427</v>
      </c>
      <c r="M149" s="137"/>
      <c r="N149" s="137" t="s">
        <v>76</v>
      </c>
      <c r="O149" s="137"/>
      <c r="P149" s="137"/>
      <c r="Q149" s="137"/>
      <c r="R149" s="137"/>
      <c r="S149" s="137"/>
      <c r="T149" s="137"/>
      <c r="U149" s="137"/>
      <c r="V149" s="137">
        <v>33</v>
      </c>
    </row>
    <row r="150" spans="1:22" ht="18.45" customHeight="1" x14ac:dyDescent="0.25">
      <c r="A150" s="130" t="s">
        <v>428</v>
      </c>
      <c r="B150" s="131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1"/>
      <c r="U150" s="131"/>
      <c r="V150" s="131"/>
    </row>
    <row r="151" spans="1:22" ht="68.400000000000006" x14ac:dyDescent="0.25">
      <c r="A151" s="132">
        <v>79</v>
      </c>
      <c r="B151" s="133">
        <v>79</v>
      </c>
      <c r="C151" s="134" t="s">
        <v>72</v>
      </c>
      <c r="D151" s="135" t="s">
        <v>429</v>
      </c>
      <c r="E151" s="136">
        <v>13.69</v>
      </c>
      <c r="F151" s="137">
        <v>13.69</v>
      </c>
      <c r="G151" s="136"/>
      <c r="H151" s="136" t="s">
        <v>262</v>
      </c>
      <c r="I151" s="136">
        <v>1</v>
      </c>
      <c r="J151" s="136"/>
      <c r="K151" s="136" t="s">
        <v>430</v>
      </c>
      <c r="L151" s="137">
        <v>6</v>
      </c>
      <c r="M151" s="137"/>
      <c r="N151" s="137" t="s">
        <v>76</v>
      </c>
      <c r="O151" s="137"/>
      <c r="P151" s="137"/>
      <c r="Q151" s="137"/>
      <c r="R151" s="137"/>
      <c r="S151" s="137"/>
      <c r="T151" s="137"/>
      <c r="U151" s="137"/>
      <c r="V151" s="137"/>
    </row>
    <row r="152" spans="1:22" ht="18.45" customHeight="1" x14ac:dyDescent="0.25">
      <c r="A152" s="130" t="s">
        <v>431</v>
      </c>
      <c r="B152" s="131"/>
      <c r="C152" s="131"/>
      <c r="D152" s="131"/>
      <c r="E152" s="131"/>
      <c r="F152" s="131"/>
      <c r="G152" s="131"/>
      <c r="H152" s="131"/>
      <c r="I152" s="131"/>
      <c r="J152" s="131"/>
      <c r="K152" s="131"/>
      <c r="L152" s="131"/>
      <c r="M152" s="131"/>
      <c r="N152" s="131"/>
      <c r="O152" s="131"/>
      <c r="P152" s="131"/>
      <c r="Q152" s="131"/>
      <c r="R152" s="131"/>
      <c r="S152" s="131"/>
      <c r="T152" s="131"/>
      <c r="U152" s="131"/>
      <c r="V152" s="131"/>
    </row>
    <row r="153" spans="1:22" ht="79.8" x14ac:dyDescent="0.25">
      <c r="A153" s="132">
        <v>80</v>
      </c>
      <c r="B153" s="133">
        <v>80</v>
      </c>
      <c r="C153" s="134" t="s">
        <v>432</v>
      </c>
      <c r="D153" s="135" t="s">
        <v>433</v>
      </c>
      <c r="E153" s="136">
        <v>432.33</v>
      </c>
      <c r="F153" s="137" t="s">
        <v>434</v>
      </c>
      <c r="G153" s="136" t="s">
        <v>435</v>
      </c>
      <c r="H153" s="136" t="s">
        <v>436</v>
      </c>
      <c r="I153" s="136" t="s">
        <v>437</v>
      </c>
      <c r="J153" s="136"/>
      <c r="K153" s="136" t="s">
        <v>438</v>
      </c>
      <c r="L153" s="137" t="s">
        <v>439</v>
      </c>
      <c r="M153" s="137"/>
      <c r="N153" s="137" t="s">
        <v>76</v>
      </c>
      <c r="O153" s="137"/>
      <c r="P153" s="137"/>
      <c r="Q153" s="137"/>
      <c r="R153" s="137"/>
      <c r="S153" s="137"/>
      <c r="T153" s="137"/>
      <c r="U153" s="137"/>
      <c r="V153" s="137"/>
    </row>
    <row r="154" spans="1:22" ht="57" x14ac:dyDescent="0.25">
      <c r="A154" s="132">
        <v>81</v>
      </c>
      <c r="B154" s="133">
        <v>81</v>
      </c>
      <c r="C154" s="134" t="s">
        <v>440</v>
      </c>
      <c r="D154" s="135" t="s">
        <v>441</v>
      </c>
      <c r="E154" s="136">
        <v>65.900000000000006</v>
      </c>
      <c r="F154" s="137" t="s">
        <v>442</v>
      </c>
      <c r="G154" s="136"/>
      <c r="H154" s="136">
        <v>7</v>
      </c>
      <c r="I154" s="136" t="s">
        <v>291</v>
      </c>
      <c r="J154" s="136"/>
      <c r="K154" s="136">
        <v>29</v>
      </c>
      <c r="L154" s="137" t="s">
        <v>188</v>
      </c>
      <c r="M154" s="137"/>
      <c r="N154" s="137" t="s">
        <v>124</v>
      </c>
      <c r="O154" s="137"/>
      <c r="P154" s="137"/>
      <c r="Q154" s="137"/>
      <c r="R154" s="137"/>
      <c r="S154" s="137"/>
      <c r="T154" s="137"/>
      <c r="U154" s="137"/>
      <c r="V154" s="137"/>
    </row>
    <row r="155" spans="1:22" ht="57" x14ac:dyDescent="0.25">
      <c r="A155" s="138">
        <v>82</v>
      </c>
      <c r="B155" s="139">
        <v>82</v>
      </c>
      <c r="C155" s="140" t="s">
        <v>443</v>
      </c>
      <c r="D155" s="141" t="s">
        <v>444</v>
      </c>
      <c r="E155" s="142">
        <v>19.23</v>
      </c>
      <c r="F155" s="143" t="s">
        <v>445</v>
      </c>
      <c r="G155" s="142"/>
      <c r="H155" s="142">
        <v>19</v>
      </c>
      <c r="I155" s="142" t="s">
        <v>446</v>
      </c>
      <c r="J155" s="142"/>
      <c r="K155" s="142">
        <v>105</v>
      </c>
      <c r="L155" s="143" t="s">
        <v>447</v>
      </c>
      <c r="M155" s="143"/>
      <c r="N155" s="143" t="s">
        <v>124</v>
      </c>
      <c r="O155" s="143"/>
      <c r="P155" s="143"/>
      <c r="Q155" s="143"/>
      <c r="R155" s="143"/>
      <c r="S155" s="143"/>
      <c r="T155" s="143"/>
      <c r="U155" s="143"/>
      <c r="V155" s="143"/>
    </row>
    <row r="156" spans="1:22" ht="19.350000000000001" customHeight="1" x14ac:dyDescent="0.25">
      <c r="A156" s="128" t="s">
        <v>448</v>
      </c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  <c r="P156" s="129"/>
      <c r="Q156" s="129"/>
      <c r="R156" s="129"/>
      <c r="S156" s="129"/>
      <c r="T156" s="129"/>
      <c r="U156" s="129"/>
      <c r="V156" s="129"/>
    </row>
    <row r="157" spans="1:22" ht="18.45" customHeight="1" x14ac:dyDescent="0.25">
      <c r="A157" s="130" t="s">
        <v>126</v>
      </c>
      <c r="B157" s="131"/>
      <c r="C157" s="131"/>
      <c r="D157" s="131"/>
      <c r="E157" s="131"/>
      <c r="F157" s="131"/>
      <c r="G157" s="131"/>
      <c r="H157" s="131"/>
      <c r="I157" s="131"/>
      <c r="J157" s="131"/>
      <c r="K157" s="131"/>
      <c r="L157" s="131"/>
      <c r="M157" s="131"/>
      <c r="N157" s="131"/>
      <c r="O157" s="131"/>
      <c r="P157" s="131"/>
      <c r="Q157" s="131"/>
      <c r="R157" s="131"/>
      <c r="S157" s="131"/>
      <c r="T157" s="131"/>
      <c r="U157" s="131"/>
      <c r="V157" s="131"/>
    </row>
    <row r="158" spans="1:22" ht="79.8" x14ac:dyDescent="0.25">
      <c r="A158" s="132">
        <v>83</v>
      </c>
      <c r="B158" s="133">
        <v>83</v>
      </c>
      <c r="C158" s="134" t="s">
        <v>96</v>
      </c>
      <c r="D158" s="135" t="s">
        <v>449</v>
      </c>
      <c r="E158" s="136">
        <v>8684.73</v>
      </c>
      <c r="F158" s="137" t="s">
        <v>98</v>
      </c>
      <c r="G158" s="136" t="s">
        <v>99</v>
      </c>
      <c r="H158" s="136" t="s">
        <v>450</v>
      </c>
      <c r="I158" s="136" t="s">
        <v>451</v>
      </c>
      <c r="J158" s="136">
        <v>4</v>
      </c>
      <c r="K158" s="136" t="s">
        <v>452</v>
      </c>
      <c r="L158" s="137" t="s">
        <v>453</v>
      </c>
      <c r="M158" s="137"/>
      <c r="N158" s="137" t="s">
        <v>76</v>
      </c>
      <c r="O158" s="137"/>
      <c r="P158" s="137"/>
      <c r="Q158" s="137"/>
      <c r="R158" s="137"/>
      <c r="S158" s="137"/>
      <c r="T158" s="137"/>
      <c r="U158" s="137"/>
      <c r="V158" s="137" t="s">
        <v>454</v>
      </c>
    </row>
    <row r="159" spans="1:22" ht="91.2" x14ac:dyDescent="0.25">
      <c r="A159" s="132">
        <v>84</v>
      </c>
      <c r="B159" s="133">
        <v>84</v>
      </c>
      <c r="C159" s="134" t="s">
        <v>455</v>
      </c>
      <c r="D159" s="135" t="s">
        <v>78</v>
      </c>
      <c r="E159" s="136">
        <v>11744.93</v>
      </c>
      <c r="F159" s="137" t="s">
        <v>456</v>
      </c>
      <c r="G159" s="136" t="s">
        <v>99</v>
      </c>
      <c r="H159" s="136" t="s">
        <v>457</v>
      </c>
      <c r="I159" s="136" t="s">
        <v>458</v>
      </c>
      <c r="J159" s="136">
        <v>3</v>
      </c>
      <c r="K159" s="136" t="s">
        <v>459</v>
      </c>
      <c r="L159" s="137" t="s">
        <v>460</v>
      </c>
      <c r="M159" s="137"/>
      <c r="N159" s="137" t="s">
        <v>76</v>
      </c>
      <c r="O159" s="137"/>
      <c r="P159" s="137"/>
      <c r="Q159" s="137"/>
      <c r="R159" s="137"/>
      <c r="S159" s="137"/>
      <c r="T159" s="137"/>
      <c r="U159" s="137"/>
      <c r="V159" s="137" t="s">
        <v>385</v>
      </c>
    </row>
    <row r="160" spans="1:22" ht="68.400000000000006" x14ac:dyDescent="0.25">
      <c r="A160" s="132">
        <v>85</v>
      </c>
      <c r="B160" s="133">
        <v>85</v>
      </c>
      <c r="C160" s="134" t="s">
        <v>461</v>
      </c>
      <c r="D160" s="135" t="s">
        <v>120</v>
      </c>
      <c r="E160" s="136">
        <v>39.1</v>
      </c>
      <c r="F160" s="137" t="s">
        <v>462</v>
      </c>
      <c r="G160" s="136"/>
      <c r="H160" s="136">
        <v>39</v>
      </c>
      <c r="I160" s="136" t="s">
        <v>167</v>
      </c>
      <c r="J160" s="136"/>
      <c r="K160" s="136">
        <v>137</v>
      </c>
      <c r="L160" s="137" t="s">
        <v>463</v>
      </c>
      <c r="M160" s="137"/>
      <c r="N160" s="137" t="s">
        <v>124</v>
      </c>
      <c r="O160" s="137"/>
      <c r="P160" s="137"/>
      <c r="Q160" s="137"/>
      <c r="R160" s="137"/>
      <c r="S160" s="137"/>
      <c r="T160" s="137"/>
      <c r="U160" s="137"/>
      <c r="V160" s="137"/>
    </row>
    <row r="161" spans="1:22" ht="125.4" x14ac:dyDescent="0.25">
      <c r="A161" s="132">
        <v>86</v>
      </c>
      <c r="B161" s="133">
        <v>86</v>
      </c>
      <c r="C161" s="134" t="s">
        <v>464</v>
      </c>
      <c r="D161" s="135" t="s">
        <v>465</v>
      </c>
      <c r="E161" s="136">
        <v>121.09</v>
      </c>
      <c r="F161" s="137" t="s">
        <v>466</v>
      </c>
      <c r="G161" s="136" t="s">
        <v>467</v>
      </c>
      <c r="H161" s="136" t="s">
        <v>468</v>
      </c>
      <c r="I161" s="136" t="s">
        <v>469</v>
      </c>
      <c r="J161" s="136" t="s">
        <v>470</v>
      </c>
      <c r="K161" s="136" t="s">
        <v>471</v>
      </c>
      <c r="L161" s="137" t="s">
        <v>472</v>
      </c>
      <c r="M161" s="137"/>
      <c r="N161" s="137" t="s">
        <v>76</v>
      </c>
      <c r="O161" s="137"/>
      <c r="P161" s="137"/>
      <c r="Q161" s="137"/>
      <c r="R161" s="137"/>
      <c r="S161" s="137"/>
      <c r="T161" s="137"/>
      <c r="U161" s="137"/>
      <c r="V161" s="137" t="s">
        <v>473</v>
      </c>
    </row>
    <row r="162" spans="1:22" ht="125.4" x14ac:dyDescent="0.25">
      <c r="A162" s="132">
        <v>87</v>
      </c>
      <c r="B162" s="133">
        <v>87</v>
      </c>
      <c r="C162" s="134" t="s">
        <v>474</v>
      </c>
      <c r="D162" s="135" t="s">
        <v>465</v>
      </c>
      <c r="E162" s="136">
        <v>152.55000000000001</v>
      </c>
      <c r="F162" s="137" t="s">
        <v>475</v>
      </c>
      <c r="G162" s="136" t="s">
        <v>476</v>
      </c>
      <c r="H162" s="136" t="s">
        <v>477</v>
      </c>
      <c r="I162" s="136" t="s">
        <v>478</v>
      </c>
      <c r="J162" s="136" t="s">
        <v>479</v>
      </c>
      <c r="K162" s="136" t="s">
        <v>480</v>
      </c>
      <c r="L162" s="137" t="s">
        <v>481</v>
      </c>
      <c r="M162" s="137"/>
      <c r="N162" s="137" t="s">
        <v>76</v>
      </c>
      <c r="O162" s="137"/>
      <c r="P162" s="137"/>
      <c r="Q162" s="137"/>
      <c r="R162" s="137"/>
      <c r="S162" s="137"/>
      <c r="T162" s="137"/>
      <c r="U162" s="137"/>
      <c r="V162" s="137" t="s">
        <v>482</v>
      </c>
    </row>
    <row r="163" spans="1:22" ht="91.2" x14ac:dyDescent="0.25">
      <c r="A163" s="132">
        <v>88</v>
      </c>
      <c r="B163" s="133">
        <v>88</v>
      </c>
      <c r="C163" s="134" t="s">
        <v>455</v>
      </c>
      <c r="D163" s="135" t="s">
        <v>78</v>
      </c>
      <c r="E163" s="136">
        <v>11744.93</v>
      </c>
      <c r="F163" s="137" t="s">
        <v>456</v>
      </c>
      <c r="G163" s="136" t="s">
        <v>99</v>
      </c>
      <c r="H163" s="136" t="s">
        <v>457</v>
      </c>
      <c r="I163" s="136" t="s">
        <v>458</v>
      </c>
      <c r="J163" s="136">
        <v>3</v>
      </c>
      <c r="K163" s="136" t="s">
        <v>459</v>
      </c>
      <c r="L163" s="137" t="s">
        <v>460</v>
      </c>
      <c r="M163" s="137"/>
      <c r="N163" s="137" t="s">
        <v>76</v>
      </c>
      <c r="O163" s="137"/>
      <c r="P163" s="137"/>
      <c r="Q163" s="137"/>
      <c r="R163" s="137"/>
      <c r="S163" s="137"/>
      <c r="T163" s="137"/>
      <c r="U163" s="137"/>
      <c r="V163" s="137" t="s">
        <v>385</v>
      </c>
    </row>
    <row r="164" spans="1:22" ht="125.4" x14ac:dyDescent="0.25">
      <c r="A164" s="132">
        <v>89</v>
      </c>
      <c r="B164" s="133">
        <v>89</v>
      </c>
      <c r="C164" s="134" t="s">
        <v>474</v>
      </c>
      <c r="D164" s="135" t="s">
        <v>483</v>
      </c>
      <c r="E164" s="136">
        <v>152.55000000000001</v>
      </c>
      <c r="F164" s="137" t="s">
        <v>475</v>
      </c>
      <c r="G164" s="136" t="s">
        <v>476</v>
      </c>
      <c r="H164" s="136" t="s">
        <v>484</v>
      </c>
      <c r="I164" s="136" t="s">
        <v>485</v>
      </c>
      <c r="J164" s="136" t="s">
        <v>486</v>
      </c>
      <c r="K164" s="136" t="s">
        <v>487</v>
      </c>
      <c r="L164" s="137" t="s">
        <v>488</v>
      </c>
      <c r="M164" s="137"/>
      <c r="N164" s="137" t="s">
        <v>76</v>
      </c>
      <c r="O164" s="137"/>
      <c r="P164" s="137"/>
      <c r="Q164" s="137"/>
      <c r="R164" s="137"/>
      <c r="S164" s="137"/>
      <c r="T164" s="137"/>
      <c r="U164" s="137"/>
      <c r="V164" s="137" t="s">
        <v>489</v>
      </c>
    </row>
    <row r="165" spans="1:22" ht="125.4" x14ac:dyDescent="0.25">
      <c r="A165" s="132">
        <v>90</v>
      </c>
      <c r="B165" s="133">
        <v>90</v>
      </c>
      <c r="C165" s="134" t="s">
        <v>490</v>
      </c>
      <c r="D165" s="135" t="s">
        <v>465</v>
      </c>
      <c r="E165" s="136">
        <v>86.01</v>
      </c>
      <c r="F165" s="137" t="s">
        <v>491</v>
      </c>
      <c r="G165" s="136" t="s">
        <v>492</v>
      </c>
      <c r="H165" s="136" t="s">
        <v>493</v>
      </c>
      <c r="I165" s="136" t="s">
        <v>494</v>
      </c>
      <c r="J165" s="136" t="s">
        <v>495</v>
      </c>
      <c r="K165" s="136" t="s">
        <v>496</v>
      </c>
      <c r="L165" s="137" t="s">
        <v>497</v>
      </c>
      <c r="M165" s="137"/>
      <c r="N165" s="137" t="s">
        <v>76</v>
      </c>
      <c r="O165" s="137"/>
      <c r="P165" s="137"/>
      <c r="Q165" s="137"/>
      <c r="R165" s="137"/>
      <c r="S165" s="137"/>
      <c r="T165" s="137"/>
      <c r="U165" s="137"/>
      <c r="V165" s="137" t="s">
        <v>498</v>
      </c>
    </row>
    <row r="166" spans="1:22" ht="79.8" x14ac:dyDescent="0.25">
      <c r="A166" s="132">
        <v>91</v>
      </c>
      <c r="B166" s="133">
        <v>91</v>
      </c>
      <c r="C166" s="134" t="s">
        <v>403</v>
      </c>
      <c r="D166" s="135" t="s">
        <v>78</v>
      </c>
      <c r="E166" s="136">
        <v>5013.63</v>
      </c>
      <c r="F166" s="137" t="s">
        <v>404</v>
      </c>
      <c r="G166" s="136" t="s">
        <v>405</v>
      </c>
      <c r="H166" s="136" t="s">
        <v>499</v>
      </c>
      <c r="I166" s="136" t="s">
        <v>500</v>
      </c>
      <c r="J166" s="136">
        <v>2</v>
      </c>
      <c r="K166" s="136" t="s">
        <v>501</v>
      </c>
      <c r="L166" s="137" t="s">
        <v>502</v>
      </c>
      <c r="M166" s="137"/>
      <c r="N166" s="137" t="s">
        <v>76</v>
      </c>
      <c r="O166" s="137"/>
      <c r="P166" s="137"/>
      <c r="Q166" s="137"/>
      <c r="R166" s="137"/>
      <c r="S166" s="137"/>
      <c r="T166" s="137"/>
      <c r="U166" s="137"/>
      <c r="V166" s="137" t="s">
        <v>503</v>
      </c>
    </row>
    <row r="167" spans="1:22" ht="79.8" x14ac:dyDescent="0.25">
      <c r="A167" s="132">
        <v>92</v>
      </c>
      <c r="B167" s="133">
        <v>92</v>
      </c>
      <c r="C167" s="134" t="s">
        <v>96</v>
      </c>
      <c r="D167" s="135" t="s">
        <v>228</v>
      </c>
      <c r="E167" s="136">
        <v>8684.73</v>
      </c>
      <c r="F167" s="137" t="s">
        <v>98</v>
      </c>
      <c r="G167" s="136" t="s">
        <v>99</v>
      </c>
      <c r="H167" s="136" t="s">
        <v>362</v>
      </c>
      <c r="I167" s="136" t="s">
        <v>363</v>
      </c>
      <c r="J167" s="136">
        <v>14</v>
      </c>
      <c r="K167" s="136" t="s">
        <v>364</v>
      </c>
      <c r="L167" s="137" t="s">
        <v>365</v>
      </c>
      <c r="M167" s="137"/>
      <c r="N167" s="137" t="s">
        <v>76</v>
      </c>
      <c r="O167" s="137"/>
      <c r="P167" s="137"/>
      <c r="Q167" s="137"/>
      <c r="R167" s="137"/>
      <c r="S167" s="137"/>
      <c r="T167" s="137"/>
      <c r="U167" s="137"/>
      <c r="V167" s="137" t="s">
        <v>366</v>
      </c>
    </row>
    <row r="168" spans="1:22" ht="125.4" x14ac:dyDescent="0.25">
      <c r="A168" s="132">
        <v>93</v>
      </c>
      <c r="B168" s="133">
        <v>93</v>
      </c>
      <c r="C168" s="134" t="s">
        <v>474</v>
      </c>
      <c r="D168" s="135" t="s">
        <v>465</v>
      </c>
      <c r="E168" s="136">
        <v>152.55000000000001</v>
      </c>
      <c r="F168" s="137" t="s">
        <v>475</v>
      </c>
      <c r="G168" s="136" t="s">
        <v>476</v>
      </c>
      <c r="H168" s="136" t="s">
        <v>477</v>
      </c>
      <c r="I168" s="136" t="s">
        <v>478</v>
      </c>
      <c r="J168" s="136" t="s">
        <v>479</v>
      </c>
      <c r="K168" s="136" t="s">
        <v>480</v>
      </c>
      <c r="L168" s="137" t="s">
        <v>481</v>
      </c>
      <c r="M168" s="137"/>
      <c r="N168" s="137" t="s">
        <v>76</v>
      </c>
      <c r="O168" s="137"/>
      <c r="P168" s="137"/>
      <c r="Q168" s="137"/>
      <c r="R168" s="137"/>
      <c r="S168" s="137"/>
      <c r="T168" s="137"/>
      <c r="U168" s="137"/>
      <c r="V168" s="137" t="s">
        <v>482</v>
      </c>
    </row>
    <row r="169" spans="1:22" ht="68.400000000000006" x14ac:dyDescent="0.25">
      <c r="A169" s="132">
        <v>94</v>
      </c>
      <c r="B169" s="133">
        <v>94</v>
      </c>
      <c r="C169" s="134" t="s">
        <v>504</v>
      </c>
      <c r="D169" s="135" t="s">
        <v>120</v>
      </c>
      <c r="E169" s="136">
        <v>81.3</v>
      </c>
      <c r="F169" s="137" t="s">
        <v>505</v>
      </c>
      <c r="G169" s="136"/>
      <c r="H169" s="136">
        <v>81</v>
      </c>
      <c r="I169" s="136" t="s">
        <v>506</v>
      </c>
      <c r="J169" s="136"/>
      <c r="K169" s="136">
        <v>285</v>
      </c>
      <c r="L169" s="137" t="s">
        <v>507</v>
      </c>
      <c r="M169" s="137"/>
      <c r="N169" s="137" t="s">
        <v>124</v>
      </c>
      <c r="O169" s="137"/>
      <c r="P169" s="137"/>
      <c r="Q169" s="137"/>
      <c r="R169" s="137"/>
      <c r="S169" s="137"/>
      <c r="T169" s="137"/>
      <c r="U169" s="137"/>
      <c r="V169" s="137"/>
    </row>
    <row r="170" spans="1:22" ht="68.400000000000006" x14ac:dyDescent="0.25">
      <c r="A170" s="132">
        <v>95</v>
      </c>
      <c r="B170" s="133">
        <v>95</v>
      </c>
      <c r="C170" s="134" t="s">
        <v>461</v>
      </c>
      <c r="D170" s="135" t="s">
        <v>120</v>
      </c>
      <c r="E170" s="136">
        <v>39.1</v>
      </c>
      <c r="F170" s="137" t="s">
        <v>462</v>
      </c>
      <c r="G170" s="136"/>
      <c r="H170" s="136">
        <v>39</v>
      </c>
      <c r="I170" s="136" t="s">
        <v>167</v>
      </c>
      <c r="J170" s="136"/>
      <c r="K170" s="136">
        <v>137</v>
      </c>
      <c r="L170" s="137" t="s">
        <v>463</v>
      </c>
      <c r="M170" s="137"/>
      <c r="N170" s="137" t="s">
        <v>124</v>
      </c>
      <c r="O170" s="137"/>
      <c r="P170" s="137"/>
      <c r="Q170" s="137"/>
      <c r="R170" s="137"/>
      <c r="S170" s="137"/>
      <c r="T170" s="137"/>
      <c r="U170" s="137"/>
      <c r="V170" s="137"/>
    </row>
    <row r="171" spans="1:22" ht="91.2" x14ac:dyDescent="0.25">
      <c r="A171" s="132">
        <v>96</v>
      </c>
      <c r="B171" s="133">
        <v>96</v>
      </c>
      <c r="C171" s="134" t="s">
        <v>455</v>
      </c>
      <c r="D171" s="135" t="s">
        <v>508</v>
      </c>
      <c r="E171" s="136">
        <v>11744.93</v>
      </c>
      <c r="F171" s="137" t="s">
        <v>456</v>
      </c>
      <c r="G171" s="136" t="s">
        <v>99</v>
      </c>
      <c r="H171" s="136" t="s">
        <v>509</v>
      </c>
      <c r="I171" s="136" t="s">
        <v>510</v>
      </c>
      <c r="J171" s="136">
        <v>10</v>
      </c>
      <c r="K171" s="136" t="s">
        <v>511</v>
      </c>
      <c r="L171" s="137" t="s">
        <v>512</v>
      </c>
      <c r="M171" s="137"/>
      <c r="N171" s="137" t="s">
        <v>76</v>
      </c>
      <c r="O171" s="137"/>
      <c r="P171" s="137"/>
      <c r="Q171" s="137"/>
      <c r="R171" s="137"/>
      <c r="S171" s="137"/>
      <c r="T171" s="137"/>
      <c r="U171" s="137"/>
      <c r="V171" s="137" t="s">
        <v>513</v>
      </c>
    </row>
    <row r="172" spans="1:22" ht="125.4" x14ac:dyDescent="0.25">
      <c r="A172" s="132">
        <v>97</v>
      </c>
      <c r="B172" s="133">
        <v>97</v>
      </c>
      <c r="C172" s="134" t="s">
        <v>474</v>
      </c>
      <c r="D172" s="135" t="s">
        <v>483</v>
      </c>
      <c r="E172" s="136">
        <v>152.55000000000001</v>
      </c>
      <c r="F172" s="137" t="s">
        <v>475</v>
      </c>
      <c r="G172" s="136" t="s">
        <v>476</v>
      </c>
      <c r="H172" s="136" t="s">
        <v>484</v>
      </c>
      <c r="I172" s="136" t="s">
        <v>485</v>
      </c>
      <c r="J172" s="136" t="s">
        <v>486</v>
      </c>
      <c r="K172" s="136" t="s">
        <v>487</v>
      </c>
      <c r="L172" s="137" t="s">
        <v>488</v>
      </c>
      <c r="M172" s="137"/>
      <c r="N172" s="137" t="s">
        <v>76</v>
      </c>
      <c r="O172" s="137"/>
      <c r="P172" s="137"/>
      <c r="Q172" s="137"/>
      <c r="R172" s="137"/>
      <c r="S172" s="137"/>
      <c r="T172" s="137"/>
      <c r="U172" s="137"/>
      <c r="V172" s="137" t="s">
        <v>489</v>
      </c>
    </row>
    <row r="173" spans="1:22" ht="68.400000000000006" x14ac:dyDescent="0.25">
      <c r="A173" s="132">
        <v>98</v>
      </c>
      <c r="B173" s="133">
        <v>98</v>
      </c>
      <c r="C173" s="134" t="s">
        <v>113</v>
      </c>
      <c r="D173" s="135" t="s">
        <v>386</v>
      </c>
      <c r="E173" s="136">
        <v>1010.59</v>
      </c>
      <c r="F173" s="137" t="s">
        <v>114</v>
      </c>
      <c r="G173" s="136">
        <v>5.16</v>
      </c>
      <c r="H173" s="136" t="s">
        <v>387</v>
      </c>
      <c r="I173" s="136" t="s">
        <v>388</v>
      </c>
      <c r="J173" s="136"/>
      <c r="K173" s="136" t="s">
        <v>389</v>
      </c>
      <c r="L173" s="137" t="s">
        <v>390</v>
      </c>
      <c r="M173" s="137"/>
      <c r="N173" s="137" t="s">
        <v>76</v>
      </c>
      <c r="O173" s="137"/>
      <c r="P173" s="137"/>
      <c r="Q173" s="137"/>
      <c r="R173" s="137"/>
      <c r="S173" s="137"/>
      <c r="T173" s="137"/>
      <c r="U173" s="137"/>
      <c r="V173" s="137">
        <v>1</v>
      </c>
    </row>
    <row r="174" spans="1:22" ht="57" x14ac:dyDescent="0.25">
      <c r="A174" s="132">
        <v>99</v>
      </c>
      <c r="B174" s="133">
        <v>99</v>
      </c>
      <c r="C174" s="134" t="s">
        <v>342</v>
      </c>
      <c r="D174" s="135" t="s">
        <v>288</v>
      </c>
      <c r="E174" s="136">
        <v>24.9</v>
      </c>
      <c r="F174" s="137" t="s">
        <v>344</v>
      </c>
      <c r="G174" s="136"/>
      <c r="H174" s="136">
        <v>50</v>
      </c>
      <c r="I174" s="136" t="s">
        <v>285</v>
      </c>
      <c r="J174" s="136"/>
      <c r="K174" s="136">
        <v>257</v>
      </c>
      <c r="L174" s="137" t="s">
        <v>514</v>
      </c>
      <c r="M174" s="137"/>
      <c r="N174" s="137" t="s">
        <v>124</v>
      </c>
      <c r="O174" s="137"/>
      <c r="P174" s="137"/>
      <c r="Q174" s="137"/>
      <c r="R174" s="137"/>
      <c r="S174" s="137"/>
      <c r="T174" s="137"/>
      <c r="U174" s="137"/>
      <c r="V174" s="137"/>
    </row>
    <row r="175" spans="1:22" ht="57" x14ac:dyDescent="0.25">
      <c r="A175" s="132">
        <v>100</v>
      </c>
      <c r="B175" s="133">
        <v>100</v>
      </c>
      <c r="C175" s="134" t="s">
        <v>515</v>
      </c>
      <c r="D175" s="135" t="s">
        <v>120</v>
      </c>
      <c r="E175" s="136">
        <v>22.3</v>
      </c>
      <c r="F175" s="137" t="s">
        <v>516</v>
      </c>
      <c r="G175" s="136"/>
      <c r="H175" s="136">
        <v>22</v>
      </c>
      <c r="I175" s="136" t="s">
        <v>517</v>
      </c>
      <c r="J175" s="136"/>
      <c r="K175" s="136">
        <v>109</v>
      </c>
      <c r="L175" s="137" t="s">
        <v>518</v>
      </c>
      <c r="M175" s="137"/>
      <c r="N175" s="137" t="s">
        <v>124</v>
      </c>
      <c r="O175" s="137"/>
      <c r="P175" s="137"/>
      <c r="Q175" s="137"/>
      <c r="R175" s="137"/>
      <c r="S175" s="137"/>
      <c r="T175" s="137"/>
      <c r="U175" s="137"/>
      <c r="V175" s="137"/>
    </row>
    <row r="176" spans="1:22" ht="79.8" x14ac:dyDescent="0.25">
      <c r="A176" s="132">
        <v>101</v>
      </c>
      <c r="B176" s="133">
        <v>101</v>
      </c>
      <c r="C176" s="134" t="s">
        <v>403</v>
      </c>
      <c r="D176" s="135" t="s">
        <v>120</v>
      </c>
      <c r="E176" s="136">
        <v>5013.63</v>
      </c>
      <c r="F176" s="137" t="s">
        <v>404</v>
      </c>
      <c r="G176" s="136" t="s">
        <v>405</v>
      </c>
      <c r="H176" s="136" t="s">
        <v>519</v>
      </c>
      <c r="I176" s="136" t="s">
        <v>520</v>
      </c>
      <c r="J176" s="136" t="s">
        <v>521</v>
      </c>
      <c r="K176" s="136" t="s">
        <v>522</v>
      </c>
      <c r="L176" s="137" t="s">
        <v>523</v>
      </c>
      <c r="M176" s="137"/>
      <c r="N176" s="137" t="s">
        <v>76</v>
      </c>
      <c r="O176" s="137"/>
      <c r="P176" s="137"/>
      <c r="Q176" s="137"/>
      <c r="R176" s="137"/>
      <c r="S176" s="137"/>
      <c r="T176" s="137"/>
      <c r="U176" s="137"/>
      <c r="V176" s="137" t="s">
        <v>524</v>
      </c>
    </row>
    <row r="177" spans="1:22" ht="57" x14ac:dyDescent="0.25">
      <c r="A177" s="138">
        <v>102</v>
      </c>
      <c r="B177" s="139">
        <v>102</v>
      </c>
      <c r="C177" s="140" t="s">
        <v>525</v>
      </c>
      <c r="D177" s="141" t="s">
        <v>120</v>
      </c>
      <c r="E177" s="142">
        <v>150</v>
      </c>
      <c r="F177" s="143" t="s">
        <v>526</v>
      </c>
      <c r="G177" s="142"/>
      <c r="H177" s="142">
        <v>150</v>
      </c>
      <c r="I177" s="142" t="s">
        <v>526</v>
      </c>
      <c r="J177" s="142"/>
      <c r="K177" s="142">
        <v>878</v>
      </c>
      <c r="L177" s="143" t="s">
        <v>527</v>
      </c>
      <c r="M177" s="143"/>
      <c r="N177" s="143" t="s">
        <v>124</v>
      </c>
      <c r="O177" s="143"/>
      <c r="P177" s="143"/>
      <c r="Q177" s="143"/>
      <c r="R177" s="143"/>
      <c r="S177" s="143"/>
      <c r="T177" s="143"/>
      <c r="U177" s="143"/>
      <c r="V177" s="143"/>
    </row>
    <row r="178" spans="1:22" ht="19.350000000000001" customHeight="1" x14ac:dyDescent="0.25">
      <c r="A178" s="128" t="s">
        <v>528</v>
      </c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  <c r="P178" s="129"/>
      <c r="Q178" s="129"/>
      <c r="R178" s="129"/>
      <c r="S178" s="129"/>
      <c r="T178" s="129"/>
      <c r="U178" s="129"/>
      <c r="V178" s="129"/>
    </row>
    <row r="179" spans="1:22" ht="18.45" customHeight="1" x14ac:dyDescent="0.25">
      <c r="A179" s="130" t="s">
        <v>529</v>
      </c>
      <c r="B179" s="131"/>
      <c r="C179" s="131"/>
      <c r="D179" s="131"/>
      <c r="E179" s="131"/>
      <c r="F179" s="131"/>
      <c r="G179" s="131"/>
      <c r="H179" s="131"/>
      <c r="I179" s="131"/>
      <c r="J179" s="131"/>
      <c r="K179" s="131"/>
      <c r="L179" s="131"/>
      <c r="M179" s="131"/>
      <c r="N179" s="131"/>
      <c r="O179" s="131"/>
      <c r="P179" s="131"/>
      <c r="Q179" s="131"/>
      <c r="R179" s="131"/>
      <c r="S179" s="131"/>
      <c r="T179" s="131"/>
      <c r="U179" s="131"/>
      <c r="V179" s="131"/>
    </row>
    <row r="180" spans="1:22" ht="125.4" x14ac:dyDescent="0.25">
      <c r="A180" s="132">
        <v>103</v>
      </c>
      <c r="B180" s="133">
        <v>103</v>
      </c>
      <c r="C180" s="134" t="s">
        <v>530</v>
      </c>
      <c r="D180" s="135" t="s">
        <v>531</v>
      </c>
      <c r="E180" s="136">
        <v>41085.53</v>
      </c>
      <c r="F180" s="137" t="s">
        <v>532</v>
      </c>
      <c r="G180" s="136" t="s">
        <v>142</v>
      </c>
      <c r="H180" s="136" t="s">
        <v>533</v>
      </c>
      <c r="I180" s="136" t="s">
        <v>534</v>
      </c>
      <c r="J180" s="136">
        <v>102</v>
      </c>
      <c r="K180" s="136" t="s">
        <v>535</v>
      </c>
      <c r="L180" s="137" t="s">
        <v>536</v>
      </c>
      <c r="M180" s="137"/>
      <c r="N180" s="137" t="s">
        <v>76</v>
      </c>
      <c r="O180" s="137"/>
      <c r="P180" s="137"/>
      <c r="Q180" s="137"/>
      <c r="R180" s="137"/>
      <c r="S180" s="137"/>
      <c r="T180" s="137"/>
      <c r="U180" s="137"/>
      <c r="V180" s="137">
        <v>270</v>
      </c>
    </row>
    <row r="181" spans="1:22" ht="34.200000000000003" x14ac:dyDescent="0.25">
      <c r="A181" s="132">
        <v>104</v>
      </c>
      <c r="B181" s="133">
        <v>104</v>
      </c>
      <c r="C181" s="134" t="s">
        <v>537</v>
      </c>
      <c r="D181" s="135" t="s">
        <v>538</v>
      </c>
      <c r="E181" s="136">
        <v>26830</v>
      </c>
      <c r="F181" s="137" t="s">
        <v>539</v>
      </c>
      <c r="G181" s="136"/>
      <c r="H181" s="136">
        <v>5</v>
      </c>
      <c r="I181" s="136" t="s">
        <v>417</v>
      </c>
      <c r="J181" s="136"/>
      <c r="K181" s="136">
        <v>23</v>
      </c>
      <c r="L181" s="137" t="s">
        <v>282</v>
      </c>
      <c r="M181" s="137"/>
      <c r="N181" s="137" t="s">
        <v>124</v>
      </c>
      <c r="O181" s="137"/>
      <c r="P181" s="137"/>
      <c r="Q181" s="137"/>
      <c r="R181" s="137"/>
      <c r="S181" s="137"/>
      <c r="T181" s="137"/>
      <c r="U181" s="137"/>
      <c r="V181" s="137"/>
    </row>
    <row r="182" spans="1:22" ht="18.45" customHeight="1" x14ac:dyDescent="0.25">
      <c r="A182" s="130" t="s">
        <v>540</v>
      </c>
      <c r="B182" s="131"/>
      <c r="C182" s="131"/>
      <c r="D182" s="131"/>
      <c r="E182" s="131"/>
      <c r="F182" s="131"/>
      <c r="G182" s="131"/>
      <c r="H182" s="131"/>
      <c r="I182" s="131"/>
      <c r="J182" s="131"/>
      <c r="K182" s="131"/>
      <c r="L182" s="131"/>
      <c r="M182" s="131"/>
      <c r="N182" s="131"/>
      <c r="O182" s="131"/>
      <c r="P182" s="131"/>
      <c r="Q182" s="131"/>
      <c r="R182" s="131"/>
      <c r="S182" s="131"/>
      <c r="T182" s="131"/>
      <c r="U182" s="131"/>
      <c r="V182" s="131"/>
    </row>
    <row r="183" spans="1:22" ht="79.8" x14ac:dyDescent="0.25">
      <c r="A183" s="132">
        <v>105</v>
      </c>
      <c r="B183" s="133">
        <v>105</v>
      </c>
      <c r="C183" s="134" t="s">
        <v>105</v>
      </c>
      <c r="D183" s="135" t="s">
        <v>508</v>
      </c>
      <c r="E183" s="136">
        <v>2435.67</v>
      </c>
      <c r="F183" s="137" t="s">
        <v>107</v>
      </c>
      <c r="G183" s="136" t="s">
        <v>108</v>
      </c>
      <c r="H183" s="136" t="s">
        <v>541</v>
      </c>
      <c r="I183" s="136" t="s">
        <v>542</v>
      </c>
      <c r="J183" s="136">
        <v>2</v>
      </c>
      <c r="K183" s="136" t="s">
        <v>543</v>
      </c>
      <c r="L183" s="137" t="s">
        <v>544</v>
      </c>
      <c r="M183" s="137"/>
      <c r="N183" s="137" t="s">
        <v>76</v>
      </c>
      <c r="O183" s="137"/>
      <c r="P183" s="137"/>
      <c r="Q183" s="137"/>
      <c r="R183" s="137"/>
      <c r="S183" s="137"/>
      <c r="T183" s="137"/>
      <c r="U183" s="137"/>
      <c r="V183" s="137" t="s">
        <v>503</v>
      </c>
    </row>
    <row r="184" spans="1:22" ht="45.6" x14ac:dyDescent="0.25">
      <c r="A184" s="132">
        <v>106</v>
      </c>
      <c r="B184" s="133">
        <v>106</v>
      </c>
      <c r="C184" s="134" t="s">
        <v>545</v>
      </c>
      <c r="D184" s="135" t="s">
        <v>279</v>
      </c>
      <c r="E184" s="136">
        <v>18.600000000000001</v>
      </c>
      <c r="F184" s="137" t="s">
        <v>546</v>
      </c>
      <c r="G184" s="136"/>
      <c r="H184" s="136">
        <v>74</v>
      </c>
      <c r="I184" s="136" t="s">
        <v>547</v>
      </c>
      <c r="J184" s="136"/>
      <c r="K184" s="136">
        <v>167</v>
      </c>
      <c r="L184" s="137" t="s">
        <v>548</v>
      </c>
      <c r="M184" s="137"/>
      <c r="N184" s="137" t="s">
        <v>124</v>
      </c>
      <c r="O184" s="137"/>
      <c r="P184" s="137"/>
      <c r="Q184" s="137"/>
      <c r="R184" s="137"/>
      <c r="S184" s="137"/>
      <c r="T184" s="137"/>
      <c r="U184" s="137"/>
      <c r="V184" s="137"/>
    </row>
    <row r="185" spans="1:22" ht="34.200000000000003" x14ac:dyDescent="0.25">
      <c r="A185" s="132">
        <v>107</v>
      </c>
      <c r="B185" s="133">
        <v>107</v>
      </c>
      <c r="C185" s="134" t="s">
        <v>549</v>
      </c>
      <c r="D185" s="135" t="s">
        <v>337</v>
      </c>
      <c r="E185" s="136">
        <v>77.7</v>
      </c>
      <c r="F185" s="137" t="s">
        <v>550</v>
      </c>
      <c r="G185" s="136"/>
      <c r="H185" s="136">
        <v>8</v>
      </c>
      <c r="I185" s="136" t="s">
        <v>150</v>
      </c>
      <c r="J185" s="136"/>
      <c r="K185" s="136">
        <v>29</v>
      </c>
      <c r="L185" s="137" t="s">
        <v>188</v>
      </c>
      <c r="M185" s="137"/>
      <c r="N185" s="137" t="s">
        <v>124</v>
      </c>
      <c r="O185" s="137"/>
      <c r="P185" s="137"/>
      <c r="Q185" s="137"/>
      <c r="R185" s="137"/>
      <c r="S185" s="137"/>
      <c r="T185" s="137"/>
      <c r="U185" s="137"/>
      <c r="V185" s="137"/>
    </row>
    <row r="186" spans="1:22" ht="34.200000000000003" x14ac:dyDescent="0.25">
      <c r="A186" s="138">
        <v>108</v>
      </c>
      <c r="B186" s="139">
        <v>108</v>
      </c>
      <c r="C186" s="140" t="s">
        <v>158</v>
      </c>
      <c r="D186" s="141" t="s">
        <v>288</v>
      </c>
      <c r="E186" s="142">
        <v>2.41</v>
      </c>
      <c r="F186" s="143" t="s">
        <v>160</v>
      </c>
      <c r="G186" s="142"/>
      <c r="H186" s="142">
        <v>5</v>
      </c>
      <c r="I186" s="142" t="s">
        <v>417</v>
      </c>
      <c r="J186" s="142"/>
      <c r="K186" s="142">
        <v>38</v>
      </c>
      <c r="L186" s="143" t="s">
        <v>551</v>
      </c>
      <c r="M186" s="143"/>
      <c r="N186" s="143" t="s">
        <v>124</v>
      </c>
      <c r="O186" s="143"/>
      <c r="P186" s="143"/>
      <c r="Q186" s="143"/>
      <c r="R186" s="143"/>
      <c r="S186" s="143"/>
      <c r="T186" s="143"/>
      <c r="U186" s="143"/>
      <c r="V186" s="143"/>
    </row>
    <row r="187" spans="1:22" ht="34.200000000000003" x14ac:dyDescent="0.25">
      <c r="A187" s="144" t="s">
        <v>552</v>
      </c>
      <c r="B187" s="145"/>
      <c r="C187" s="145"/>
      <c r="D187" s="145"/>
      <c r="E187" s="145"/>
      <c r="F187" s="145"/>
      <c r="G187" s="145"/>
      <c r="H187" s="146">
        <v>15793</v>
      </c>
      <c r="I187" s="146" t="s">
        <v>553</v>
      </c>
      <c r="J187" s="146" t="s">
        <v>554</v>
      </c>
      <c r="K187" s="146">
        <v>97800</v>
      </c>
      <c r="L187" s="146" t="s">
        <v>555</v>
      </c>
      <c r="M187" s="146"/>
      <c r="N187" s="146"/>
      <c r="O187" s="146"/>
      <c r="P187" s="146"/>
      <c r="Q187" s="146"/>
      <c r="R187" s="146"/>
      <c r="S187" s="146"/>
      <c r="T187" s="146"/>
      <c r="U187" s="146"/>
      <c r="V187" s="146" t="s">
        <v>556</v>
      </c>
    </row>
    <row r="188" spans="1:22" x14ac:dyDescent="0.25">
      <c r="A188" s="144" t="s">
        <v>557</v>
      </c>
      <c r="B188" s="145"/>
      <c r="C188" s="145"/>
      <c r="D188" s="145"/>
      <c r="E188" s="145"/>
      <c r="F188" s="145"/>
      <c r="G188" s="145"/>
      <c r="H188" s="146"/>
      <c r="I188" s="146"/>
      <c r="J188" s="146"/>
      <c r="K188" s="146"/>
      <c r="L188" s="146"/>
      <c r="M188" s="146"/>
      <c r="N188" s="146"/>
      <c r="O188" s="146"/>
      <c r="P188" s="146"/>
      <c r="Q188" s="146"/>
      <c r="R188" s="146"/>
      <c r="S188" s="146"/>
      <c r="T188" s="146"/>
      <c r="U188" s="146"/>
      <c r="V188" s="146"/>
    </row>
    <row r="189" spans="1:22" x14ac:dyDescent="0.25">
      <c r="A189" s="144" t="s">
        <v>558</v>
      </c>
      <c r="B189" s="145"/>
      <c r="C189" s="145"/>
      <c r="D189" s="145"/>
      <c r="E189" s="145"/>
      <c r="F189" s="145"/>
      <c r="G189" s="145"/>
      <c r="H189" s="146">
        <v>4017</v>
      </c>
      <c r="I189" s="146"/>
      <c r="J189" s="146"/>
      <c r="K189" s="146">
        <v>48238</v>
      </c>
      <c r="L189" s="146"/>
      <c r="M189" s="146"/>
      <c r="N189" s="146"/>
      <c r="O189" s="146"/>
      <c r="P189" s="146"/>
      <c r="Q189" s="146"/>
      <c r="R189" s="146"/>
      <c r="S189" s="146"/>
      <c r="T189" s="146"/>
      <c r="U189" s="146"/>
      <c r="V189" s="146"/>
    </row>
    <row r="190" spans="1:22" x14ac:dyDescent="0.25">
      <c r="A190" s="144" t="s">
        <v>559</v>
      </c>
      <c r="B190" s="145"/>
      <c r="C190" s="145"/>
      <c r="D190" s="145"/>
      <c r="E190" s="145"/>
      <c r="F190" s="145"/>
      <c r="G190" s="145"/>
      <c r="H190" s="146">
        <v>10249</v>
      </c>
      <c r="I190" s="146"/>
      <c r="J190" s="146"/>
      <c r="K190" s="146">
        <v>43913</v>
      </c>
      <c r="L190" s="146"/>
      <c r="M190" s="146"/>
      <c r="N190" s="146"/>
      <c r="O190" s="146"/>
      <c r="P190" s="146"/>
      <c r="Q190" s="146"/>
      <c r="R190" s="146"/>
      <c r="S190" s="146"/>
      <c r="T190" s="146"/>
      <c r="U190" s="146"/>
      <c r="V190" s="146"/>
    </row>
    <row r="191" spans="1:22" x14ac:dyDescent="0.25">
      <c r="A191" s="144" t="s">
        <v>560</v>
      </c>
      <c r="B191" s="145"/>
      <c r="C191" s="145"/>
      <c r="D191" s="145"/>
      <c r="E191" s="145"/>
      <c r="F191" s="145"/>
      <c r="G191" s="145"/>
      <c r="H191" s="146">
        <v>1602</v>
      </c>
      <c r="I191" s="146"/>
      <c r="J191" s="146"/>
      <c r="K191" s="146">
        <v>6578</v>
      </c>
      <c r="L191" s="146"/>
      <c r="M191" s="146"/>
      <c r="N191" s="146"/>
      <c r="O191" s="146"/>
      <c r="P191" s="146"/>
      <c r="Q191" s="146"/>
      <c r="R191" s="146"/>
      <c r="S191" s="146"/>
      <c r="T191" s="146"/>
      <c r="U191" s="146"/>
      <c r="V191" s="146"/>
    </row>
    <row r="192" spans="1:22" x14ac:dyDescent="0.25">
      <c r="A192" s="147" t="s">
        <v>561</v>
      </c>
      <c r="B192" s="148"/>
      <c r="C192" s="148"/>
      <c r="D192" s="148"/>
      <c r="E192" s="148"/>
      <c r="F192" s="148"/>
      <c r="G192" s="148"/>
      <c r="H192" s="149">
        <v>4068</v>
      </c>
      <c r="I192" s="149"/>
      <c r="J192" s="149"/>
      <c r="K192" s="149">
        <v>41724</v>
      </c>
      <c r="L192" s="149"/>
      <c r="M192" s="149"/>
      <c r="N192" s="149"/>
      <c r="O192" s="149"/>
      <c r="P192" s="149"/>
      <c r="Q192" s="149"/>
      <c r="R192" s="149"/>
      <c r="S192" s="149"/>
      <c r="T192" s="149"/>
      <c r="U192" s="149"/>
      <c r="V192" s="149"/>
    </row>
    <row r="193" spans="1:22" x14ac:dyDescent="0.25">
      <c r="A193" s="147" t="s">
        <v>562</v>
      </c>
      <c r="B193" s="148"/>
      <c r="C193" s="148"/>
      <c r="D193" s="148"/>
      <c r="E193" s="148"/>
      <c r="F193" s="148"/>
      <c r="G193" s="148"/>
      <c r="H193" s="149">
        <v>2407</v>
      </c>
      <c r="I193" s="149"/>
      <c r="J193" s="149"/>
      <c r="K193" s="149">
        <v>23117</v>
      </c>
      <c r="L193" s="149"/>
      <c r="M193" s="149"/>
      <c r="N193" s="149"/>
      <c r="O193" s="149"/>
      <c r="P193" s="149"/>
      <c r="Q193" s="149"/>
      <c r="R193" s="149"/>
      <c r="S193" s="149"/>
      <c r="T193" s="149"/>
      <c r="U193" s="149"/>
      <c r="V193" s="149"/>
    </row>
    <row r="194" spans="1:22" x14ac:dyDescent="0.25">
      <c r="A194" s="147" t="s">
        <v>563</v>
      </c>
      <c r="B194" s="148"/>
      <c r="C194" s="148"/>
      <c r="D194" s="148"/>
      <c r="E194" s="148"/>
      <c r="F194" s="148"/>
      <c r="G194" s="148"/>
      <c r="H194" s="149"/>
      <c r="I194" s="149"/>
      <c r="J194" s="149"/>
      <c r="K194" s="149"/>
      <c r="L194" s="149"/>
      <c r="M194" s="149"/>
      <c r="N194" s="149"/>
      <c r="O194" s="149"/>
      <c r="P194" s="149"/>
      <c r="Q194" s="149"/>
      <c r="R194" s="149"/>
      <c r="S194" s="149"/>
      <c r="T194" s="149"/>
      <c r="U194" s="149"/>
      <c r="V194" s="149"/>
    </row>
    <row r="195" spans="1:22" ht="30" hidden="1" customHeight="1" x14ac:dyDescent="0.25">
      <c r="A195" s="144" t="s">
        <v>564</v>
      </c>
      <c r="B195" s="145"/>
      <c r="C195" s="145"/>
      <c r="D195" s="145"/>
      <c r="E195" s="145"/>
      <c r="F195" s="145"/>
      <c r="G195" s="145"/>
      <c r="H195" s="146">
        <v>901</v>
      </c>
      <c r="I195" s="146"/>
      <c r="J195" s="146"/>
      <c r="K195" s="146">
        <v>9496</v>
      </c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</row>
    <row r="196" spans="1:22" ht="30" hidden="1" customHeight="1" x14ac:dyDescent="0.25">
      <c r="A196" s="144" t="s">
        <v>565</v>
      </c>
      <c r="B196" s="145"/>
      <c r="C196" s="145"/>
      <c r="D196" s="145"/>
      <c r="E196" s="145"/>
      <c r="F196" s="145"/>
      <c r="G196" s="145"/>
      <c r="H196" s="146">
        <v>18072</v>
      </c>
      <c r="I196" s="146"/>
      <c r="J196" s="146"/>
      <c r="K196" s="146">
        <v>135713</v>
      </c>
      <c r="L196" s="146"/>
      <c r="M196" s="146"/>
      <c r="N196" s="146"/>
      <c r="O196" s="146"/>
      <c r="P196" s="146"/>
      <c r="Q196" s="146"/>
      <c r="R196" s="146"/>
      <c r="S196" s="146"/>
      <c r="T196" s="146"/>
      <c r="U196" s="146"/>
      <c r="V196" s="146"/>
    </row>
    <row r="197" spans="1:22" hidden="1" x14ac:dyDescent="0.25">
      <c r="A197" s="144" t="s">
        <v>566</v>
      </c>
      <c r="B197" s="145"/>
      <c r="C197" s="145"/>
      <c r="D197" s="145"/>
      <c r="E197" s="145"/>
      <c r="F197" s="145"/>
      <c r="G197" s="145"/>
      <c r="H197" s="146">
        <v>562</v>
      </c>
      <c r="I197" s="146"/>
      <c r="J197" s="146"/>
      <c r="K197" s="146">
        <v>2551</v>
      </c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</row>
    <row r="198" spans="1:22" ht="30" hidden="1" customHeight="1" x14ac:dyDescent="0.25">
      <c r="A198" s="144" t="s">
        <v>567</v>
      </c>
      <c r="B198" s="145"/>
      <c r="C198" s="145"/>
      <c r="D198" s="145"/>
      <c r="E198" s="145"/>
      <c r="F198" s="145"/>
      <c r="G198" s="145"/>
      <c r="H198" s="146">
        <v>1085</v>
      </c>
      <c r="I198" s="146"/>
      <c r="J198" s="146"/>
      <c r="K198" s="146">
        <v>4499</v>
      </c>
      <c r="L198" s="146"/>
      <c r="M198" s="146"/>
      <c r="N198" s="146"/>
      <c r="O198" s="146"/>
      <c r="P198" s="146"/>
      <c r="Q198" s="146"/>
      <c r="R198" s="146"/>
      <c r="S198" s="146"/>
      <c r="T198" s="146"/>
      <c r="U198" s="146"/>
      <c r="V198" s="146"/>
    </row>
    <row r="199" spans="1:22" hidden="1" x14ac:dyDescent="0.25">
      <c r="A199" s="144" t="s">
        <v>568</v>
      </c>
      <c r="B199" s="145"/>
      <c r="C199" s="145"/>
      <c r="D199" s="145"/>
      <c r="E199" s="145"/>
      <c r="F199" s="145"/>
      <c r="G199" s="145"/>
      <c r="H199" s="146">
        <v>230</v>
      </c>
      <c r="I199" s="146"/>
      <c r="J199" s="146"/>
      <c r="K199" s="146">
        <v>1616</v>
      </c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</row>
    <row r="200" spans="1:22" ht="30" hidden="1" customHeight="1" x14ac:dyDescent="0.25">
      <c r="A200" s="144" t="s">
        <v>569</v>
      </c>
      <c r="B200" s="145"/>
      <c r="C200" s="145"/>
      <c r="D200" s="145"/>
      <c r="E200" s="145"/>
      <c r="F200" s="145"/>
      <c r="G200" s="145"/>
      <c r="H200" s="146">
        <v>1418</v>
      </c>
      <c r="I200" s="146"/>
      <c r="J200" s="146"/>
      <c r="K200" s="146">
        <v>8766</v>
      </c>
      <c r="L200" s="146"/>
      <c r="M200" s="146"/>
      <c r="N200" s="146"/>
      <c r="O200" s="146"/>
      <c r="P200" s="146"/>
      <c r="Q200" s="146"/>
      <c r="R200" s="146"/>
      <c r="S200" s="146"/>
      <c r="T200" s="146"/>
      <c r="U200" s="146"/>
      <c r="V200" s="146"/>
    </row>
    <row r="201" spans="1:22" x14ac:dyDescent="0.25">
      <c r="A201" s="144" t="s">
        <v>570</v>
      </c>
      <c r="B201" s="145"/>
      <c r="C201" s="145"/>
      <c r="D201" s="145"/>
      <c r="E201" s="145"/>
      <c r="F201" s="145"/>
      <c r="G201" s="145"/>
      <c r="H201" s="146">
        <v>22268</v>
      </c>
      <c r="I201" s="146"/>
      <c r="J201" s="146"/>
      <c r="K201" s="146">
        <v>162641</v>
      </c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</row>
    <row r="202" spans="1:22" ht="18" customHeight="1" x14ac:dyDescent="0.25">
      <c r="A202" s="144" t="s">
        <v>571</v>
      </c>
      <c r="B202" s="145"/>
      <c r="C202" s="145"/>
      <c r="D202" s="145"/>
      <c r="E202" s="145"/>
      <c r="F202" s="145"/>
      <c r="G202" s="145"/>
      <c r="H202" s="146">
        <v>2310.0300000000002</v>
      </c>
      <c r="I202" s="146"/>
      <c r="J202" s="146"/>
      <c r="K202" s="146">
        <v>10831.09</v>
      </c>
      <c r="L202" s="146"/>
      <c r="M202" s="146"/>
      <c r="N202" s="146"/>
      <c r="O202" s="146"/>
      <c r="P202" s="146"/>
      <c r="Q202" s="146"/>
      <c r="R202" s="146"/>
      <c r="S202" s="146"/>
      <c r="T202" s="146"/>
      <c r="U202" s="146"/>
      <c r="V202" s="146"/>
    </row>
    <row r="203" spans="1:22" x14ac:dyDescent="0.25">
      <c r="A203" s="147" t="s">
        <v>572</v>
      </c>
      <c r="B203" s="148"/>
      <c r="C203" s="148"/>
      <c r="D203" s="148"/>
      <c r="E203" s="148"/>
      <c r="F203" s="148"/>
      <c r="G203" s="148"/>
      <c r="H203" s="149">
        <v>24578.03</v>
      </c>
      <c r="I203" s="149"/>
      <c r="J203" s="149"/>
      <c r="K203" s="149">
        <v>173472.09</v>
      </c>
      <c r="L203" s="149"/>
      <c r="M203" s="149"/>
      <c r="N203" s="149"/>
      <c r="O203" s="149"/>
      <c r="P203" s="149"/>
      <c r="Q203" s="149"/>
      <c r="R203" s="149"/>
      <c r="S203" s="149"/>
      <c r="T203" s="149"/>
      <c r="U203" s="149"/>
      <c r="V203" s="149"/>
    </row>
    <row r="204" spans="1:22" x14ac:dyDescent="0.25">
      <c r="A204" s="50"/>
      <c r="B204" s="39"/>
      <c r="C204" s="48"/>
      <c r="D204" s="48"/>
      <c r="E204" s="48"/>
      <c r="F204" s="48"/>
      <c r="G204" s="48"/>
      <c r="H204" s="48"/>
      <c r="I204" s="48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</row>
    <row r="205" spans="1:22" x14ac:dyDescent="0.25">
      <c r="A205" s="50"/>
      <c r="B205" s="39"/>
      <c r="C205" s="73" t="s">
        <v>61</v>
      </c>
      <c r="D205" s="48"/>
      <c r="E205" s="48"/>
      <c r="F205" s="48"/>
      <c r="G205" s="48"/>
      <c r="H205" s="74">
        <f>IF(ISBLANK(Y30),"",ROUND(Z30/Y30,2)*100)</f>
        <v>101</v>
      </c>
      <c r="I205" s="48"/>
      <c r="J205" s="48"/>
      <c r="K205" s="74">
        <f>IF(ISBLANK(Y31),"",ROUND(Z31/Y31,2)*100)</f>
        <v>86</v>
      </c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</row>
    <row r="206" spans="1:22" x14ac:dyDescent="0.25">
      <c r="A206" s="50"/>
      <c r="B206" s="39"/>
      <c r="C206" s="73" t="s">
        <v>62</v>
      </c>
      <c r="D206" s="48"/>
      <c r="E206" s="48"/>
      <c r="F206" s="48"/>
      <c r="G206" s="48"/>
      <c r="H206" s="45">
        <f>IF(ISBLANK(Y30),"",ROUND(AA30/Y30,2)*100)</f>
        <v>60</v>
      </c>
      <c r="I206" s="48"/>
      <c r="J206" s="48"/>
      <c r="K206" s="45">
        <f>IF(ISBLANK(Y31),"",ROUND(AA31/Y31,2)*100)</f>
        <v>48</v>
      </c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</row>
    <row r="207" spans="1:22" x14ac:dyDescent="0.25">
      <c r="A207" s="28"/>
      <c r="B207" s="28"/>
      <c r="C207" s="29"/>
      <c r="D207" s="29"/>
      <c r="E207" s="29"/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</row>
    <row r="208" spans="1:22" x14ac:dyDescent="0.25">
      <c r="B208" s="75" t="s">
        <v>68</v>
      </c>
      <c r="C208" s="29"/>
      <c r="D208" s="29"/>
      <c r="E208" s="29"/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  <c r="R208" s="29"/>
      <c r="S208" s="29"/>
      <c r="T208" s="29"/>
      <c r="U208" s="29"/>
      <c r="V208" s="29"/>
    </row>
    <row r="209" spans="2:22" x14ac:dyDescent="0.25">
      <c r="B209" s="39"/>
      <c r="C209" s="29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</row>
    <row r="210" spans="2:22" x14ac:dyDescent="0.25">
      <c r="B210" s="75" t="s">
        <v>69</v>
      </c>
      <c r="C210" s="29"/>
      <c r="D210" s="29"/>
      <c r="E210" s="29"/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  <c r="R210" s="29"/>
      <c r="S210" s="29"/>
      <c r="T210" s="29"/>
      <c r="U210" s="29"/>
      <c r="V210" s="29"/>
    </row>
    <row r="211" spans="2:22" x14ac:dyDescent="0.25">
      <c r="B211" s="46"/>
      <c r="C211" s="39"/>
      <c r="D211" s="39"/>
      <c r="E211" s="39"/>
      <c r="F211" s="39"/>
      <c r="G211" s="39"/>
      <c r="H211" s="39"/>
      <c r="I211" s="39"/>
      <c r="J211" s="39"/>
      <c r="K211" s="39"/>
      <c r="L211" s="39"/>
      <c r="M211" s="39"/>
      <c r="N211" s="39"/>
      <c r="O211" s="39"/>
      <c r="P211" s="39"/>
      <c r="Q211" s="39"/>
      <c r="R211" s="39"/>
      <c r="S211" s="39"/>
      <c r="T211" s="39"/>
      <c r="U211" s="39"/>
      <c r="V211" s="39"/>
    </row>
    <row r="213" spans="2:22" x14ac:dyDescent="0.25">
      <c r="C213" s="49"/>
      <c r="D213" s="49"/>
      <c r="E213" s="49"/>
      <c r="F213" s="49"/>
      <c r="G213" s="49"/>
    </row>
    <row r="214" spans="2:22" x14ac:dyDescent="0.25">
      <c r="C214" s="49"/>
      <c r="D214" s="49"/>
      <c r="E214" s="49"/>
      <c r="F214" s="49"/>
      <c r="G214" s="49"/>
    </row>
    <row r="215" spans="2:22" x14ac:dyDescent="0.25">
      <c r="C215" s="49"/>
      <c r="D215" s="49"/>
      <c r="E215" s="49"/>
      <c r="F215" s="49"/>
      <c r="G215" s="49"/>
    </row>
    <row r="216" spans="2:22" x14ac:dyDescent="0.25">
      <c r="C216" s="49"/>
      <c r="D216" s="49"/>
      <c r="E216" s="49"/>
      <c r="F216" s="49"/>
      <c r="G216" s="49"/>
    </row>
    <row r="217" spans="2:22" x14ac:dyDescent="0.25">
      <c r="C217" s="49"/>
      <c r="D217" s="49"/>
      <c r="E217" s="49"/>
      <c r="F217" s="49"/>
      <c r="G217" s="49"/>
    </row>
    <row r="218" spans="2:22" x14ac:dyDescent="0.25">
      <c r="C218" s="49"/>
      <c r="D218" s="49"/>
      <c r="E218" s="49"/>
      <c r="F218" s="49"/>
      <c r="G218" s="49"/>
    </row>
    <row r="219" spans="2:22" x14ac:dyDescent="0.25">
      <c r="C219" s="49"/>
      <c r="D219" s="49"/>
      <c r="E219" s="49"/>
      <c r="F219" s="49"/>
      <c r="G219" s="49"/>
    </row>
    <row r="220" spans="2:22" x14ac:dyDescent="0.25">
      <c r="C220" s="49"/>
      <c r="D220" s="49"/>
      <c r="E220" s="49"/>
      <c r="F220" s="49"/>
      <c r="G220" s="49"/>
    </row>
    <row r="221" spans="2:22" x14ac:dyDescent="0.25">
      <c r="C221" s="49"/>
      <c r="D221" s="49"/>
      <c r="E221" s="49"/>
      <c r="F221" s="49"/>
      <c r="G221" s="49"/>
    </row>
    <row r="222" spans="2:22" x14ac:dyDescent="0.25">
      <c r="C222" s="49"/>
      <c r="D222" s="49"/>
      <c r="E222" s="49"/>
      <c r="F222" s="49"/>
      <c r="G222" s="49"/>
    </row>
    <row r="223" spans="2:22" x14ac:dyDescent="0.25">
      <c r="C223" s="49"/>
      <c r="D223" s="49"/>
      <c r="E223" s="49"/>
      <c r="F223" s="49"/>
      <c r="G223" s="49"/>
    </row>
    <row r="224" spans="2:22" x14ac:dyDescent="0.25">
      <c r="C224" s="49"/>
      <c r="D224" s="49"/>
      <c r="E224" s="49"/>
      <c r="F224" s="49"/>
      <c r="G224" s="49"/>
    </row>
  </sheetData>
  <mergeCells count="88">
    <mergeCell ref="A202:G202"/>
    <mergeCell ref="A203:G203"/>
    <mergeCell ref="A196:G196"/>
    <mergeCell ref="A197:G197"/>
    <mergeCell ref="A198:G198"/>
    <mergeCell ref="A199:G199"/>
    <mergeCell ref="A200:G200"/>
    <mergeCell ref="A201:G201"/>
    <mergeCell ref="A190:G190"/>
    <mergeCell ref="A191:G191"/>
    <mergeCell ref="A192:G192"/>
    <mergeCell ref="A193:G193"/>
    <mergeCell ref="A194:G194"/>
    <mergeCell ref="A195:G195"/>
    <mergeCell ref="A178:V178"/>
    <mergeCell ref="A179:V179"/>
    <mergeCell ref="A182:V182"/>
    <mergeCell ref="A187:G187"/>
    <mergeCell ref="A188:G188"/>
    <mergeCell ref="A189:G189"/>
    <mergeCell ref="A146:V146"/>
    <mergeCell ref="A148:V148"/>
    <mergeCell ref="A150:V150"/>
    <mergeCell ref="A152:V152"/>
    <mergeCell ref="A156:V156"/>
    <mergeCell ref="A157:V157"/>
    <mergeCell ref="A121:V121"/>
    <mergeCell ref="A124:V124"/>
    <mergeCell ref="A130:V130"/>
    <mergeCell ref="A136:V136"/>
    <mergeCell ref="A138:V138"/>
    <mergeCell ref="A141:V141"/>
    <mergeCell ref="A101:V101"/>
    <mergeCell ref="A104:V104"/>
    <mergeCell ref="A107:V107"/>
    <mergeCell ref="A110:V110"/>
    <mergeCell ref="A112:V112"/>
    <mergeCell ref="A113:V113"/>
    <mergeCell ref="A85:V85"/>
    <mergeCell ref="A90:V90"/>
    <mergeCell ref="A91:V91"/>
    <mergeCell ref="A93:V93"/>
    <mergeCell ref="A95:V95"/>
    <mergeCell ref="A96:V96"/>
    <mergeCell ref="A63:V63"/>
    <mergeCell ref="A71:V71"/>
    <mergeCell ref="A75:V75"/>
    <mergeCell ref="A76:V76"/>
    <mergeCell ref="A79:V79"/>
    <mergeCell ref="A83:V83"/>
    <mergeCell ref="A40:V40"/>
    <mergeCell ref="A41:V41"/>
    <mergeCell ref="A44:V44"/>
    <mergeCell ref="A51:V51"/>
    <mergeCell ref="A52:V52"/>
    <mergeCell ref="A58:V5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142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573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2</v>
      </c>
      <c r="B4" s="29"/>
      <c r="C4" s="29"/>
      <c r="D4" s="29"/>
      <c r="L4" s="52"/>
    </row>
    <row r="5" spans="1:23" s="25" customFormat="1" ht="13.8" x14ac:dyDescent="0.25">
      <c r="A5" s="123" t="s">
        <v>36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33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3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19</v>
      </c>
      <c r="H10" s="119"/>
      <c r="I10" s="119"/>
      <c r="J10" s="118" t="s">
        <v>20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4</v>
      </c>
      <c r="G11" s="84">
        <f>24578.03/1000</f>
        <v>24.578029999999998</v>
      </c>
      <c r="H11" s="85"/>
      <c r="I11" s="55" t="s">
        <v>5</v>
      </c>
      <c r="J11" s="86">
        <f>173472.09/1000</f>
        <v>173.47209000000001</v>
      </c>
      <c r="K11" s="87"/>
      <c r="L11" s="56"/>
      <c r="M11" s="35" t="s">
        <v>5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34</v>
      </c>
      <c r="F12" s="38"/>
      <c r="G12" s="84">
        <f>0/1000</f>
        <v>0</v>
      </c>
      <c r="H12" s="85"/>
      <c r="I12" s="55" t="s">
        <v>5</v>
      </c>
      <c r="J12" s="86">
        <f>0/1000</f>
        <v>0</v>
      </c>
      <c r="K12" s="87"/>
      <c r="L12" s="56"/>
      <c r="M12" s="35" t="s">
        <v>5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35</v>
      </c>
      <c r="F13" s="38"/>
      <c r="G13" s="121">
        <f>0/1000</f>
        <v>0</v>
      </c>
      <c r="H13" s="122"/>
      <c r="I13" s="55" t="s">
        <v>5</v>
      </c>
      <c r="J13" s="86">
        <f>0/1000</f>
        <v>0</v>
      </c>
      <c r="K13" s="87"/>
      <c r="L13" s="56"/>
      <c r="M13" s="35" t="s">
        <v>5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6</v>
      </c>
      <c r="G14" s="84">
        <f>(O14+O15)/1000</f>
        <v>0.35575000000000001</v>
      </c>
      <c r="H14" s="85"/>
      <c r="I14" s="55" t="s">
        <v>7</v>
      </c>
      <c r="J14" s="86">
        <f>(P14+P15)/1000</f>
        <v>0.35575000000000001</v>
      </c>
      <c r="K14" s="87"/>
      <c r="L14" s="58">
        <v>4104</v>
      </c>
      <c r="M14" s="35" t="s">
        <v>7</v>
      </c>
      <c r="N14" s="57"/>
      <c r="O14" s="26">
        <v>349.74</v>
      </c>
      <c r="P14" s="27">
        <v>349.74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8</v>
      </c>
      <c r="G15" s="116">
        <f>4017/1000</f>
        <v>4.0170000000000003</v>
      </c>
      <c r="H15" s="117"/>
      <c r="I15" s="55" t="s">
        <v>5</v>
      </c>
      <c r="J15" s="86">
        <f>48238/1000</f>
        <v>48.238</v>
      </c>
      <c r="K15" s="87"/>
      <c r="L15" s="59">
        <v>49259</v>
      </c>
      <c r="M15" s="35" t="s">
        <v>5</v>
      </c>
      <c r="N15" s="57"/>
      <c r="O15" s="26">
        <v>6.01</v>
      </c>
      <c r="P15" s="27">
        <v>6.01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75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933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9</v>
      </c>
      <c r="B20" s="76" t="s">
        <v>0</v>
      </c>
      <c r="C20" s="76" t="s">
        <v>21</v>
      </c>
      <c r="D20" s="62" t="s">
        <v>22</v>
      </c>
      <c r="E20" s="76" t="s">
        <v>23</v>
      </c>
      <c r="F20" s="109" t="s">
        <v>24</v>
      </c>
      <c r="G20" s="110"/>
      <c r="H20" s="109" t="s">
        <v>25</v>
      </c>
      <c r="I20" s="113"/>
      <c r="J20" s="113"/>
      <c r="K20" s="110"/>
      <c r="L20" s="63"/>
      <c r="M20" s="76" t="s">
        <v>26</v>
      </c>
      <c r="N20" s="76" t="s">
        <v>27</v>
      </c>
    </row>
    <row r="21" spans="1:23" s="33" customFormat="1" ht="19.5" customHeight="1" thickBot="1" x14ac:dyDescent="0.3">
      <c r="A21" s="77"/>
      <c r="B21" s="77"/>
      <c r="C21" s="77"/>
      <c r="D21" s="76" t="s">
        <v>32</v>
      </c>
      <c r="E21" s="77"/>
      <c r="F21" s="111"/>
      <c r="G21" s="112"/>
      <c r="H21" s="114" t="s">
        <v>28</v>
      </c>
      <c r="I21" s="115"/>
      <c r="J21" s="114" t="s">
        <v>29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30</v>
      </c>
      <c r="G22" s="65" t="s">
        <v>31</v>
      </c>
      <c r="H22" s="65" t="s">
        <v>30</v>
      </c>
      <c r="I22" s="65" t="s">
        <v>31</v>
      </c>
      <c r="J22" s="65" t="s">
        <v>30</v>
      </c>
      <c r="K22" s="65" t="s">
        <v>31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574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575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576</v>
      </c>
      <c r="C26" s="134" t="s">
        <v>577</v>
      </c>
      <c r="D26" s="154" t="s">
        <v>578</v>
      </c>
      <c r="E26" s="155">
        <v>0.18</v>
      </c>
      <c r="F26" s="136" t="s">
        <v>579</v>
      </c>
      <c r="G26" s="136">
        <v>1.74</v>
      </c>
      <c r="H26" s="156"/>
      <c r="I26" s="156"/>
      <c r="J26" s="136" t="s">
        <v>580</v>
      </c>
      <c r="K26" s="136">
        <v>20.82</v>
      </c>
      <c r="L26" s="157"/>
      <c r="M26" s="156">
        <f>IF(ISNUMBER(K26/G26),IF(NOT(K26/G26=0),K26/G26, " "), " ")</f>
        <v>11.965517241379311</v>
      </c>
      <c r="N26" s="154"/>
    </row>
    <row r="27" spans="1:23" s="29" customFormat="1" ht="22.8" x14ac:dyDescent="0.25">
      <c r="A27" s="152">
        <v>2</v>
      </c>
      <c r="B27" s="153" t="s">
        <v>581</v>
      </c>
      <c r="C27" s="134" t="s">
        <v>582</v>
      </c>
      <c r="D27" s="154" t="s">
        <v>578</v>
      </c>
      <c r="E27" s="155">
        <v>47.66</v>
      </c>
      <c r="F27" s="136" t="s">
        <v>583</v>
      </c>
      <c r="G27" s="136">
        <v>492.33</v>
      </c>
      <c r="H27" s="156"/>
      <c r="I27" s="156"/>
      <c r="J27" s="136" t="s">
        <v>584</v>
      </c>
      <c r="K27" s="136">
        <v>5912.21</v>
      </c>
      <c r="L27" s="157"/>
      <c r="M27" s="156">
        <f>IF(ISNUMBER(K27/G27),IF(NOT(K27/G27=0),K27/G27, " "), " ")</f>
        <v>12.008632421343409</v>
      </c>
      <c r="N27" s="154"/>
    </row>
    <row r="28" spans="1:23" s="29" customFormat="1" ht="22.8" x14ac:dyDescent="0.25">
      <c r="A28" s="152">
        <v>3</v>
      </c>
      <c r="B28" s="153" t="s">
        <v>585</v>
      </c>
      <c r="C28" s="134" t="s">
        <v>586</v>
      </c>
      <c r="D28" s="154" t="s">
        <v>578</v>
      </c>
      <c r="E28" s="155">
        <v>0.52</v>
      </c>
      <c r="F28" s="136" t="s">
        <v>587</v>
      </c>
      <c r="G28" s="136">
        <v>5.47</v>
      </c>
      <c r="H28" s="156"/>
      <c r="I28" s="156"/>
      <c r="J28" s="136" t="s">
        <v>588</v>
      </c>
      <c r="K28" s="136">
        <v>65.569999999999993</v>
      </c>
      <c r="L28" s="157"/>
      <c r="M28" s="156">
        <f>IF(ISNUMBER(K28/G28),IF(NOT(K28/G28=0),K28/G28, " "), " ")</f>
        <v>11.987202925045704</v>
      </c>
      <c r="N28" s="154"/>
    </row>
    <row r="29" spans="1:23" s="29" customFormat="1" ht="22.8" x14ac:dyDescent="0.25">
      <c r="A29" s="152">
        <v>4</v>
      </c>
      <c r="B29" s="153" t="s">
        <v>589</v>
      </c>
      <c r="C29" s="134" t="s">
        <v>590</v>
      </c>
      <c r="D29" s="154" t="s">
        <v>578</v>
      </c>
      <c r="E29" s="155">
        <v>30.17</v>
      </c>
      <c r="F29" s="136" t="s">
        <v>591</v>
      </c>
      <c r="G29" s="136">
        <v>325.24</v>
      </c>
      <c r="H29" s="156"/>
      <c r="I29" s="156"/>
      <c r="J29" s="136" t="s">
        <v>592</v>
      </c>
      <c r="K29" s="136">
        <v>3905.5</v>
      </c>
      <c r="L29" s="157"/>
      <c r="M29" s="156">
        <f>IF(ISNUMBER(K29/G29),IF(NOT(K29/G29=0),K29/G29, " "), " ")</f>
        <v>12.008055589718362</v>
      </c>
      <c r="N29" s="154"/>
    </row>
    <row r="30" spans="1:23" ht="22.8" x14ac:dyDescent="0.25">
      <c r="A30" s="152">
        <v>5</v>
      </c>
      <c r="B30" s="153" t="s">
        <v>593</v>
      </c>
      <c r="C30" s="134" t="s">
        <v>594</v>
      </c>
      <c r="D30" s="154" t="s">
        <v>578</v>
      </c>
      <c r="E30" s="155">
        <v>4.4400000000000004</v>
      </c>
      <c r="F30" s="136" t="s">
        <v>595</v>
      </c>
      <c r="G30" s="136">
        <v>48.48</v>
      </c>
      <c r="H30" s="156"/>
      <c r="I30" s="156"/>
      <c r="J30" s="136" t="s">
        <v>596</v>
      </c>
      <c r="K30" s="136">
        <v>581.86</v>
      </c>
      <c r="L30" s="157"/>
      <c r="M30" s="156">
        <f>IF(ISNUMBER(K30/G30),IF(NOT(K30/G30=0),K30/G30, " "), " ")</f>
        <v>12.002062706270628</v>
      </c>
      <c r="N30" s="154"/>
    </row>
    <row r="31" spans="1:23" ht="22.8" x14ac:dyDescent="0.25">
      <c r="A31" s="152">
        <v>6</v>
      </c>
      <c r="B31" s="153" t="s">
        <v>597</v>
      </c>
      <c r="C31" s="134" t="s">
        <v>598</v>
      </c>
      <c r="D31" s="154" t="s">
        <v>578</v>
      </c>
      <c r="E31" s="155">
        <v>188.42</v>
      </c>
      <c r="F31" s="136" t="s">
        <v>599</v>
      </c>
      <c r="G31" s="136">
        <v>2110.3000000000002</v>
      </c>
      <c r="H31" s="156"/>
      <c r="I31" s="156"/>
      <c r="J31" s="136" t="s">
        <v>600</v>
      </c>
      <c r="K31" s="136">
        <v>25325.54</v>
      </c>
      <c r="L31" s="157"/>
      <c r="M31" s="156">
        <f>IF(ISNUMBER(K31/G31),IF(NOT(K31/G31=0),K31/G31, " "), " ")</f>
        <v>12.000919300573377</v>
      </c>
      <c r="N31" s="154"/>
    </row>
    <row r="32" spans="1:23" ht="22.8" x14ac:dyDescent="0.25">
      <c r="A32" s="152">
        <v>7</v>
      </c>
      <c r="B32" s="153" t="s">
        <v>601</v>
      </c>
      <c r="C32" s="134" t="s">
        <v>602</v>
      </c>
      <c r="D32" s="154" t="s">
        <v>578</v>
      </c>
      <c r="E32" s="155">
        <v>22.9</v>
      </c>
      <c r="F32" s="136" t="s">
        <v>603</v>
      </c>
      <c r="G32" s="136">
        <v>262.66000000000003</v>
      </c>
      <c r="H32" s="156"/>
      <c r="I32" s="156"/>
      <c r="J32" s="136" t="s">
        <v>604</v>
      </c>
      <c r="K32" s="136">
        <v>3151.5</v>
      </c>
      <c r="L32" s="157"/>
      <c r="M32" s="156">
        <f>IF(ISNUMBER(K32/G32),IF(NOT(K32/G32=0),K32/G32, " "), " ")</f>
        <v>11.998400974644026</v>
      </c>
      <c r="N32" s="154"/>
    </row>
    <row r="33" spans="1:14" ht="22.8" x14ac:dyDescent="0.25">
      <c r="A33" s="152">
        <v>8</v>
      </c>
      <c r="B33" s="153" t="s">
        <v>605</v>
      </c>
      <c r="C33" s="134" t="s">
        <v>606</v>
      </c>
      <c r="D33" s="154" t="s">
        <v>578</v>
      </c>
      <c r="E33" s="155">
        <v>1.42</v>
      </c>
      <c r="F33" s="136" t="s">
        <v>607</v>
      </c>
      <c r="G33" s="136">
        <v>16.489999999999998</v>
      </c>
      <c r="H33" s="156"/>
      <c r="I33" s="156"/>
      <c r="J33" s="136" t="s">
        <v>608</v>
      </c>
      <c r="K33" s="136">
        <v>197.91</v>
      </c>
      <c r="L33" s="157"/>
      <c r="M33" s="156">
        <f>IF(ISNUMBER(K33/G33),IF(NOT(K33/G33=0),K33/G33, " "), " ")</f>
        <v>12.001819284414799</v>
      </c>
      <c r="N33" s="154"/>
    </row>
    <row r="34" spans="1:14" ht="22.8" x14ac:dyDescent="0.25">
      <c r="A34" s="152">
        <v>9</v>
      </c>
      <c r="B34" s="153" t="s">
        <v>609</v>
      </c>
      <c r="C34" s="134" t="s">
        <v>610</v>
      </c>
      <c r="D34" s="154" t="s">
        <v>578</v>
      </c>
      <c r="E34" s="155">
        <v>2.44</v>
      </c>
      <c r="F34" s="136" t="s">
        <v>611</v>
      </c>
      <c r="G34" s="136">
        <v>29.36</v>
      </c>
      <c r="H34" s="156"/>
      <c r="I34" s="156"/>
      <c r="J34" s="136" t="s">
        <v>612</v>
      </c>
      <c r="K34" s="136">
        <v>352.17</v>
      </c>
      <c r="L34" s="157"/>
      <c r="M34" s="156">
        <f>IF(ISNUMBER(K34/G34),IF(NOT(K34/G34=0),K34/G34, " "), " ")</f>
        <v>11.994891008174388</v>
      </c>
      <c r="N34" s="154"/>
    </row>
    <row r="35" spans="1:14" ht="22.8" x14ac:dyDescent="0.25">
      <c r="A35" s="152">
        <v>10</v>
      </c>
      <c r="B35" s="153" t="s">
        <v>613</v>
      </c>
      <c r="C35" s="134" t="s">
        <v>614</v>
      </c>
      <c r="D35" s="154" t="s">
        <v>578</v>
      </c>
      <c r="E35" s="155">
        <v>38.43</v>
      </c>
      <c r="F35" s="136" t="s">
        <v>615</v>
      </c>
      <c r="G35" s="136">
        <v>467.3</v>
      </c>
      <c r="H35" s="156"/>
      <c r="I35" s="156"/>
      <c r="J35" s="136" t="s">
        <v>616</v>
      </c>
      <c r="K35" s="136">
        <v>5608.47</v>
      </c>
      <c r="L35" s="157"/>
      <c r="M35" s="156">
        <f>IF(ISNUMBER(K35/G35),IF(NOT(K35/G35=0),K35/G35, " "), " ")</f>
        <v>12.001861759041301</v>
      </c>
      <c r="N35" s="154"/>
    </row>
    <row r="36" spans="1:14" ht="22.8" x14ac:dyDescent="0.25">
      <c r="A36" s="152">
        <v>11</v>
      </c>
      <c r="B36" s="153" t="s">
        <v>617</v>
      </c>
      <c r="C36" s="134" t="s">
        <v>618</v>
      </c>
      <c r="D36" s="154" t="s">
        <v>578</v>
      </c>
      <c r="E36" s="155">
        <v>0.74</v>
      </c>
      <c r="F36" s="136" t="s">
        <v>619</v>
      </c>
      <c r="G36" s="136">
        <v>9.2799999999999994</v>
      </c>
      <c r="H36" s="156"/>
      <c r="I36" s="156"/>
      <c r="J36" s="136" t="s">
        <v>620</v>
      </c>
      <c r="K36" s="136">
        <v>111.34</v>
      </c>
      <c r="L36" s="157"/>
      <c r="M36" s="156">
        <f>IF(ISNUMBER(K36/G36),IF(NOT(K36/G36=0),K36/G36, " "), " ")</f>
        <v>11.997844827586208</v>
      </c>
      <c r="N36" s="154"/>
    </row>
    <row r="37" spans="1:14" ht="22.8" x14ac:dyDescent="0.25">
      <c r="A37" s="152">
        <v>12</v>
      </c>
      <c r="B37" s="153" t="s">
        <v>621</v>
      </c>
      <c r="C37" s="134" t="s">
        <v>622</v>
      </c>
      <c r="D37" s="154" t="s">
        <v>578</v>
      </c>
      <c r="E37" s="155">
        <v>1.86</v>
      </c>
      <c r="F37" s="136" t="s">
        <v>623</v>
      </c>
      <c r="G37" s="136">
        <v>24.35</v>
      </c>
      <c r="H37" s="156"/>
      <c r="I37" s="156"/>
      <c r="J37" s="136" t="s">
        <v>624</v>
      </c>
      <c r="K37" s="136">
        <v>292.07</v>
      </c>
      <c r="L37" s="157"/>
      <c r="M37" s="156">
        <f>IF(ISNUMBER(K37/G37),IF(NOT(K37/G37=0),K37/G37, " "), " ")</f>
        <v>11.994661190965092</v>
      </c>
      <c r="N37" s="154"/>
    </row>
    <row r="38" spans="1:14" ht="22.8" x14ac:dyDescent="0.25">
      <c r="A38" s="152">
        <v>13</v>
      </c>
      <c r="B38" s="153" t="s">
        <v>625</v>
      </c>
      <c r="C38" s="134" t="s">
        <v>626</v>
      </c>
      <c r="D38" s="154" t="s">
        <v>578</v>
      </c>
      <c r="E38" s="155">
        <v>5.88</v>
      </c>
      <c r="F38" s="136" t="s">
        <v>627</v>
      </c>
      <c r="G38" s="136">
        <v>82.44</v>
      </c>
      <c r="H38" s="156"/>
      <c r="I38" s="156"/>
      <c r="J38" s="136" t="s">
        <v>628</v>
      </c>
      <c r="K38" s="136">
        <v>989.37</v>
      </c>
      <c r="L38" s="157"/>
      <c r="M38" s="156">
        <f>IF(ISNUMBER(K38/G38),IF(NOT(K38/G38=0),K38/G38, " "), " ")</f>
        <v>12.001091703056769</v>
      </c>
      <c r="N38" s="154"/>
    </row>
    <row r="39" spans="1:14" ht="22.8" x14ac:dyDescent="0.25">
      <c r="A39" s="152">
        <v>14</v>
      </c>
      <c r="B39" s="153" t="s">
        <v>629</v>
      </c>
      <c r="C39" s="134" t="s">
        <v>630</v>
      </c>
      <c r="D39" s="154" t="s">
        <v>578</v>
      </c>
      <c r="E39" s="155">
        <v>4.68</v>
      </c>
      <c r="F39" s="136" t="s">
        <v>631</v>
      </c>
      <c r="G39" s="136">
        <v>66.69</v>
      </c>
      <c r="H39" s="156"/>
      <c r="I39" s="156"/>
      <c r="J39" s="136" t="s">
        <v>632</v>
      </c>
      <c r="K39" s="136">
        <v>800.46</v>
      </c>
      <c r="L39" s="157"/>
      <c r="M39" s="156">
        <f>IF(ISNUMBER(K39/G39),IF(NOT(K39/G39=0),K39/G39, " "), " ")</f>
        <v>12.002699055330636</v>
      </c>
      <c r="N39" s="154"/>
    </row>
    <row r="40" spans="1:14" ht="22.8" x14ac:dyDescent="0.25">
      <c r="A40" s="152">
        <v>15</v>
      </c>
      <c r="B40" s="153">
        <v>2</v>
      </c>
      <c r="C40" s="134" t="s">
        <v>633</v>
      </c>
      <c r="D40" s="154" t="s">
        <v>578</v>
      </c>
      <c r="E40" s="155">
        <v>6.01</v>
      </c>
      <c r="F40" s="136" t="s">
        <v>634</v>
      </c>
      <c r="G40" s="136"/>
      <c r="H40" s="156"/>
      <c r="I40" s="156"/>
      <c r="J40" s="136" t="s">
        <v>634</v>
      </c>
      <c r="K40" s="136"/>
      <c r="L40" s="157"/>
      <c r="M40" s="156" t="str">
        <f>IF(ISNUMBER(K40/G40),IF(NOT(K40/G40=0),K40/G40, " "), " ")</f>
        <v xml:space="preserve"> </v>
      </c>
      <c r="N40" s="154"/>
    </row>
    <row r="41" spans="1:14" ht="19.350000000000001" customHeight="1" x14ac:dyDescent="0.25">
      <c r="A41" s="128" t="s">
        <v>635</v>
      </c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</row>
    <row r="42" spans="1:14" ht="22.8" x14ac:dyDescent="0.25">
      <c r="A42" s="152">
        <v>16</v>
      </c>
      <c r="B42" s="153">
        <v>30303</v>
      </c>
      <c r="C42" s="134" t="s">
        <v>636</v>
      </c>
      <c r="D42" s="154" t="s">
        <v>637</v>
      </c>
      <c r="E42" s="155">
        <v>0.54</v>
      </c>
      <c r="F42" s="136" t="s">
        <v>638</v>
      </c>
      <c r="G42" s="136">
        <v>0.56999999999999995</v>
      </c>
      <c r="H42" s="156"/>
      <c r="I42" s="156"/>
      <c r="J42" s="136" t="s">
        <v>639</v>
      </c>
      <c r="K42" s="136">
        <v>2.7</v>
      </c>
      <c r="L42" s="157"/>
      <c r="M42" s="156">
        <f>IF(ISNUMBER(K42/G42),IF(NOT(K42/G42=0),K42/G42, " "), " ")</f>
        <v>4.7368421052631584</v>
      </c>
      <c r="N42" s="154" t="s">
        <v>640</v>
      </c>
    </row>
    <row r="43" spans="1:14" ht="22.8" x14ac:dyDescent="0.25">
      <c r="A43" s="152">
        <v>17</v>
      </c>
      <c r="B43" s="153">
        <v>30954</v>
      </c>
      <c r="C43" s="134" t="s">
        <v>641</v>
      </c>
      <c r="D43" s="154" t="s">
        <v>637</v>
      </c>
      <c r="E43" s="155">
        <v>0.48</v>
      </c>
      <c r="F43" s="136" t="s">
        <v>642</v>
      </c>
      <c r="G43" s="136">
        <v>16.190000000000001</v>
      </c>
      <c r="H43" s="156"/>
      <c r="I43" s="156"/>
      <c r="J43" s="136" t="s">
        <v>643</v>
      </c>
      <c r="K43" s="136">
        <v>78.239999999999995</v>
      </c>
      <c r="L43" s="157"/>
      <c r="M43" s="156">
        <f>IF(ISNUMBER(K43/G43),IF(NOT(K43/G43=0),K43/G43, " "), " ")</f>
        <v>4.8326127239036438</v>
      </c>
      <c r="N43" s="154" t="s">
        <v>640</v>
      </c>
    </row>
    <row r="44" spans="1:14" ht="22.8" x14ac:dyDescent="0.25">
      <c r="A44" s="152">
        <v>18</v>
      </c>
      <c r="B44" s="153">
        <v>40502</v>
      </c>
      <c r="C44" s="134" t="s">
        <v>644</v>
      </c>
      <c r="D44" s="154" t="s">
        <v>637</v>
      </c>
      <c r="E44" s="155">
        <v>29.12</v>
      </c>
      <c r="F44" s="136" t="s">
        <v>645</v>
      </c>
      <c r="G44" s="136">
        <v>228.28</v>
      </c>
      <c r="H44" s="156"/>
      <c r="I44" s="156"/>
      <c r="J44" s="136" t="s">
        <v>646</v>
      </c>
      <c r="K44" s="136">
        <v>1310.4000000000001</v>
      </c>
      <c r="L44" s="157"/>
      <c r="M44" s="156">
        <f>IF(ISNUMBER(K44/G44),IF(NOT(K44/G44=0),K44/G44, " "), " ")</f>
        <v>5.740318906605923</v>
      </c>
      <c r="N44" s="154" t="s">
        <v>640</v>
      </c>
    </row>
    <row r="45" spans="1:14" ht="22.8" x14ac:dyDescent="0.25">
      <c r="A45" s="152">
        <v>19</v>
      </c>
      <c r="B45" s="153">
        <v>40504</v>
      </c>
      <c r="C45" s="134" t="s">
        <v>647</v>
      </c>
      <c r="D45" s="154" t="s">
        <v>637</v>
      </c>
      <c r="E45" s="155">
        <v>12.14</v>
      </c>
      <c r="F45" s="136" t="s">
        <v>648</v>
      </c>
      <c r="G45" s="136">
        <v>15.65</v>
      </c>
      <c r="H45" s="156"/>
      <c r="I45" s="156"/>
      <c r="J45" s="136" t="s">
        <v>649</v>
      </c>
      <c r="K45" s="136">
        <v>36.42</v>
      </c>
      <c r="L45" s="157"/>
      <c r="M45" s="156">
        <f>IF(ISNUMBER(K45/G45),IF(NOT(K45/G45=0),K45/G45, " "), " ")</f>
        <v>2.3271565495207667</v>
      </c>
      <c r="N45" s="154" t="s">
        <v>640</v>
      </c>
    </row>
    <row r="46" spans="1:14" ht="22.8" x14ac:dyDescent="0.25">
      <c r="A46" s="152">
        <v>20</v>
      </c>
      <c r="B46" s="153">
        <v>150101</v>
      </c>
      <c r="C46" s="134" t="s">
        <v>650</v>
      </c>
      <c r="D46" s="154" t="s">
        <v>637</v>
      </c>
      <c r="E46" s="155">
        <v>0.02</v>
      </c>
      <c r="F46" s="136" t="s">
        <v>651</v>
      </c>
      <c r="G46" s="136">
        <v>2.59</v>
      </c>
      <c r="H46" s="156"/>
      <c r="I46" s="156"/>
      <c r="J46" s="136" t="s">
        <v>652</v>
      </c>
      <c r="K46" s="136">
        <v>15.16</v>
      </c>
      <c r="L46" s="157"/>
      <c r="M46" s="156">
        <f>IF(ISNUMBER(K46/G46),IF(NOT(K46/G46=0),K46/G46, " "), " ")</f>
        <v>5.853281853281854</v>
      </c>
      <c r="N46" s="154" t="s">
        <v>640</v>
      </c>
    </row>
    <row r="47" spans="1:14" ht="34.200000000000003" x14ac:dyDescent="0.25">
      <c r="A47" s="152">
        <v>21</v>
      </c>
      <c r="B47" s="153">
        <v>150202</v>
      </c>
      <c r="C47" s="134" t="s">
        <v>653</v>
      </c>
      <c r="D47" s="154" t="s">
        <v>637</v>
      </c>
      <c r="E47" s="155">
        <v>3.69</v>
      </c>
      <c r="F47" s="136" t="s">
        <v>654</v>
      </c>
      <c r="G47" s="136">
        <v>414.23</v>
      </c>
      <c r="H47" s="156"/>
      <c r="I47" s="156"/>
      <c r="J47" s="136" t="s">
        <v>655</v>
      </c>
      <c r="K47" s="136">
        <v>2468.61</v>
      </c>
      <c r="L47" s="157"/>
      <c r="M47" s="156">
        <f>IF(ISNUMBER(K47/G47),IF(NOT(K47/G47=0),K47/G47, " "), " ")</f>
        <v>5.9595152451536588</v>
      </c>
      <c r="N47" s="154" t="s">
        <v>640</v>
      </c>
    </row>
    <row r="48" spans="1:14" ht="22.8" x14ac:dyDescent="0.25">
      <c r="A48" s="152">
        <v>22</v>
      </c>
      <c r="B48" s="153">
        <v>253100</v>
      </c>
      <c r="C48" s="134" t="s">
        <v>656</v>
      </c>
      <c r="D48" s="154" t="s">
        <v>637</v>
      </c>
      <c r="E48" s="155">
        <v>0.17</v>
      </c>
      <c r="F48" s="136" t="s">
        <v>657</v>
      </c>
      <c r="G48" s="136">
        <v>0.4</v>
      </c>
      <c r="H48" s="156"/>
      <c r="I48" s="156"/>
      <c r="J48" s="136" t="s">
        <v>658</v>
      </c>
      <c r="K48" s="136">
        <v>1.53</v>
      </c>
      <c r="L48" s="157"/>
      <c r="M48" s="156">
        <f>IF(ISNUMBER(K48/G48),IF(NOT(K48/G48=0),K48/G48, " "), " ")</f>
        <v>3.8249999999999997</v>
      </c>
      <c r="N48" s="154" t="s">
        <v>659</v>
      </c>
    </row>
    <row r="49" spans="1:14" ht="22.8" x14ac:dyDescent="0.25">
      <c r="A49" s="152">
        <v>23</v>
      </c>
      <c r="B49" s="153">
        <v>330206</v>
      </c>
      <c r="C49" s="134" t="s">
        <v>660</v>
      </c>
      <c r="D49" s="154" t="s">
        <v>637</v>
      </c>
      <c r="E49" s="155">
        <v>0.98</v>
      </c>
      <c r="F49" s="136" t="s">
        <v>661</v>
      </c>
      <c r="G49" s="136">
        <v>2.2799999999999998</v>
      </c>
      <c r="H49" s="156"/>
      <c r="I49" s="156"/>
      <c r="J49" s="136" t="s">
        <v>662</v>
      </c>
      <c r="K49" s="136">
        <v>11.76</v>
      </c>
      <c r="L49" s="157"/>
      <c r="M49" s="156">
        <f>IF(ISNUMBER(K49/G49),IF(NOT(K49/G49=0),K49/G49, " "), " ")</f>
        <v>5.1578947368421053</v>
      </c>
      <c r="N49" s="154" t="s">
        <v>640</v>
      </c>
    </row>
    <row r="50" spans="1:14" ht="22.8" x14ac:dyDescent="0.25">
      <c r="A50" s="152">
        <v>24</v>
      </c>
      <c r="B50" s="153">
        <v>380111</v>
      </c>
      <c r="C50" s="134" t="s">
        <v>663</v>
      </c>
      <c r="D50" s="154" t="s">
        <v>637</v>
      </c>
      <c r="E50" s="155">
        <v>0.05</v>
      </c>
      <c r="F50" s="136" t="s">
        <v>664</v>
      </c>
      <c r="G50" s="136">
        <v>11.56</v>
      </c>
      <c r="H50" s="156"/>
      <c r="I50" s="156"/>
      <c r="J50" s="136" t="s">
        <v>665</v>
      </c>
      <c r="K50" s="136">
        <v>30</v>
      </c>
      <c r="L50" s="157"/>
      <c r="M50" s="156">
        <f>IF(ISNUMBER(K50/G50),IF(NOT(K50/G50=0),K50/G50, " "), " ")</f>
        <v>2.5951557093425603</v>
      </c>
      <c r="N50" s="154" t="s">
        <v>659</v>
      </c>
    </row>
    <row r="51" spans="1:14" ht="22.8" x14ac:dyDescent="0.25">
      <c r="A51" s="152">
        <v>25</v>
      </c>
      <c r="B51" s="153">
        <v>380182</v>
      </c>
      <c r="C51" s="134" t="s">
        <v>666</v>
      </c>
      <c r="D51" s="154" t="s">
        <v>637</v>
      </c>
      <c r="E51" s="155">
        <v>0.12</v>
      </c>
      <c r="F51" s="136" t="s">
        <v>667</v>
      </c>
      <c r="G51" s="136">
        <v>191.48</v>
      </c>
      <c r="H51" s="156"/>
      <c r="I51" s="156"/>
      <c r="J51" s="136" t="s">
        <v>668</v>
      </c>
      <c r="K51" s="136">
        <v>294.14999999999998</v>
      </c>
      <c r="L51" s="157"/>
      <c r="M51" s="156">
        <f>IF(ISNUMBER(K51/G51),IF(NOT(K51/G51=0),K51/G51, " "), " ")</f>
        <v>1.5361917693753917</v>
      </c>
      <c r="N51" s="154" t="s">
        <v>659</v>
      </c>
    </row>
    <row r="52" spans="1:14" ht="22.8" x14ac:dyDescent="0.25">
      <c r="A52" s="152">
        <v>26</v>
      </c>
      <c r="B52" s="153">
        <v>390512</v>
      </c>
      <c r="C52" s="134" t="s">
        <v>669</v>
      </c>
      <c r="D52" s="154" t="s">
        <v>637</v>
      </c>
      <c r="E52" s="155">
        <v>0.13</v>
      </c>
      <c r="F52" s="136" t="s">
        <v>670</v>
      </c>
      <c r="G52" s="136">
        <v>21.41</v>
      </c>
      <c r="H52" s="156"/>
      <c r="I52" s="156"/>
      <c r="J52" s="136" t="s">
        <v>671</v>
      </c>
      <c r="K52" s="136">
        <v>77.94</v>
      </c>
      <c r="L52" s="157"/>
      <c r="M52" s="156">
        <f>IF(ISNUMBER(K52/G52),IF(NOT(K52/G52=0),K52/G52, " "), " ")</f>
        <v>3.6403549743110695</v>
      </c>
      <c r="N52" s="154" t="s">
        <v>659</v>
      </c>
    </row>
    <row r="53" spans="1:14" ht="22.8" x14ac:dyDescent="0.25">
      <c r="A53" s="152">
        <v>27</v>
      </c>
      <c r="B53" s="153">
        <v>391701</v>
      </c>
      <c r="C53" s="134" t="s">
        <v>672</v>
      </c>
      <c r="D53" s="154" t="s">
        <v>637</v>
      </c>
      <c r="E53" s="155">
        <v>0.13</v>
      </c>
      <c r="F53" s="136" t="s">
        <v>673</v>
      </c>
      <c r="G53" s="136">
        <v>17.329999999999998</v>
      </c>
      <c r="H53" s="156"/>
      <c r="I53" s="156"/>
      <c r="J53" s="136" t="s">
        <v>674</v>
      </c>
      <c r="K53" s="136">
        <v>55.21</v>
      </c>
      <c r="L53" s="157"/>
      <c r="M53" s="156">
        <f>IF(ISNUMBER(K53/G53),IF(NOT(K53/G53=0),K53/G53, " "), " ")</f>
        <v>3.1858049624927873</v>
      </c>
      <c r="N53" s="154" t="s">
        <v>659</v>
      </c>
    </row>
    <row r="54" spans="1:14" ht="22.8" x14ac:dyDescent="0.25">
      <c r="A54" s="152">
        <v>28</v>
      </c>
      <c r="B54" s="153">
        <v>394111</v>
      </c>
      <c r="C54" s="134" t="s">
        <v>675</v>
      </c>
      <c r="D54" s="154" t="s">
        <v>637</v>
      </c>
      <c r="E54" s="155">
        <v>0.13</v>
      </c>
      <c r="F54" s="136" t="s">
        <v>676</v>
      </c>
      <c r="G54" s="136">
        <v>104.41</v>
      </c>
      <c r="H54" s="156"/>
      <c r="I54" s="156"/>
      <c r="J54" s="136" t="s">
        <v>677</v>
      </c>
      <c r="K54" s="136">
        <v>263.17</v>
      </c>
      <c r="L54" s="157"/>
      <c r="M54" s="156">
        <f>IF(ISNUMBER(K54/G54),IF(NOT(K54/G54=0),K54/G54, " "), " ")</f>
        <v>2.5205440091945217</v>
      </c>
      <c r="N54" s="154" t="s">
        <v>659</v>
      </c>
    </row>
    <row r="55" spans="1:14" ht="22.8" x14ac:dyDescent="0.25">
      <c r="A55" s="152">
        <v>29</v>
      </c>
      <c r="B55" s="153">
        <v>400001</v>
      </c>
      <c r="C55" s="134" t="s">
        <v>678</v>
      </c>
      <c r="D55" s="154" t="s">
        <v>637</v>
      </c>
      <c r="E55" s="155">
        <v>0.73</v>
      </c>
      <c r="F55" s="136" t="s">
        <v>679</v>
      </c>
      <c r="G55" s="136">
        <v>75.3</v>
      </c>
      <c r="H55" s="156"/>
      <c r="I55" s="156"/>
      <c r="J55" s="136" t="s">
        <v>680</v>
      </c>
      <c r="K55" s="136">
        <v>428.51</v>
      </c>
      <c r="L55" s="157"/>
      <c r="M55" s="156">
        <f>IF(ISNUMBER(K55/G55),IF(NOT(K55/G55=0),K55/G55, " "), " ")</f>
        <v>5.6907038512616204</v>
      </c>
      <c r="N55" s="154" t="s">
        <v>640</v>
      </c>
    </row>
    <row r="56" spans="1:14" ht="22.8" x14ac:dyDescent="0.25">
      <c r="A56" s="152">
        <v>30</v>
      </c>
      <c r="B56" s="153">
        <v>400005</v>
      </c>
      <c r="C56" s="134" t="s">
        <v>681</v>
      </c>
      <c r="D56" s="154" t="s">
        <v>637</v>
      </c>
      <c r="E56" s="155">
        <v>0.34</v>
      </c>
      <c r="F56" s="136" t="s">
        <v>682</v>
      </c>
      <c r="G56" s="136">
        <v>87.17</v>
      </c>
      <c r="H56" s="156"/>
      <c r="I56" s="156"/>
      <c r="J56" s="136" t="s">
        <v>683</v>
      </c>
      <c r="K56" s="136">
        <v>259.18</v>
      </c>
      <c r="L56" s="157"/>
      <c r="M56" s="156">
        <f>IF(ISNUMBER(K56/G56),IF(NOT(K56/G56=0),K56/G56, " "), " ")</f>
        <v>2.9732706206263622</v>
      </c>
      <c r="N56" s="154" t="s">
        <v>659</v>
      </c>
    </row>
    <row r="57" spans="1:14" ht="22.8" x14ac:dyDescent="0.25">
      <c r="A57" s="152">
        <v>31</v>
      </c>
      <c r="B57" s="153">
        <v>400006</v>
      </c>
      <c r="C57" s="134" t="s">
        <v>684</v>
      </c>
      <c r="D57" s="154" t="s">
        <v>637</v>
      </c>
      <c r="E57" s="155">
        <v>0.99</v>
      </c>
      <c r="F57" s="136" t="s">
        <v>685</v>
      </c>
      <c r="G57" s="136">
        <v>348.53</v>
      </c>
      <c r="H57" s="156"/>
      <c r="I57" s="156"/>
      <c r="J57" s="136" t="s">
        <v>686</v>
      </c>
      <c r="K57" s="136">
        <v>881.23</v>
      </c>
      <c r="L57" s="157"/>
      <c r="M57" s="156">
        <f>IF(ISNUMBER(K57/G57),IF(NOT(K57/G57=0),K57/G57, " "), " ")</f>
        <v>2.5284193613175341</v>
      </c>
      <c r="N57" s="154" t="s">
        <v>659</v>
      </c>
    </row>
    <row r="58" spans="1:14" ht="22.8" x14ac:dyDescent="0.25">
      <c r="A58" s="152">
        <v>32</v>
      </c>
      <c r="B58" s="153">
        <v>400052</v>
      </c>
      <c r="C58" s="134" t="s">
        <v>687</v>
      </c>
      <c r="D58" s="154" t="s">
        <v>637</v>
      </c>
      <c r="E58" s="155">
        <v>0.02</v>
      </c>
      <c r="F58" s="136" t="s">
        <v>688</v>
      </c>
      <c r="G58" s="136">
        <v>2.8</v>
      </c>
      <c r="H58" s="156"/>
      <c r="I58" s="156"/>
      <c r="J58" s="136" t="s">
        <v>689</v>
      </c>
      <c r="K58" s="136">
        <v>16.600000000000001</v>
      </c>
      <c r="L58" s="157"/>
      <c r="M58" s="156">
        <f>IF(ISNUMBER(K58/G58),IF(NOT(K58/G58=0),K58/G58, " "), " ")</f>
        <v>5.9285714285714297</v>
      </c>
      <c r="N58" s="154" t="s">
        <v>640</v>
      </c>
    </row>
    <row r="59" spans="1:14" ht="22.8" x14ac:dyDescent="0.25">
      <c r="A59" s="152">
        <v>33</v>
      </c>
      <c r="B59" s="153">
        <v>400303</v>
      </c>
      <c r="C59" s="134" t="s">
        <v>690</v>
      </c>
      <c r="D59" s="154" t="s">
        <v>637</v>
      </c>
      <c r="E59" s="155">
        <v>0.4</v>
      </c>
      <c r="F59" s="136" t="s">
        <v>691</v>
      </c>
      <c r="G59" s="136">
        <v>53.5</v>
      </c>
      <c r="H59" s="156"/>
      <c r="I59" s="156"/>
      <c r="J59" s="136" t="s">
        <v>692</v>
      </c>
      <c r="K59" s="136">
        <v>302.39999999999998</v>
      </c>
      <c r="L59" s="157"/>
      <c r="M59" s="156">
        <f>IF(ISNUMBER(K59/G59),IF(NOT(K59/G59=0),K59/G59, " "), " ")</f>
        <v>5.6523364485981302</v>
      </c>
      <c r="N59" s="154" t="s">
        <v>640</v>
      </c>
    </row>
    <row r="60" spans="1:14" ht="19.350000000000001" customHeight="1" x14ac:dyDescent="0.25">
      <c r="A60" s="128" t="s">
        <v>693</v>
      </c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</row>
    <row r="61" spans="1:14" ht="22.8" x14ac:dyDescent="0.25">
      <c r="A61" s="152">
        <v>34</v>
      </c>
      <c r="B61" s="153" t="s">
        <v>694</v>
      </c>
      <c r="C61" s="134" t="s">
        <v>695</v>
      </c>
      <c r="D61" s="154" t="s">
        <v>696</v>
      </c>
      <c r="E61" s="155">
        <v>2.9620000000000002</v>
      </c>
      <c r="F61" s="136" t="s">
        <v>697</v>
      </c>
      <c r="G61" s="136">
        <v>18.36</v>
      </c>
      <c r="H61" s="156">
        <v>42.66</v>
      </c>
      <c r="I61" s="156">
        <v>126.39</v>
      </c>
      <c r="J61" s="136" t="s">
        <v>698</v>
      </c>
      <c r="K61" s="136">
        <v>145.26</v>
      </c>
      <c r="L61" s="157"/>
      <c r="M61" s="156">
        <f>IF(ISNUMBER(K61/G61),IF(NOT(K61/G61=0),K61/G61, " "), " ")</f>
        <v>7.9117647058823524</v>
      </c>
      <c r="N61" s="154" t="s">
        <v>699</v>
      </c>
    </row>
    <row r="62" spans="1:14" ht="34.200000000000003" x14ac:dyDescent="0.25">
      <c r="A62" s="152">
        <v>35</v>
      </c>
      <c r="B62" s="153" t="s">
        <v>700</v>
      </c>
      <c r="C62" s="134" t="s">
        <v>701</v>
      </c>
      <c r="D62" s="154" t="s">
        <v>702</v>
      </c>
      <c r="E62" s="155">
        <v>4.0000000000000002E-4</v>
      </c>
      <c r="F62" s="136" t="s">
        <v>703</v>
      </c>
      <c r="G62" s="136">
        <v>7.32</v>
      </c>
      <c r="H62" s="156">
        <v>62800.15</v>
      </c>
      <c r="I62" s="156">
        <v>25.12</v>
      </c>
      <c r="J62" s="136" t="s">
        <v>704</v>
      </c>
      <c r="K62" s="136">
        <v>25.84</v>
      </c>
      <c r="L62" s="157"/>
      <c r="M62" s="156">
        <f>IF(ISNUMBER(K62/G62),IF(NOT(K62/G62=0),K62/G62, " "), " ")</f>
        <v>3.5300546448087431</v>
      </c>
      <c r="N62" s="154" t="s">
        <v>705</v>
      </c>
    </row>
    <row r="63" spans="1:14" ht="34.200000000000003" x14ac:dyDescent="0.25">
      <c r="A63" s="152">
        <v>36</v>
      </c>
      <c r="B63" s="153" t="s">
        <v>706</v>
      </c>
      <c r="C63" s="134" t="s">
        <v>707</v>
      </c>
      <c r="D63" s="154" t="s">
        <v>708</v>
      </c>
      <c r="E63" s="155">
        <v>3.5999999999999999E-3</v>
      </c>
      <c r="F63" s="136" t="s">
        <v>709</v>
      </c>
      <c r="G63" s="136">
        <v>11.85</v>
      </c>
      <c r="H63" s="156">
        <v>10170</v>
      </c>
      <c r="I63" s="156">
        <v>36.619999999999997</v>
      </c>
      <c r="J63" s="136" t="s">
        <v>710</v>
      </c>
      <c r="K63" s="136">
        <v>37.57</v>
      </c>
      <c r="L63" s="157"/>
      <c r="M63" s="156">
        <f>IF(ISNUMBER(K63/G63),IF(NOT(K63/G63=0),K63/G63, " "), " ")</f>
        <v>3.1704641350210974</v>
      </c>
      <c r="N63" s="154" t="s">
        <v>711</v>
      </c>
    </row>
    <row r="64" spans="1:14" ht="34.200000000000003" x14ac:dyDescent="0.25">
      <c r="A64" s="152">
        <v>37</v>
      </c>
      <c r="B64" s="153" t="s">
        <v>712</v>
      </c>
      <c r="C64" s="134" t="s">
        <v>713</v>
      </c>
      <c r="D64" s="154" t="s">
        <v>702</v>
      </c>
      <c r="E64" s="155">
        <v>4.0000000000000002E-4</v>
      </c>
      <c r="F64" s="136" t="s">
        <v>714</v>
      </c>
      <c r="G64" s="136">
        <v>12</v>
      </c>
      <c r="H64" s="156">
        <v>85289</v>
      </c>
      <c r="I64" s="156">
        <v>34.119999999999997</v>
      </c>
      <c r="J64" s="136" t="s">
        <v>715</v>
      </c>
      <c r="K64" s="136">
        <v>35</v>
      </c>
      <c r="L64" s="157"/>
      <c r="M64" s="156">
        <f>IF(ISNUMBER(K64/G64),IF(NOT(K64/G64=0),K64/G64, " "), " ")</f>
        <v>2.9166666666666665</v>
      </c>
      <c r="N64" s="154" t="s">
        <v>716</v>
      </c>
    </row>
    <row r="65" spans="1:14" ht="34.200000000000003" x14ac:dyDescent="0.25">
      <c r="A65" s="152">
        <v>38</v>
      </c>
      <c r="B65" s="153" t="s">
        <v>717</v>
      </c>
      <c r="C65" s="134" t="s">
        <v>718</v>
      </c>
      <c r="D65" s="154" t="s">
        <v>702</v>
      </c>
      <c r="E65" s="155">
        <v>6.9999999999999999E-4</v>
      </c>
      <c r="F65" s="136" t="s">
        <v>719</v>
      </c>
      <c r="G65" s="136">
        <v>7.41</v>
      </c>
      <c r="H65" s="156">
        <v>37127</v>
      </c>
      <c r="I65" s="156">
        <v>25.98</v>
      </c>
      <c r="J65" s="136" t="s">
        <v>720</v>
      </c>
      <c r="K65" s="136">
        <v>26.69</v>
      </c>
      <c r="L65" s="157"/>
      <c r="M65" s="156">
        <f>IF(ISNUMBER(K65/G65),IF(NOT(K65/G65=0),K65/G65, " "), " ")</f>
        <v>3.6018893387314441</v>
      </c>
      <c r="N65" s="154" t="s">
        <v>721</v>
      </c>
    </row>
    <row r="66" spans="1:14" ht="45.6" x14ac:dyDescent="0.25">
      <c r="A66" s="152">
        <v>39</v>
      </c>
      <c r="B66" s="153" t="s">
        <v>722</v>
      </c>
      <c r="C66" s="134" t="s">
        <v>723</v>
      </c>
      <c r="D66" s="154" t="s">
        <v>724</v>
      </c>
      <c r="E66" s="155">
        <v>7.7999999999999996E-3</v>
      </c>
      <c r="F66" s="136" t="s">
        <v>725</v>
      </c>
      <c r="G66" s="136">
        <v>0.08</v>
      </c>
      <c r="H66" s="156">
        <v>37.24</v>
      </c>
      <c r="I66" s="156">
        <v>0.28999999999999998</v>
      </c>
      <c r="J66" s="136" t="s">
        <v>726</v>
      </c>
      <c r="K66" s="136">
        <v>0.3</v>
      </c>
      <c r="L66" s="157"/>
      <c r="M66" s="156">
        <f>IF(ISNUMBER(K66/G66),IF(NOT(K66/G66=0),K66/G66, " "), " ")</f>
        <v>3.75</v>
      </c>
      <c r="N66" s="154" t="s">
        <v>727</v>
      </c>
    </row>
    <row r="67" spans="1:14" ht="34.200000000000003" x14ac:dyDescent="0.25">
      <c r="A67" s="152">
        <v>40</v>
      </c>
      <c r="B67" s="153" t="s">
        <v>728</v>
      </c>
      <c r="C67" s="134" t="s">
        <v>729</v>
      </c>
      <c r="D67" s="154" t="s">
        <v>702</v>
      </c>
      <c r="E67" s="155">
        <v>9.1000000000000004E-3</v>
      </c>
      <c r="F67" s="136" t="s">
        <v>730</v>
      </c>
      <c r="G67" s="136">
        <v>6.4</v>
      </c>
      <c r="H67" s="156">
        <v>3199</v>
      </c>
      <c r="I67" s="156">
        <v>29.12</v>
      </c>
      <c r="J67" s="136" t="s">
        <v>731</v>
      </c>
      <c r="K67" s="136">
        <v>32.159999999999997</v>
      </c>
      <c r="L67" s="157"/>
      <c r="M67" s="156">
        <f>IF(ISNUMBER(K67/G67),IF(NOT(K67/G67=0),K67/G67, " "), " ")</f>
        <v>5.0249999999999995</v>
      </c>
      <c r="N67" s="154" t="s">
        <v>732</v>
      </c>
    </row>
    <row r="68" spans="1:14" ht="22.8" x14ac:dyDescent="0.25">
      <c r="A68" s="152">
        <v>41</v>
      </c>
      <c r="B68" s="153" t="s">
        <v>733</v>
      </c>
      <c r="C68" s="134" t="s">
        <v>734</v>
      </c>
      <c r="D68" s="154" t="s">
        <v>702</v>
      </c>
      <c r="E68" s="155">
        <v>2.3E-3</v>
      </c>
      <c r="F68" s="136" t="s">
        <v>735</v>
      </c>
      <c r="G68" s="136">
        <v>26.49</v>
      </c>
      <c r="H68" s="156">
        <v>56684.17</v>
      </c>
      <c r="I68" s="156">
        <v>130.38999999999999</v>
      </c>
      <c r="J68" s="136" t="s">
        <v>736</v>
      </c>
      <c r="K68" s="136">
        <v>133.69999999999999</v>
      </c>
      <c r="L68" s="157"/>
      <c r="M68" s="156">
        <f>IF(ISNUMBER(K68/G68),IF(NOT(K68/G68=0),K68/G68, " "), " ")</f>
        <v>5.0471876179690449</v>
      </c>
      <c r="N68" s="154" t="s">
        <v>737</v>
      </c>
    </row>
    <row r="69" spans="1:14" ht="22.8" x14ac:dyDescent="0.25">
      <c r="A69" s="152">
        <v>42</v>
      </c>
      <c r="B69" s="153" t="s">
        <v>738</v>
      </c>
      <c r="C69" s="134" t="s">
        <v>739</v>
      </c>
      <c r="D69" s="154" t="s">
        <v>702</v>
      </c>
      <c r="E69" s="155">
        <v>9.1999999999999998E-3</v>
      </c>
      <c r="F69" s="136" t="s">
        <v>740</v>
      </c>
      <c r="G69" s="136">
        <v>98.12</v>
      </c>
      <c r="H69" s="156">
        <v>56684.17</v>
      </c>
      <c r="I69" s="156">
        <v>521.54</v>
      </c>
      <c r="J69" s="136" t="s">
        <v>736</v>
      </c>
      <c r="K69" s="136">
        <v>534.79999999999995</v>
      </c>
      <c r="L69" s="157"/>
      <c r="M69" s="156">
        <f>IF(ISNUMBER(K69/G69),IF(NOT(K69/G69=0),K69/G69, " "), " ")</f>
        <v>5.4504688136975128</v>
      </c>
      <c r="N69" s="154" t="s">
        <v>741</v>
      </c>
    </row>
    <row r="70" spans="1:14" ht="34.200000000000003" x14ac:dyDescent="0.25">
      <c r="A70" s="152">
        <v>43</v>
      </c>
      <c r="B70" s="153" t="s">
        <v>742</v>
      </c>
      <c r="C70" s="134" t="s">
        <v>743</v>
      </c>
      <c r="D70" s="154" t="s">
        <v>696</v>
      </c>
      <c r="E70" s="155">
        <v>1.8736999999999999</v>
      </c>
      <c r="F70" s="136" t="s">
        <v>744</v>
      </c>
      <c r="G70" s="136">
        <v>189.25</v>
      </c>
      <c r="H70" s="156">
        <v>418</v>
      </c>
      <c r="I70" s="156">
        <v>783.24</v>
      </c>
      <c r="J70" s="136" t="s">
        <v>745</v>
      </c>
      <c r="K70" s="136">
        <v>818.08</v>
      </c>
      <c r="L70" s="157"/>
      <c r="M70" s="156">
        <f>IF(ISNUMBER(K70/G70),IF(NOT(K70/G70=0),K70/G70, " "), " ")</f>
        <v>4.3227476882430649</v>
      </c>
      <c r="N70" s="154" t="s">
        <v>746</v>
      </c>
    </row>
    <row r="71" spans="1:14" ht="22.8" x14ac:dyDescent="0.25">
      <c r="A71" s="152">
        <v>44</v>
      </c>
      <c r="B71" s="153" t="s">
        <v>747</v>
      </c>
      <c r="C71" s="134" t="s">
        <v>748</v>
      </c>
      <c r="D71" s="154" t="s">
        <v>749</v>
      </c>
      <c r="E71" s="155">
        <v>0.33889999999999998</v>
      </c>
      <c r="F71" s="136" t="s">
        <v>750</v>
      </c>
      <c r="G71" s="136">
        <v>14.39</v>
      </c>
      <c r="H71" s="156">
        <v>228.81</v>
      </c>
      <c r="I71" s="156">
        <v>77.56</v>
      </c>
      <c r="J71" s="136" t="s">
        <v>751</v>
      </c>
      <c r="K71" s="136">
        <v>79.2</v>
      </c>
      <c r="L71" s="157"/>
      <c r="M71" s="156">
        <f>IF(ISNUMBER(K71/G71),IF(NOT(K71/G71=0),K71/G71, " "), " ")</f>
        <v>5.5038220986796382</v>
      </c>
      <c r="N71" s="154" t="s">
        <v>752</v>
      </c>
    </row>
    <row r="72" spans="1:14" ht="45.6" x14ac:dyDescent="0.25">
      <c r="A72" s="152">
        <v>45</v>
      </c>
      <c r="B72" s="153" t="s">
        <v>753</v>
      </c>
      <c r="C72" s="134" t="s">
        <v>754</v>
      </c>
      <c r="D72" s="154" t="s">
        <v>749</v>
      </c>
      <c r="E72" s="155">
        <v>2.96</v>
      </c>
      <c r="F72" s="136" t="s">
        <v>755</v>
      </c>
      <c r="G72" s="136">
        <v>67.489999999999995</v>
      </c>
      <c r="H72" s="156">
        <v>119.32</v>
      </c>
      <c r="I72" s="156">
        <v>353.19</v>
      </c>
      <c r="J72" s="136" t="s">
        <v>756</v>
      </c>
      <c r="K72" s="136">
        <v>361.19</v>
      </c>
      <c r="L72" s="157"/>
      <c r="M72" s="156">
        <f>IF(ISNUMBER(K72/G72),IF(NOT(K72/G72=0),K72/G72, " "), " ")</f>
        <v>5.3517558156763965</v>
      </c>
      <c r="N72" s="154" t="s">
        <v>757</v>
      </c>
    </row>
    <row r="73" spans="1:14" ht="34.200000000000003" x14ac:dyDescent="0.25">
      <c r="A73" s="152">
        <v>46</v>
      </c>
      <c r="B73" s="153" t="s">
        <v>758</v>
      </c>
      <c r="C73" s="134" t="s">
        <v>759</v>
      </c>
      <c r="D73" s="154" t="s">
        <v>702</v>
      </c>
      <c r="E73" s="155">
        <v>4.0000000000000002E-4</v>
      </c>
      <c r="F73" s="136" t="s">
        <v>760</v>
      </c>
      <c r="G73" s="136">
        <v>6.92</v>
      </c>
      <c r="H73" s="156">
        <v>50349</v>
      </c>
      <c r="I73" s="156">
        <v>20.14</v>
      </c>
      <c r="J73" s="136" t="s">
        <v>761</v>
      </c>
      <c r="K73" s="136">
        <v>20.66</v>
      </c>
      <c r="L73" s="157"/>
      <c r="M73" s="156">
        <f>IF(ISNUMBER(K73/G73),IF(NOT(K73/G73=0),K73/G73, " "), " ")</f>
        <v>2.9855491329479769</v>
      </c>
      <c r="N73" s="154" t="s">
        <v>762</v>
      </c>
    </row>
    <row r="74" spans="1:14" ht="22.8" x14ac:dyDescent="0.25">
      <c r="A74" s="152">
        <v>47</v>
      </c>
      <c r="B74" s="153" t="s">
        <v>763</v>
      </c>
      <c r="C74" s="134" t="s">
        <v>764</v>
      </c>
      <c r="D74" s="154" t="s">
        <v>749</v>
      </c>
      <c r="E74" s="155">
        <v>4.8999999999999998E-3</v>
      </c>
      <c r="F74" s="136" t="s">
        <v>765</v>
      </c>
      <c r="G74" s="136">
        <v>0.05</v>
      </c>
      <c r="H74" s="156">
        <v>30.51</v>
      </c>
      <c r="I74" s="156">
        <v>0.15</v>
      </c>
      <c r="J74" s="136" t="s">
        <v>766</v>
      </c>
      <c r="K74" s="136">
        <v>0.18</v>
      </c>
      <c r="L74" s="157"/>
      <c r="M74" s="156">
        <f>IF(ISNUMBER(K74/G74),IF(NOT(K74/G74=0),K74/G74, " "), " ")</f>
        <v>3.5999999999999996</v>
      </c>
      <c r="N74" s="154" t="s">
        <v>767</v>
      </c>
    </row>
    <row r="75" spans="1:14" ht="34.200000000000003" x14ac:dyDescent="0.25">
      <c r="A75" s="152">
        <v>48</v>
      </c>
      <c r="B75" s="153" t="s">
        <v>768</v>
      </c>
      <c r="C75" s="134" t="s">
        <v>769</v>
      </c>
      <c r="D75" s="154" t="s">
        <v>702</v>
      </c>
      <c r="E75" s="155">
        <v>7.6E-3</v>
      </c>
      <c r="F75" s="136" t="s">
        <v>770</v>
      </c>
      <c r="G75" s="136">
        <v>158.91</v>
      </c>
      <c r="H75" s="156">
        <v>55802.95</v>
      </c>
      <c r="I75" s="156">
        <v>424.1</v>
      </c>
      <c r="J75" s="136" t="s">
        <v>771</v>
      </c>
      <c r="K75" s="136">
        <v>435.06</v>
      </c>
      <c r="L75" s="157"/>
      <c r="M75" s="156">
        <f>IF(ISNUMBER(K75/G75),IF(NOT(K75/G75=0),K75/G75, " "), " ")</f>
        <v>2.7377760996790639</v>
      </c>
      <c r="N75" s="154" t="s">
        <v>772</v>
      </c>
    </row>
    <row r="76" spans="1:14" ht="57" x14ac:dyDescent="0.25">
      <c r="A76" s="152">
        <v>49</v>
      </c>
      <c r="B76" s="153" t="s">
        <v>773</v>
      </c>
      <c r="C76" s="134" t="s">
        <v>774</v>
      </c>
      <c r="D76" s="154" t="s">
        <v>775</v>
      </c>
      <c r="E76" s="155">
        <v>20.437000000000001</v>
      </c>
      <c r="F76" s="136" t="s">
        <v>776</v>
      </c>
      <c r="G76" s="136">
        <v>251.37</v>
      </c>
      <c r="H76" s="156">
        <v>52.7</v>
      </c>
      <c r="I76" s="156">
        <v>1077.03</v>
      </c>
      <c r="J76" s="136" t="s">
        <v>777</v>
      </c>
      <c r="K76" s="136">
        <v>1107.71</v>
      </c>
      <c r="L76" s="157"/>
      <c r="M76" s="156">
        <f>IF(ISNUMBER(K76/G76),IF(NOT(K76/G76=0),K76/G76, " "), " ")</f>
        <v>4.406691331503362</v>
      </c>
      <c r="N76" s="154" t="s">
        <v>778</v>
      </c>
    </row>
    <row r="77" spans="1:14" ht="57" x14ac:dyDescent="0.25">
      <c r="A77" s="152">
        <v>50</v>
      </c>
      <c r="B77" s="153" t="s">
        <v>779</v>
      </c>
      <c r="C77" s="134" t="s">
        <v>780</v>
      </c>
      <c r="D77" s="154" t="s">
        <v>775</v>
      </c>
      <c r="E77" s="155">
        <v>2.3540000000000001</v>
      </c>
      <c r="F77" s="136" t="s">
        <v>781</v>
      </c>
      <c r="G77" s="136">
        <v>41.44</v>
      </c>
      <c r="H77" s="156">
        <v>75.87</v>
      </c>
      <c r="I77" s="156">
        <v>178.59</v>
      </c>
      <c r="J77" s="136" t="s">
        <v>782</v>
      </c>
      <c r="K77" s="136">
        <v>183.68</v>
      </c>
      <c r="L77" s="157"/>
      <c r="M77" s="156">
        <f>IF(ISNUMBER(K77/G77),IF(NOT(K77/G77=0),K77/G77, " "), " ")</f>
        <v>4.4324324324324325</v>
      </c>
      <c r="N77" s="154" t="s">
        <v>783</v>
      </c>
    </row>
    <row r="78" spans="1:14" ht="57" x14ac:dyDescent="0.25">
      <c r="A78" s="152">
        <v>51</v>
      </c>
      <c r="B78" s="153" t="s">
        <v>784</v>
      </c>
      <c r="C78" s="134" t="s">
        <v>785</v>
      </c>
      <c r="D78" s="154" t="s">
        <v>775</v>
      </c>
      <c r="E78" s="155">
        <v>111.28</v>
      </c>
      <c r="F78" s="136" t="s">
        <v>786</v>
      </c>
      <c r="G78" s="136">
        <v>3594.34</v>
      </c>
      <c r="H78" s="156">
        <v>139.05000000000001</v>
      </c>
      <c r="I78" s="156">
        <v>15473.48</v>
      </c>
      <c r="J78" s="136" t="s">
        <v>787</v>
      </c>
      <c r="K78" s="136">
        <v>15915.26</v>
      </c>
      <c r="L78" s="157"/>
      <c r="M78" s="156">
        <f>IF(ISNUMBER(K78/G78),IF(NOT(K78/G78=0),K78/G78, " "), " ")</f>
        <v>4.4278671466806143</v>
      </c>
      <c r="N78" s="154" t="s">
        <v>788</v>
      </c>
    </row>
    <row r="79" spans="1:14" ht="57" x14ac:dyDescent="0.25">
      <c r="A79" s="152">
        <v>52</v>
      </c>
      <c r="B79" s="153" t="s">
        <v>789</v>
      </c>
      <c r="C79" s="134" t="s">
        <v>790</v>
      </c>
      <c r="D79" s="154" t="s">
        <v>775</v>
      </c>
      <c r="E79" s="155">
        <v>38.520000000000003</v>
      </c>
      <c r="F79" s="136" t="s">
        <v>791</v>
      </c>
      <c r="G79" s="136">
        <v>2369</v>
      </c>
      <c r="H79" s="156">
        <v>264.76</v>
      </c>
      <c r="I79" s="156">
        <v>10198.56</v>
      </c>
      <c r="J79" s="136" t="s">
        <v>792</v>
      </c>
      <c r="K79" s="136">
        <v>10489.37</v>
      </c>
      <c r="L79" s="157"/>
      <c r="M79" s="156">
        <f>IF(ISNUMBER(K79/G79),IF(NOT(K79/G79=0),K79/G79, " "), " ")</f>
        <v>4.4277627691008865</v>
      </c>
      <c r="N79" s="154" t="s">
        <v>793</v>
      </c>
    </row>
    <row r="80" spans="1:14" ht="57" x14ac:dyDescent="0.25">
      <c r="A80" s="152">
        <v>53</v>
      </c>
      <c r="B80" s="153" t="s">
        <v>794</v>
      </c>
      <c r="C80" s="134" t="s">
        <v>795</v>
      </c>
      <c r="D80" s="154" t="s">
        <v>775</v>
      </c>
      <c r="E80" s="155">
        <v>5.8849999999999998</v>
      </c>
      <c r="F80" s="136" t="s">
        <v>796</v>
      </c>
      <c r="G80" s="136">
        <v>530.24</v>
      </c>
      <c r="H80" s="156">
        <v>387.3</v>
      </c>
      <c r="I80" s="156">
        <v>2279.2600000000002</v>
      </c>
      <c r="J80" s="136" t="s">
        <v>797</v>
      </c>
      <c r="K80" s="136">
        <v>2344.2199999999998</v>
      </c>
      <c r="L80" s="157"/>
      <c r="M80" s="156">
        <f>IF(ISNUMBER(K80/G80),IF(NOT(K80/G80=0),K80/G80, " "), " ")</f>
        <v>4.4210546167773082</v>
      </c>
      <c r="N80" s="154" t="s">
        <v>798</v>
      </c>
    </row>
    <row r="81" spans="1:14" ht="57" x14ac:dyDescent="0.25">
      <c r="A81" s="152">
        <v>54</v>
      </c>
      <c r="B81" s="153" t="s">
        <v>799</v>
      </c>
      <c r="C81" s="134" t="s">
        <v>800</v>
      </c>
      <c r="D81" s="154" t="s">
        <v>775</v>
      </c>
      <c r="E81" s="155">
        <v>4.7999999999999996E-3</v>
      </c>
      <c r="F81" s="136" t="s">
        <v>801</v>
      </c>
      <c r="G81" s="136">
        <v>1.3</v>
      </c>
      <c r="H81" s="156">
        <v>1420.93</v>
      </c>
      <c r="I81" s="156">
        <v>6.82</v>
      </c>
      <c r="J81" s="136" t="s">
        <v>802</v>
      </c>
      <c r="K81" s="136">
        <v>7.01</v>
      </c>
      <c r="L81" s="157"/>
      <c r="M81" s="156">
        <f>IF(ISNUMBER(K81/G81),IF(NOT(K81/G81=0),K81/G81, " "), " ")</f>
        <v>5.3923076923076918</v>
      </c>
      <c r="N81" s="154" t="s">
        <v>803</v>
      </c>
    </row>
    <row r="82" spans="1:14" ht="34.200000000000003" x14ac:dyDescent="0.25">
      <c r="A82" s="152">
        <v>55</v>
      </c>
      <c r="B82" s="153" t="s">
        <v>804</v>
      </c>
      <c r="C82" s="134" t="s">
        <v>805</v>
      </c>
      <c r="D82" s="154" t="s">
        <v>696</v>
      </c>
      <c r="E82" s="155">
        <v>9.6600000000000005E-2</v>
      </c>
      <c r="F82" s="136" t="s">
        <v>806</v>
      </c>
      <c r="G82" s="136">
        <v>99.4</v>
      </c>
      <c r="H82" s="156">
        <v>3067</v>
      </c>
      <c r="I82" s="156">
        <v>296.27</v>
      </c>
      <c r="J82" s="136" t="s">
        <v>807</v>
      </c>
      <c r="K82" s="136">
        <v>305.12</v>
      </c>
      <c r="L82" s="157"/>
      <c r="M82" s="156">
        <f>IF(ISNUMBER(K82/G82),IF(NOT(K82/G82=0),K82/G82, " "), " ")</f>
        <v>3.0696177062374246</v>
      </c>
      <c r="N82" s="154" t="s">
        <v>808</v>
      </c>
    </row>
    <row r="83" spans="1:14" ht="34.200000000000003" x14ac:dyDescent="0.25">
      <c r="A83" s="152">
        <v>56</v>
      </c>
      <c r="B83" s="153" t="s">
        <v>809</v>
      </c>
      <c r="C83" s="134" t="s">
        <v>810</v>
      </c>
      <c r="D83" s="154" t="s">
        <v>702</v>
      </c>
      <c r="E83" s="155">
        <v>3.0099999999999998E-2</v>
      </c>
      <c r="F83" s="136" t="s">
        <v>811</v>
      </c>
      <c r="G83" s="136">
        <v>436.13</v>
      </c>
      <c r="H83" s="156">
        <v>49632</v>
      </c>
      <c r="I83" s="156">
        <v>1493.92</v>
      </c>
      <c r="J83" s="136" t="s">
        <v>812</v>
      </c>
      <c r="K83" s="136">
        <v>1531.01</v>
      </c>
      <c r="L83" s="157"/>
      <c r="M83" s="156">
        <f>IF(ISNUMBER(K83/G83),IF(NOT(K83/G83=0),K83/G83, " "), " ")</f>
        <v>3.5104441336298811</v>
      </c>
      <c r="N83" s="154" t="s">
        <v>813</v>
      </c>
    </row>
    <row r="84" spans="1:14" ht="22.8" x14ac:dyDescent="0.25">
      <c r="A84" s="152">
        <v>57</v>
      </c>
      <c r="B84" s="153" t="s">
        <v>814</v>
      </c>
      <c r="C84" s="134" t="s">
        <v>815</v>
      </c>
      <c r="D84" s="154" t="s">
        <v>696</v>
      </c>
      <c r="E84" s="155">
        <v>4.1999999999999997E-3</v>
      </c>
      <c r="F84" s="136" t="s">
        <v>816</v>
      </c>
      <c r="G84" s="136">
        <v>4.12</v>
      </c>
      <c r="H84" s="156">
        <v>2795.7</v>
      </c>
      <c r="I84" s="156">
        <v>11.74</v>
      </c>
      <c r="J84" s="136" t="s">
        <v>817</v>
      </c>
      <c r="K84" s="136">
        <v>13.68</v>
      </c>
      <c r="L84" s="157"/>
      <c r="M84" s="156">
        <f>IF(ISNUMBER(K84/G84),IF(NOT(K84/G84=0),K84/G84, " "), " ")</f>
        <v>3.320388349514563</v>
      </c>
      <c r="N84" s="154" t="s">
        <v>818</v>
      </c>
    </row>
    <row r="85" spans="1:14" ht="34.200000000000003" x14ac:dyDescent="0.25">
      <c r="A85" s="152">
        <v>58</v>
      </c>
      <c r="B85" s="153" t="s">
        <v>819</v>
      </c>
      <c r="C85" s="134" t="s">
        <v>820</v>
      </c>
      <c r="D85" s="154" t="s">
        <v>821</v>
      </c>
      <c r="E85" s="155">
        <v>8.0000000000000004E-4</v>
      </c>
      <c r="F85" s="136" t="s">
        <v>822</v>
      </c>
      <c r="G85" s="136">
        <v>0.32</v>
      </c>
      <c r="H85" s="156">
        <v>918.23</v>
      </c>
      <c r="I85" s="156">
        <v>0.74</v>
      </c>
      <c r="J85" s="136" t="s">
        <v>823</v>
      </c>
      <c r="K85" s="136">
        <v>0.75</v>
      </c>
      <c r="L85" s="157"/>
      <c r="M85" s="156">
        <f>IF(ISNUMBER(K85/G85),IF(NOT(K85/G85=0),K85/G85, " "), " ")</f>
        <v>2.34375</v>
      </c>
      <c r="N85" s="154" t="s">
        <v>772</v>
      </c>
    </row>
    <row r="86" spans="1:14" ht="45.6" x14ac:dyDescent="0.25">
      <c r="A86" s="152">
        <v>59</v>
      </c>
      <c r="B86" s="153" t="s">
        <v>824</v>
      </c>
      <c r="C86" s="134" t="s">
        <v>825</v>
      </c>
      <c r="D86" s="154" t="s">
        <v>775</v>
      </c>
      <c r="E86" s="155">
        <v>1.47</v>
      </c>
      <c r="F86" s="136" t="s">
        <v>826</v>
      </c>
      <c r="G86" s="136">
        <v>17.059999999999999</v>
      </c>
      <c r="H86" s="156">
        <v>22.86</v>
      </c>
      <c r="I86" s="156">
        <v>33.6</v>
      </c>
      <c r="J86" s="136" t="s">
        <v>827</v>
      </c>
      <c r="K86" s="136">
        <v>34.340000000000003</v>
      </c>
      <c r="L86" s="157"/>
      <c r="M86" s="156">
        <f>IF(ISNUMBER(K86/G86),IF(NOT(K86/G86=0),K86/G86, " "), " ")</f>
        <v>2.0128956623681127</v>
      </c>
      <c r="N86" s="154" t="s">
        <v>828</v>
      </c>
    </row>
    <row r="87" spans="1:14" ht="22.8" x14ac:dyDescent="0.25">
      <c r="A87" s="152">
        <v>60</v>
      </c>
      <c r="B87" s="153" t="s">
        <v>829</v>
      </c>
      <c r="C87" s="134" t="s">
        <v>830</v>
      </c>
      <c r="D87" s="154" t="s">
        <v>821</v>
      </c>
      <c r="E87" s="155">
        <v>3</v>
      </c>
      <c r="F87" s="136" t="s">
        <v>831</v>
      </c>
      <c r="G87" s="136">
        <v>55.8</v>
      </c>
      <c r="H87" s="156">
        <v>40.729999999999997</v>
      </c>
      <c r="I87" s="156">
        <v>122.19</v>
      </c>
      <c r="J87" s="136" t="s">
        <v>832</v>
      </c>
      <c r="K87" s="136">
        <v>125.13</v>
      </c>
      <c r="L87" s="157"/>
      <c r="M87" s="156">
        <f>IF(ISNUMBER(K87/G87),IF(NOT(K87/G87=0),K87/G87, " "), " ")</f>
        <v>2.2424731182795701</v>
      </c>
      <c r="N87" s="154" t="s">
        <v>833</v>
      </c>
    </row>
    <row r="88" spans="1:14" ht="34.200000000000003" x14ac:dyDescent="0.25">
      <c r="A88" s="152">
        <v>61</v>
      </c>
      <c r="B88" s="153" t="s">
        <v>834</v>
      </c>
      <c r="C88" s="134" t="s">
        <v>835</v>
      </c>
      <c r="D88" s="154" t="s">
        <v>696</v>
      </c>
      <c r="E88" s="155">
        <v>1.1999999999999999E-3</v>
      </c>
      <c r="F88" s="136" t="s">
        <v>836</v>
      </c>
      <c r="G88" s="136">
        <v>0.84</v>
      </c>
      <c r="H88" s="156">
        <v>2805</v>
      </c>
      <c r="I88" s="156">
        <v>3.37</v>
      </c>
      <c r="J88" s="136" t="s">
        <v>837</v>
      </c>
      <c r="K88" s="136">
        <v>3.92</v>
      </c>
      <c r="L88" s="157"/>
      <c r="M88" s="156">
        <f>IF(ISNUMBER(K88/G88),IF(NOT(K88/G88=0),K88/G88, " "), " ")</f>
        <v>4.666666666666667</v>
      </c>
      <c r="N88" s="154" t="s">
        <v>838</v>
      </c>
    </row>
    <row r="89" spans="1:14" ht="34.200000000000003" x14ac:dyDescent="0.25">
      <c r="A89" s="152">
        <v>62</v>
      </c>
      <c r="B89" s="153" t="s">
        <v>839</v>
      </c>
      <c r="C89" s="134" t="s">
        <v>840</v>
      </c>
      <c r="D89" s="154" t="s">
        <v>702</v>
      </c>
      <c r="E89" s="155">
        <v>9.1000000000000004E-3</v>
      </c>
      <c r="F89" s="136" t="s">
        <v>841</v>
      </c>
      <c r="G89" s="136">
        <v>2.36</v>
      </c>
      <c r="H89" s="156">
        <v>1905</v>
      </c>
      <c r="I89" s="156">
        <v>17.34</v>
      </c>
      <c r="J89" s="136" t="s">
        <v>842</v>
      </c>
      <c r="K89" s="136">
        <v>19.010000000000002</v>
      </c>
      <c r="L89" s="157"/>
      <c r="M89" s="156">
        <f>IF(ISNUMBER(K89/G89),IF(NOT(K89/G89=0),K89/G89, " "), " ")</f>
        <v>8.0550847457627128</v>
      </c>
      <c r="N89" s="154" t="s">
        <v>843</v>
      </c>
    </row>
    <row r="90" spans="1:14" ht="34.200000000000003" x14ac:dyDescent="0.25">
      <c r="A90" s="152">
        <v>63</v>
      </c>
      <c r="B90" s="153" t="s">
        <v>844</v>
      </c>
      <c r="C90" s="134" t="s">
        <v>845</v>
      </c>
      <c r="D90" s="154" t="s">
        <v>696</v>
      </c>
      <c r="E90" s="155">
        <v>11.758100000000001</v>
      </c>
      <c r="F90" s="136" t="s">
        <v>846</v>
      </c>
      <c r="G90" s="136">
        <v>36.549999999999997</v>
      </c>
      <c r="H90" s="156">
        <v>22.32</v>
      </c>
      <c r="I90" s="156">
        <v>262.42</v>
      </c>
      <c r="J90" s="136" t="s">
        <v>847</v>
      </c>
      <c r="K90" s="136">
        <v>267.72000000000003</v>
      </c>
      <c r="L90" s="157"/>
      <c r="M90" s="156">
        <f>IF(ISNUMBER(K90/G90),IF(NOT(K90/G90=0),K90/G90, " "), " ")</f>
        <v>7.3247606019151856</v>
      </c>
      <c r="N90" s="154" t="s">
        <v>848</v>
      </c>
    </row>
    <row r="91" spans="1:14" ht="34.200000000000003" x14ac:dyDescent="0.25">
      <c r="A91" s="152">
        <v>64</v>
      </c>
      <c r="B91" s="153" t="s">
        <v>849</v>
      </c>
      <c r="C91" s="134" t="s">
        <v>850</v>
      </c>
      <c r="D91" s="154" t="s">
        <v>821</v>
      </c>
      <c r="E91" s="155">
        <v>1</v>
      </c>
      <c r="F91" s="136" t="s">
        <v>851</v>
      </c>
      <c r="G91" s="136">
        <v>43.8</v>
      </c>
      <c r="H91" s="156">
        <v>152.08000000000001</v>
      </c>
      <c r="I91" s="156">
        <v>152.08000000000001</v>
      </c>
      <c r="J91" s="136" t="s">
        <v>852</v>
      </c>
      <c r="K91" s="136">
        <v>155.71</v>
      </c>
      <c r="L91" s="157"/>
      <c r="M91" s="156">
        <f>IF(ISNUMBER(K91/G91),IF(NOT(K91/G91=0),K91/G91, " "), " ")</f>
        <v>3.5550228310502288</v>
      </c>
      <c r="N91" s="154" t="s">
        <v>772</v>
      </c>
    </row>
    <row r="92" spans="1:14" ht="34.200000000000003" x14ac:dyDescent="0.25">
      <c r="A92" s="152">
        <v>65</v>
      </c>
      <c r="B92" s="153" t="s">
        <v>853</v>
      </c>
      <c r="C92" s="134" t="s">
        <v>854</v>
      </c>
      <c r="D92" s="154" t="s">
        <v>821</v>
      </c>
      <c r="E92" s="155">
        <v>1</v>
      </c>
      <c r="F92" s="136" t="s">
        <v>855</v>
      </c>
      <c r="G92" s="136">
        <v>60.9</v>
      </c>
      <c r="H92" s="156">
        <v>238.65</v>
      </c>
      <c r="I92" s="156">
        <v>238.65</v>
      </c>
      <c r="J92" s="136" t="s">
        <v>856</v>
      </c>
      <c r="K92" s="136">
        <v>244.34</v>
      </c>
      <c r="L92" s="157"/>
      <c r="M92" s="156">
        <f>IF(ISNUMBER(K92/G92),IF(NOT(K92/G92=0),K92/G92, " "), " ")</f>
        <v>4.0121510673234813</v>
      </c>
      <c r="N92" s="154" t="s">
        <v>772</v>
      </c>
    </row>
    <row r="93" spans="1:14" ht="34.200000000000003" x14ac:dyDescent="0.25">
      <c r="A93" s="152">
        <v>66</v>
      </c>
      <c r="B93" s="153" t="s">
        <v>857</v>
      </c>
      <c r="C93" s="134" t="s">
        <v>858</v>
      </c>
      <c r="D93" s="154" t="s">
        <v>821</v>
      </c>
      <c r="E93" s="155">
        <v>6</v>
      </c>
      <c r="F93" s="136" t="s">
        <v>859</v>
      </c>
      <c r="G93" s="136">
        <v>499.2</v>
      </c>
      <c r="H93" s="156">
        <v>303.45999999999998</v>
      </c>
      <c r="I93" s="156">
        <v>1820.76</v>
      </c>
      <c r="J93" s="136" t="s">
        <v>860</v>
      </c>
      <c r="K93" s="136">
        <v>1864.02</v>
      </c>
      <c r="L93" s="157"/>
      <c r="M93" s="156">
        <f>IF(ISNUMBER(K93/G93),IF(NOT(K93/G93=0),K93/G93, " "), " ")</f>
        <v>3.734014423076923</v>
      </c>
      <c r="N93" s="154" t="s">
        <v>772</v>
      </c>
    </row>
    <row r="94" spans="1:14" ht="34.200000000000003" x14ac:dyDescent="0.25">
      <c r="A94" s="152">
        <v>67</v>
      </c>
      <c r="B94" s="153" t="s">
        <v>861</v>
      </c>
      <c r="C94" s="134" t="s">
        <v>862</v>
      </c>
      <c r="D94" s="154" t="s">
        <v>775</v>
      </c>
      <c r="E94" s="155">
        <v>11.736000000000001</v>
      </c>
      <c r="F94" s="136" t="s">
        <v>863</v>
      </c>
      <c r="G94" s="136">
        <v>198.57</v>
      </c>
      <c r="H94" s="156">
        <v>48.99</v>
      </c>
      <c r="I94" s="156">
        <v>574.95000000000005</v>
      </c>
      <c r="J94" s="136" t="s">
        <v>864</v>
      </c>
      <c r="K94" s="136">
        <v>588.09</v>
      </c>
      <c r="L94" s="157"/>
      <c r="M94" s="156">
        <f>IF(ISNUMBER(K94/G94),IF(NOT(K94/G94=0),K94/G94, " "), " ")</f>
        <v>2.9616256232059226</v>
      </c>
      <c r="N94" s="154" t="s">
        <v>772</v>
      </c>
    </row>
    <row r="95" spans="1:14" ht="22.8" x14ac:dyDescent="0.25">
      <c r="A95" s="152">
        <v>68</v>
      </c>
      <c r="B95" s="153" t="s">
        <v>865</v>
      </c>
      <c r="C95" s="134" t="s">
        <v>866</v>
      </c>
      <c r="D95" s="154" t="s">
        <v>708</v>
      </c>
      <c r="E95" s="155">
        <v>4.0000000000000001E-3</v>
      </c>
      <c r="F95" s="136" t="s">
        <v>867</v>
      </c>
      <c r="G95" s="136">
        <v>8.1199999999999992</v>
      </c>
      <c r="H95" s="156">
        <v>7180</v>
      </c>
      <c r="I95" s="156">
        <v>28.72</v>
      </c>
      <c r="J95" s="136" t="s">
        <v>868</v>
      </c>
      <c r="K95" s="136">
        <v>29.32</v>
      </c>
      <c r="L95" s="157"/>
      <c r="M95" s="156">
        <f>IF(ISNUMBER(K95/G95),IF(NOT(K95/G95=0),K95/G95, " "), " ")</f>
        <v>3.6108374384236459</v>
      </c>
      <c r="N95" s="154" t="s">
        <v>869</v>
      </c>
    </row>
    <row r="96" spans="1:14" ht="22.8" x14ac:dyDescent="0.25">
      <c r="A96" s="152">
        <v>69</v>
      </c>
      <c r="B96" s="153" t="s">
        <v>870</v>
      </c>
      <c r="C96" s="134" t="s">
        <v>871</v>
      </c>
      <c r="D96" s="154" t="s">
        <v>702</v>
      </c>
      <c r="E96" s="155">
        <v>2.0000000000000001E-4</v>
      </c>
      <c r="F96" s="136" t="s">
        <v>872</v>
      </c>
      <c r="G96" s="136">
        <v>5.37</v>
      </c>
      <c r="H96" s="156"/>
      <c r="I96" s="156"/>
      <c r="J96" s="136" t="s">
        <v>873</v>
      </c>
      <c r="K96" s="136">
        <v>22.73</v>
      </c>
      <c r="L96" s="157"/>
      <c r="M96" s="156">
        <f>IF(ISNUMBER(K96/G96),IF(NOT(K96/G96=0),K96/G96, " "), " ")</f>
        <v>4.2327746741154559</v>
      </c>
      <c r="N96" s="154"/>
    </row>
    <row r="97" spans="1:14" ht="22.8" x14ac:dyDescent="0.25">
      <c r="A97" s="152">
        <v>70</v>
      </c>
      <c r="B97" s="153" t="s">
        <v>874</v>
      </c>
      <c r="C97" s="134" t="s">
        <v>875</v>
      </c>
      <c r="D97" s="154" t="s">
        <v>749</v>
      </c>
      <c r="E97" s="155">
        <v>1.52</v>
      </c>
      <c r="F97" s="136" t="s">
        <v>876</v>
      </c>
      <c r="G97" s="136">
        <v>39.979999999999997</v>
      </c>
      <c r="H97" s="156"/>
      <c r="I97" s="156"/>
      <c r="J97" s="136" t="s">
        <v>877</v>
      </c>
      <c r="K97" s="136">
        <v>185.49</v>
      </c>
      <c r="L97" s="157"/>
      <c r="M97" s="156">
        <f>IF(ISNUMBER(K97/G97),IF(NOT(K97/G97=0),K97/G97, " "), " ")</f>
        <v>4.6395697848924469</v>
      </c>
      <c r="N97" s="154"/>
    </row>
    <row r="98" spans="1:14" ht="22.8" x14ac:dyDescent="0.25">
      <c r="A98" s="152">
        <v>71</v>
      </c>
      <c r="B98" s="153" t="s">
        <v>878</v>
      </c>
      <c r="C98" s="134" t="s">
        <v>879</v>
      </c>
      <c r="D98" s="154" t="s">
        <v>724</v>
      </c>
      <c r="E98" s="155">
        <v>0.5</v>
      </c>
      <c r="F98" s="136" t="s">
        <v>880</v>
      </c>
      <c r="G98" s="136">
        <v>8.01</v>
      </c>
      <c r="H98" s="156"/>
      <c r="I98" s="156"/>
      <c r="J98" s="136" t="s">
        <v>881</v>
      </c>
      <c r="K98" s="136">
        <v>20.48</v>
      </c>
      <c r="L98" s="157"/>
      <c r="M98" s="156">
        <f>IF(ISNUMBER(K98/G98),IF(NOT(K98/G98=0),K98/G98, " "), " ")</f>
        <v>2.5568039950062422</v>
      </c>
      <c r="N98" s="154"/>
    </row>
    <row r="99" spans="1:14" ht="45.6" x14ac:dyDescent="0.25">
      <c r="A99" s="152">
        <v>72</v>
      </c>
      <c r="B99" s="153" t="s">
        <v>882</v>
      </c>
      <c r="C99" s="134" t="s">
        <v>883</v>
      </c>
      <c r="D99" s="154" t="s">
        <v>884</v>
      </c>
      <c r="E99" s="155">
        <v>0.3</v>
      </c>
      <c r="F99" s="136" t="s">
        <v>885</v>
      </c>
      <c r="G99" s="136">
        <v>15.09</v>
      </c>
      <c r="H99" s="156"/>
      <c r="I99" s="156"/>
      <c r="J99" s="136" t="s">
        <v>886</v>
      </c>
      <c r="K99" s="136">
        <v>38.81</v>
      </c>
      <c r="L99" s="157"/>
      <c r="M99" s="156">
        <f>IF(ISNUMBER(K99/G99),IF(NOT(K99/G99=0),K99/G99, " "), " ")</f>
        <v>2.5719019218025183</v>
      </c>
      <c r="N99" s="154"/>
    </row>
    <row r="100" spans="1:14" ht="45.6" x14ac:dyDescent="0.25">
      <c r="A100" s="152">
        <v>73</v>
      </c>
      <c r="B100" s="153" t="s">
        <v>887</v>
      </c>
      <c r="C100" s="134" t="s">
        <v>888</v>
      </c>
      <c r="D100" s="154" t="s">
        <v>884</v>
      </c>
      <c r="E100" s="155">
        <v>0.1</v>
      </c>
      <c r="F100" s="136" t="s">
        <v>889</v>
      </c>
      <c r="G100" s="136">
        <v>6.59</v>
      </c>
      <c r="H100" s="156"/>
      <c r="I100" s="156"/>
      <c r="J100" s="136" t="s">
        <v>890</v>
      </c>
      <c r="K100" s="136">
        <v>28.62</v>
      </c>
      <c r="L100" s="157"/>
      <c r="M100" s="156">
        <f>IF(ISNUMBER(K100/G100),IF(NOT(K100/G100=0),K100/G100, " "), " ")</f>
        <v>4.3429438543247345</v>
      </c>
      <c r="N100" s="154"/>
    </row>
    <row r="101" spans="1:14" ht="22.8" x14ac:dyDescent="0.25">
      <c r="A101" s="152">
        <v>74</v>
      </c>
      <c r="B101" s="153" t="s">
        <v>891</v>
      </c>
      <c r="C101" s="134" t="s">
        <v>830</v>
      </c>
      <c r="D101" s="154" t="s">
        <v>821</v>
      </c>
      <c r="E101" s="155">
        <v>4</v>
      </c>
      <c r="F101" s="136" t="s">
        <v>831</v>
      </c>
      <c r="G101" s="136">
        <v>74.400000000000006</v>
      </c>
      <c r="H101" s="156"/>
      <c r="I101" s="156"/>
      <c r="J101" s="136" t="s">
        <v>832</v>
      </c>
      <c r="K101" s="136">
        <v>166.84</v>
      </c>
      <c r="L101" s="157"/>
      <c r="M101" s="156">
        <f>IF(ISNUMBER(K101/G101),IF(NOT(K101/G101=0),K101/G101, " "), " ")</f>
        <v>2.2424731182795696</v>
      </c>
      <c r="N101" s="154"/>
    </row>
    <row r="102" spans="1:14" ht="34.200000000000003" x14ac:dyDescent="0.25">
      <c r="A102" s="152">
        <v>75</v>
      </c>
      <c r="B102" s="153" t="s">
        <v>892</v>
      </c>
      <c r="C102" s="134" t="s">
        <v>893</v>
      </c>
      <c r="D102" s="154" t="s">
        <v>821</v>
      </c>
      <c r="E102" s="155">
        <v>1</v>
      </c>
      <c r="F102" s="136" t="s">
        <v>894</v>
      </c>
      <c r="G102" s="136">
        <v>22.3</v>
      </c>
      <c r="H102" s="156"/>
      <c r="I102" s="156"/>
      <c r="J102" s="136" t="s">
        <v>895</v>
      </c>
      <c r="K102" s="136">
        <v>108.53</v>
      </c>
      <c r="L102" s="157"/>
      <c r="M102" s="156">
        <f>IF(ISNUMBER(K102/G102),IF(NOT(K102/G102=0),K102/G102, " "), " ")</f>
        <v>4.8668161434977577</v>
      </c>
      <c r="N102" s="154"/>
    </row>
    <row r="103" spans="1:14" ht="34.200000000000003" x14ac:dyDescent="0.25">
      <c r="A103" s="152">
        <v>76</v>
      </c>
      <c r="B103" s="153" t="s">
        <v>896</v>
      </c>
      <c r="C103" s="134" t="s">
        <v>897</v>
      </c>
      <c r="D103" s="154" t="s">
        <v>821</v>
      </c>
      <c r="E103" s="155">
        <v>23</v>
      </c>
      <c r="F103" s="136" t="s">
        <v>898</v>
      </c>
      <c r="G103" s="136">
        <v>572.70000000000005</v>
      </c>
      <c r="H103" s="156"/>
      <c r="I103" s="156"/>
      <c r="J103" s="136" t="s">
        <v>899</v>
      </c>
      <c r="K103" s="136">
        <v>2956.42</v>
      </c>
      <c r="L103" s="157"/>
      <c r="M103" s="156">
        <f>IF(ISNUMBER(K103/G103),IF(NOT(K103/G103=0),K103/G103, " "), " ")</f>
        <v>5.1622489959839353</v>
      </c>
      <c r="N103" s="154"/>
    </row>
    <row r="104" spans="1:14" ht="34.200000000000003" x14ac:dyDescent="0.25">
      <c r="A104" s="152">
        <v>77</v>
      </c>
      <c r="B104" s="153" t="s">
        <v>900</v>
      </c>
      <c r="C104" s="134" t="s">
        <v>901</v>
      </c>
      <c r="D104" s="154" t="s">
        <v>821</v>
      </c>
      <c r="E104" s="155">
        <v>1</v>
      </c>
      <c r="F104" s="136" t="s">
        <v>902</v>
      </c>
      <c r="G104" s="136">
        <v>150</v>
      </c>
      <c r="H104" s="156"/>
      <c r="I104" s="156"/>
      <c r="J104" s="136" t="s">
        <v>903</v>
      </c>
      <c r="K104" s="136">
        <v>878.13</v>
      </c>
      <c r="L104" s="157"/>
      <c r="M104" s="156">
        <f>IF(ISNUMBER(K104/G104),IF(NOT(K104/G104=0),K104/G104, " "), " ")</f>
        <v>5.8541999999999996</v>
      </c>
      <c r="N104" s="154"/>
    </row>
    <row r="105" spans="1:14" ht="22.8" x14ac:dyDescent="0.25">
      <c r="A105" s="152">
        <v>78</v>
      </c>
      <c r="B105" s="153" t="s">
        <v>904</v>
      </c>
      <c r="C105" s="134" t="s">
        <v>905</v>
      </c>
      <c r="D105" s="154" t="s">
        <v>821</v>
      </c>
      <c r="E105" s="155">
        <v>1</v>
      </c>
      <c r="F105" s="136" t="s">
        <v>906</v>
      </c>
      <c r="G105" s="136">
        <v>29.3</v>
      </c>
      <c r="H105" s="156"/>
      <c r="I105" s="156"/>
      <c r="J105" s="136" t="s">
        <v>907</v>
      </c>
      <c r="K105" s="136">
        <v>82.21</v>
      </c>
      <c r="L105" s="157"/>
      <c r="M105" s="156">
        <f>IF(ISNUMBER(K105/G105),IF(NOT(K105/G105=0),K105/G105, " "), " ")</f>
        <v>2.8058020477815697</v>
      </c>
      <c r="N105" s="154"/>
    </row>
    <row r="106" spans="1:14" ht="22.8" x14ac:dyDescent="0.25">
      <c r="A106" s="152">
        <v>79</v>
      </c>
      <c r="B106" s="153" t="s">
        <v>908</v>
      </c>
      <c r="C106" s="134" t="s">
        <v>909</v>
      </c>
      <c r="D106" s="154" t="s">
        <v>821</v>
      </c>
      <c r="E106" s="155">
        <v>2</v>
      </c>
      <c r="F106" s="136" t="s">
        <v>910</v>
      </c>
      <c r="G106" s="136">
        <v>87</v>
      </c>
      <c r="H106" s="156"/>
      <c r="I106" s="156"/>
      <c r="J106" s="136" t="s">
        <v>911</v>
      </c>
      <c r="K106" s="136">
        <v>252.9</v>
      </c>
      <c r="L106" s="157"/>
      <c r="M106" s="156">
        <f>IF(ISNUMBER(K106/G106),IF(NOT(K106/G106=0),K106/G106, " "), " ")</f>
        <v>2.9068965517241381</v>
      </c>
      <c r="N106" s="154"/>
    </row>
    <row r="107" spans="1:14" ht="22.8" x14ac:dyDescent="0.25">
      <c r="A107" s="152">
        <v>80</v>
      </c>
      <c r="B107" s="153" t="s">
        <v>912</v>
      </c>
      <c r="C107" s="134" t="s">
        <v>913</v>
      </c>
      <c r="D107" s="154" t="s">
        <v>821</v>
      </c>
      <c r="E107" s="155">
        <v>1</v>
      </c>
      <c r="F107" s="136" t="s">
        <v>914</v>
      </c>
      <c r="G107" s="136">
        <v>60.8</v>
      </c>
      <c r="H107" s="156"/>
      <c r="I107" s="156"/>
      <c r="J107" s="136" t="s">
        <v>915</v>
      </c>
      <c r="K107" s="136">
        <v>215.73</v>
      </c>
      <c r="L107" s="157"/>
      <c r="M107" s="156">
        <f>IF(ISNUMBER(K107/G107),IF(NOT(K107/G107=0),K107/G107, " "), " ")</f>
        <v>3.5481907894736842</v>
      </c>
      <c r="N107" s="154"/>
    </row>
    <row r="108" spans="1:14" ht="22.8" x14ac:dyDescent="0.25">
      <c r="A108" s="152">
        <v>81</v>
      </c>
      <c r="B108" s="153" t="s">
        <v>916</v>
      </c>
      <c r="C108" s="134" t="s">
        <v>917</v>
      </c>
      <c r="D108" s="154" t="s">
        <v>821</v>
      </c>
      <c r="E108" s="155">
        <v>7</v>
      </c>
      <c r="F108" s="136" t="s">
        <v>918</v>
      </c>
      <c r="G108" s="136">
        <v>16.87</v>
      </c>
      <c r="H108" s="156"/>
      <c r="I108" s="156"/>
      <c r="J108" s="136" t="s">
        <v>919</v>
      </c>
      <c r="K108" s="136">
        <v>133.21</v>
      </c>
      <c r="L108" s="157"/>
      <c r="M108" s="156">
        <f>IF(ISNUMBER(K108/G108),IF(NOT(K108/G108=0),K108/G108, " "), " ")</f>
        <v>7.8962655601659755</v>
      </c>
      <c r="N108" s="154"/>
    </row>
    <row r="109" spans="1:14" ht="22.8" x14ac:dyDescent="0.25">
      <c r="A109" s="152">
        <v>82</v>
      </c>
      <c r="B109" s="153" t="s">
        <v>920</v>
      </c>
      <c r="C109" s="134" t="s">
        <v>921</v>
      </c>
      <c r="D109" s="154" t="s">
        <v>884</v>
      </c>
      <c r="E109" s="155">
        <v>0.1</v>
      </c>
      <c r="F109" s="136" t="s">
        <v>922</v>
      </c>
      <c r="G109" s="136">
        <v>7.77</v>
      </c>
      <c r="H109" s="156"/>
      <c r="I109" s="156"/>
      <c r="J109" s="136" t="s">
        <v>923</v>
      </c>
      <c r="K109" s="136">
        <v>28.95</v>
      </c>
      <c r="L109" s="157"/>
      <c r="M109" s="156">
        <f>IF(ISNUMBER(K109/G109),IF(NOT(K109/G109=0),K109/G109, " "), " ")</f>
        <v>3.7258687258687262</v>
      </c>
      <c r="N109" s="154"/>
    </row>
    <row r="110" spans="1:14" ht="57" x14ac:dyDescent="0.25">
      <c r="A110" s="152">
        <v>83</v>
      </c>
      <c r="B110" s="153" t="s">
        <v>924</v>
      </c>
      <c r="C110" s="134" t="s">
        <v>925</v>
      </c>
      <c r="D110" s="154" t="s">
        <v>821</v>
      </c>
      <c r="E110" s="155">
        <v>2</v>
      </c>
      <c r="F110" s="136" t="s">
        <v>926</v>
      </c>
      <c r="G110" s="136">
        <v>78.2</v>
      </c>
      <c r="H110" s="156"/>
      <c r="I110" s="156"/>
      <c r="J110" s="136" t="s">
        <v>927</v>
      </c>
      <c r="K110" s="136">
        <v>273.64</v>
      </c>
      <c r="L110" s="157"/>
      <c r="M110" s="156">
        <f>IF(ISNUMBER(K110/G110),IF(NOT(K110/G110=0),K110/G110, " "), " ")</f>
        <v>3.4992327365728899</v>
      </c>
      <c r="N110" s="154"/>
    </row>
    <row r="111" spans="1:14" ht="57" x14ac:dyDescent="0.25">
      <c r="A111" s="152">
        <v>84</v>
      </c>
      <c r="B111" s="153" t="s">
        <v>928</v>
      </c>
      <c r="C111" s="134" t="s">
        <v>929</v>
      </c>
      <c r="D111" s="154" t="s">
        <v>821</v>
      </c>
      <c r="E111" s="155">
        <v>1</v>
      </c>
      <c r="F111" s="136" t="s">
        <v>930</v>
      </c>
      <c r="G111" s="136">
        <v>81.3</v>
      </c>
      <c r="H111" s="156"/>
      <c r="I111" s="156"/>
      <c r="J111" s="136" t="s">
        <v>931</v>
      </c>
      <c r="K111" s="136">
        <v>284.66000000000003</v>
      </c>
      <c r="L111" s="157"/>
      <c r="M111" s="156">
        <f>IF(ISNUMBER(K111/G111),IF(NOT(K111/G111=0),K111/G111, " "), " ")</f>
        <v>3.5013530135301356</v>
      </c>
      <c r="N111" s="154"/>
    </row>
    <row r="112" spans="1:14" ht="34.200000000000003" x14ac:dyDescent="0.25">
      <c r="A112" s="152">
        <v>85</v>
      </c>
      <c r="B112" s="153" t="s">
        <v>932</v>
      </c>
      <c r="C112" s="134" t="s">
        <v>933</v>
      </c>
      <c r="D112" s="154" t="s">
        <v>821</v>
      </c>
      <c r="E112" s="155">
        <v>1</v>
      </c>
      <c r="F112" s="136" t="s">
        <v>934</v>
      </c>
      <c r="G112" s="136">
        <v>19.23</v>
      </c>
      <c r="H112" s="156"/>
      <c r="I112" s="156"/>
      <c r="J112" s="136" t="s">
        <v>935</v>
      </c>
      <c r="K112" s="136">
        <v>104.63</v>
      </c>
      <c r="L112" s="157"/>
      <c r="M112" s="156">
        <f>IF(ISNUMBER(K112/G112),IF(NOT(K112/G112=0),K112/G112, " "), " ")</f>
        <v>5.4409776391055642</v>
      </c>
      <c r="N112" s="154"/>
    </row>
    <row r="113" spans="1:14" ht="22.8" x14ac:dyDescent="0.25">
      <c r="A113" s="152">
        <v>86</v>
      </c>
      <c r="B113" s="153" t="s">
        <v>936</v>
      </c>
      <c r="C113" s="134" t="s">
        <v>937</v>
      </c>
      <c r="D113" s="154" t="s">
        <v>821</v>
      </c>
      <c r="E113" s="155">
        <v>6</v>
      </c>
      <c r="F113" s="136" t="s">
        <v>938</v>
      </c>
      <c r="G113" s="136">
        <v>14.7</v>
      </c>
      <c r="H113" s="156"/>
      <c r="I113" s="156"/>
      <c r="J113" s="136" t="s">
        <v>939</v>
      </c>
      <c r="K113" s="136">
        <v>34.26</v>
      </c>
      <c r="L113" s="157"/>
      <c r="M113" s="156">
        <f>IF(ISNUMBER(K113/G113),IF(NOT(K113/G113=0),K113/G113, " "), " ")</f>
        <v>2.3306122448979592</v>
      </c>
      <c r="N113" s="154"/>
    </row>
    <row r="114" spans="1:14" ht="22.8" x14ac:dyDescent="0.25">
      <c r="A114" s="152">
        <v>87</v>
      </c>
      <c r="B114" s="153" t="s">
        <v>940</v>
      </c>
      <c r="C114" s="134" t="s">
        <v>941</v>
      </c>
      <c r="D114" s="154" t="s">
        <v>821</v>
      </c>
      <c r="E114" s="155">
        <v>1</v>
      </c>
      <c r="F114" s="136" t="s">
        <v>942</v>
      </c>
      <c r="G114" s="136">
        <v>2.82</v>
      </c>
      <c r="H114" s="156"/>
      <c r="I114" s="156"/>
      <c r="J114" s="136" t="s">
        <v>943</v>
      </c>
      <c r="K114" s="136">
        <v>7.18</v>
      </c>
      <c r="L114" s="157"/>
      <c r="M114" s="156">
        <f>IF(ISNUMBER(K114/G114),IF(NOT(K114/G114=0),K114/G114, " "), " ")</f>
        <v>2.5460992907801421</v>
      </c>
      <c r="N114" s="154"/>
    </row>
    <row r="115" spans="1:14" ht="22.8" x14ac:dyDescent="0.25">
      <c r="A115" s="152">
        <v>88</v>
      </c>
      <c r="B115" s="153" t="s">
        <v>944</v>
      </c>
      <c r="C115" s="134" t="s">
        <v>945</v>
      </c>
      <c r="D115" s="154" t="s">
        <v>821</v>
      </c>
      <c r="E115" s="155">
        <v>2</v>
      </c>
      <c r="F115" s="136" t="s">
        <v>946</v>
      </c>
      <c r="G115" s="136">
        <v>1.94</v>
      </c>
      <c r="H115" s="156"/>
      <c r="I115" s="156"/>
      <c r="J115" s="136" t="s">
        <v>947</v>
      </c>
      <c r="K115" s="136">
        <v>7.1</v>
      </c>
      <c r="L115" s="157"/>
      <c r="M115" s="156">
        <f>IF(ISNUMBER(K115/G115),IF(NOT(K115/G115=0),K115/G115, " "), " ")</f>
        <v>3.6597938144329896</v>
      </c>
      <c r="N115" s="154"/>
    </row>
    <row r="116" spans="1:14" ht="34.200000000000003" x14ac:dyDescent="0.25">
      <c r="A116" s="152">
        <v>89</v>
      </c>
      <c r="B116" s="153" t="s">
        <v>948</v>
      </c>
      <c r="C116" s="134" t="s">
        <v>949</v>
      </c>
      <c r="D116" s="154" t="s">
        <v>821</v>
      </c>
      <c r="E116" s="155">
        <v>6</v>
      </c>
      <c r="F116" s="136" t="s">
        <v>950</v>
      </c>
      <c r="G116" s="136">
        <v>74.760000000000005</v>
      </c>
      <c r="H116" s="156"/>
      <c r="I116" s="156"/>
      <c r="J116" s="136" t="s">
        <v>951</v>
      </c>
      <c r="K116" s="136">
        <v>150.96</v>
      </c>
      <c r="L116" s="157"/>
      <c r="M116" s="156">
        <f>IF(ISNUMBER(K116/G116),IF(NOT(K116/G116=0),K116/G116, " "), " ")</f>
        <v>2.0192616372391652</v>
      </c>
      <c r="N116" s="154"/>
    </row>
    <row r="117" spans="1:14" ht="19.350000000000001" customHeight="1" x14ac:dyDescent="0.25">
      <c r="A117" s="150" t="s">
        <v>952</v>
      </c>
      <c r="B117" s="151"/>
      <c r="C117" s="151"/>
      <c r="D117" s="151"/>
      <c r="E117" s="151"/>
      <c r="F117" s="151"/>
      <c r="G117" s="151"/>
      <c r="H117" s="151"/>
      <c r="I117" s="151"/>
      <c r="J117" s="151"/>
      <c r="K117" s="151"/>
      <c r="L117" s="151"/>
      <c r="M117" s="151"/>
      <c r="N117" s="151"/>
    </row>
    <row r="118" spans="1:14" ht="19.350000000000001" customHeight="1" x14ac:dyDescent="0.25">
      <c r="A118" s="128" t="s">
        <v>693</v>
      </c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</row>
    <row r="119" spans="1:14" ht="22.8" x14ac:dyDescent="0.25">
      <c r="A119" s="152">
        <v>90</v>
      </c>
      <c r="B119" s="153" t="s">
        <v>953</v>
      </c>
      <c r="C119" s="134" t="s">
        <v>954</v>
      </c>
      <c r="D119" s="154" t="s">
        <v>821</v>
      </c>
      <c r="E119" s="155">
        <v>28</v>
      </c>
      <c r="F119" s="136" t="s">
        <v>634</v>
      </c>
      <c r="G119" s="136"/>
      <c r="H119" s="156"/>
      <c r="I119" s="156"/>
      <c r="J119" s="136" t="s">
        <v>634</v>
      </c>
      <c r="K119" s="136"/>
      <c r="L119" s="157"/>
      <c r="M119" s="156" t="str">
        <f>IF(ISNUMBER(K119/G119),IF(NOT(K119/G119=0),K119/G119, " "), " ")</f>
        <v xml:space="preserve"> </v>
      </c>
      <c r="N119" s="154"/>
    </row>
    <row r="120" spans="1:14" ht="22.8" x14ac:dyDescent="0.25">
      <c r="A120" s="158">
        <v>91</v>
      </c>
      <c r="B120" s="159" t="s">
        <v>955</v>
      </c>
      <c r="C120" s="140" t="s">
        <v>956</v>
      </c>
      <c r="D120" s="160" t="s">
        <v>702</v>
      </c>
      <c r="E120" s="161">
        <v>1.52E-2</v>
      </c>
      <c r="F120" s="142" t="s">
        <v>634</v>
      </c>
      <c r="G120" s="142"/>
      <c r="H120" s="162"/>
      <c r="I120" s="162"/>
      <c r="J120" s="142" t="s">
        <v>634</v>
      </c>
      <c r="K120" s="142"/>
      <c r="L120" s="163"/>
      <c r="M120" s="162" t="str">
        <f>IF(ISNUMBER(K120/G120),IF(NOT(K120/G120=0),K120/G120, " "), " ")</f>
        <v xml:space="preserve"> </v>
      </c>
      <c r="N120" s="160"/>
    </row>
    <row r="121" spans="1:14" x14ac:dyDescent="0.25">
      <c r="A121" s="144" t="s">
        <v>552</v>
      </c>
      <c r="B121" s="145"/>
      <c r="C121" s="145"/>
      <c r="D121" s="145"/>
      <c r="E121" s="145"/>
      <c r="F121" s="145"/>
      <c r="G121" s="164">
        <v>15793</v>
      </c>
      <c r="H121" s="165"/>
      <c r="I121" s="165"/>
      <c r="J121" s="165"/>
      <c r="K121" s="164">
        <v>97800</v>
      </c>
      <c r="L121" s="166"/>
      <c r="M121" s="164">
        <f ca="1">IF(ISNUMBER(INDIRECT("K" &amp; ROW())/INDIRECT("G" &amp; ROW())),INDIRECT("K" &amp; ROW())/INDIRECT("G" &amp; ROW()), " ")</f>
        <v>6.1926169822073067</v>
      </c>
      <c r="N121" s="146" t="s">
        <v>957</v>
      </c>
    </row>
    <row r="122" spans="1:14" x14ac:dyDescent="0.25">
      <c r="A122" s="144" t="s">
        <v>557</v>
      </c>
      <c r="B122" s="145"/>
      <c r="C122" s="145"/>
      <c r="D122" s="145"/>
      <c r="E122" s="145"/>
      <c r="F122" s="145"/>
      <c r="G122" s="164"/>
      <c r="H122" s="165"/>
      <c r="I122" s="165"/>
      <c r="J122" s="165"/>
      <c r="K122" s="164"/>
      <c r="L122" s="166"/>
      <c r="M122" s="164" t="str">
        <f ca="1">IF(ISNUMBER(INDIRECT("K" &amp; ROW())/INDIRECT("G" &amp; ROW())),INDIRECT("K" &amp; ROW())/INDIRECT("G" &amp; ROW()), " ")</f>
        <v xml:space="preserve"> </v>
      </c>
      <c r="N122" s="146" t="s">
        <v>957</v>
      </c>
    </row>
    <row r="123" spans="1:14" x14ac:dyDescent="0.25">
      <c r="A123" s="144" t="s">
        <v>558</v>
      </c>
      <c r="B123" s="145"/>
      <c r="C123" s="145"/>
      <c r="D123" s="145"/>
      <c r="E123" s="145"/>
      <c r="F123" s="145"/>
      <c r="G123" s="164">
        <v>4017</v>
      </c>
      <c r="H123" s="165"/>
      <c r="I123" s="165"/>
      <c r="J123" s="165"/>
      <c r="K123" s="164">
        <v>48238</v>
      </c>
      <c r="L123" s="166"/>
      <c r="M123" s="164">
        <f ca="1">IF(ISNUMBER(INDIRECT("K" &amp; ROW())/INDIRECT("G" &amp; ROW())),INDIRECT("K" &amp; ROW())/INDIRECT("G" &amp; ROW()), " ")</f>
        <v>12.008464027881503</v>
      </c>
      <c r="N123" s="146" t="s">
        <v>957</v>
      </c>
    </row>
    <row r="124" spans="1:14" x14ac:dyDescent="0.25">
      <c r="A124" s="144" t="s">
        <v>559</v>
      </c>
      <c r="B124" s="145"/>
      <c r="C124" s="145"/>
      <c r="D124" s="145"/>
      <c r="E124" s="145"/>
      <c r="F124" s="145"/>
      <c r="G124" s="164">
        <v>10249</v>
      </c>
      <c r="H124" s="165"/>
      <c r="I124" s="165"/>
      <c r="J124" s="165"/>
      <c r="K124" s="164">
        <v>43913</v>
      </c>
      <c r="L124" s="166"/>
      <c r="M124" s="164">
        <f ca="1">IF(ISNUMBER(INDIRECT("K" &amp; ROW())/INDIRECT("G" &amp; ROW())),INDIRECT("K" &amp; ROW())/INDIRECT("G" &amp; ROW()), " ")</f>
        <v>4.2846131329885839</v>
      </c>
      <c r="N124" s="146" t="s">
        <v>957</v>
      </c>
    </row>
    <row r="125" spans="1:14" x14ac:dyDescent="0.25">
      <c r="A125" s="144" t="s">
        <v>560</v>
      </c>
      <c r="B125" s="145"/>
      <c r="C125" s="145"/>
      <c r="D125" s="145"/>
      <c r="E125" s="145"/>
      <c r="F125" s="145"/>
      <c r="G125" s="164">
        <v>1602</v>
      </c>
      <c r="H125" s="165"/>
      <c r="I125" s="165"/>
      <c r="J125" s="165"/>
      <c r="K125" s="164">
        <v>6578</v>
      </c>
      <c r="L125" s="166"/>
      <c r="M125" s="164">
        <f ca="1">IF(ISNUMBER(INDIRECT("K" &amp; ROW())/INDIRECT("G" &amp; ROW())),INDIRECT("K" &amp; ROW())/INDIRECT("G" &amp; ROW()), " ")</f>
        <v>4.1061173533083641</v>
      </c>
      <c r="N125" s="146" t="s">
        <v>957</v>
      </c>
    </row>
    <row r="126" spans="1:14" x14ac:dyDescent="0.25">
      <c r="A126" s="147" t="s">
        <v>561</v>
      </c>
      <c r="B126" s="148"/>
      <c r="C126" s="148"/>
      <c r="D126" s="148"/>
      <c r="E126" s="148"/>
      <c r="F126" s="148"/>
      <c r="G126" s="167">
        <v>4068</v>
      </c>
      <c r="H126" s="168"/>
      <c r="I126" s="168"/>
      <c r="J126" s="168"/>
      <c r="K126" s="167">
        <v>41724</v>
      </c>
      <c r="L126" s="169"/>
      <c r="M126" s="167">
        <f ca="1">IF(ISNUMBER(INDIRECT("K" &amp; ROW())/INDIRECT("G" &amp; ROW())),INDIRECT("K" &amp; ROW())/INDIRECT("G" &amp; ROW()), " ")</f>
        <v>10.256637168141593</v>
      </c>
      <c r="N126" s="149" t="s">
        <v>957</v>
      </c>
    </row>
    <row r="127" spans="1:14" x14ac:dyDescent="0.25">
      <c r="A127" s="147" t="s">
        <v>562</v>
      </c>
      <c r="B127" s="148"/>
      <c r="C127" s="148"/>
      <c r="D127" s="148"/>
      <c r="E127" s="148"/>
      <c r="F127" s="148"/>
      <c r="G127" s="167">
        <v>2407</v>
      </c>
      <c r="H127" s="168"/>
      <c r="I127" s="168"/>
      <c r="J127" s="168"/>
      <c r="K127" s="167">
        <v>23117</v>
      </c>
      <c r="L127" s="169"/>
      <c r="M127" s="167">
        <f ca="1">IF(ISNUMBER(INDIRECT("K" &amp; ROW())/INDIRECT("G" &amp; ROW())),INDIRECT("K" &amp; ROW())/INDIRECT("G" &amp; ROW()), " ")</f>
        <v>9.6040714582467803</v>
      </c>
      <c r="N127" s="149" t="s">
        <v>957</v>
      </c>
    </row>
    <row r="128" spans="1:14" x14ac:dyDescent="0.25">
      <c r="A128" s="147" t="s">
        <v>563</v>
      </c>
      <c r="B128" s="148"/>
      <c r="C128" s="148"/>
      <c r="D128" s="148"/>
      <c r="E128" s="148"/>
      <c r="F128" s="148"/>
      <c r="G128" s="167"/>
      <c r="H128" s="168"/>
      <c r="I128" s="168"/>
      <c r="J128" s="168"/>
      <c r="K128" s="167"/>
      <c r="L128" s="169"/>
      <c r="M128" s="167" t="str">
        <f ca="1">IF(ISNUMBER(INDIRECT("K" &amp; ROW())/INDIRECT("G" &amp; ROW())),INDIRECT("K" &amp; ROW())/INDIRECT("G" &amp; ROW()), " ")</f>
        <v xml:space="preserve"> </v>
      </c>
      <c r="N128" s="149" t="s">
        <v>957</v>
      </c>
    </row>
    <row r="129" spans="1:14" ht="30" customHeight="1" x14ac:dyDescent="0.25">
      <c r="A129" s="144" t="s">
        <v>564</v>
      </c>
      <c r="B129" s="145"/>
      <c r="C129" s="145"/>
      <c r="D129" s="145"/>
      <c r="E129" s="145"/>
      <c r="F129" s="145"/>
      <c r="G129" s="164">
        <v>901</v>
      </c>
      <c r="H129" s="165"/>
      <c r="I129" s="165"/>
      <c r="J129" s="165"/>
      <c r="K129" s="164">
        <v>9496</v>
      </c>
      <c r="L129" s="166"/>
      <c r="M129" s="164">
        <f ca="1">IF(ISNUMBER(INDIRECT("K" &amp; ROW())/INDIRECT("G" &amp; ROW())),INDIRECT("K" &amp; ROW())/INDIRECT("G" &amp; ROW()), " ")</f>
        <v>10.539400665926747</v>
      </c>
      <c r="N129" s="146" t="s">
        <v>957</v>
      </c>
    </row>
    <row r="130" spans="1:14" ht="30" customHeight="1" x14ac:dyDescent="0.25">
      <c r="A130" s="144" t="s">
        <v>565</v>
      </c>
      <c r="B130" s="145"/>
      <c r="C130" s="145"/>
      <c r="D130" s="145"/>
      <c r="E130" s="145"/>
      <c r="F130" s="145"/>
      <c r="G130" s="164">
        <v>18072</v>
      </c>
      <c r="H130" s="165"/>
      <c r="I130" s="165"/>
      <c r="J130" s="165"/>
      <c r="K130" s="164">
        <v>135713</v>
      </c>
      <c r="L130" s="166"/>
      <c r="M130" s="164">
        <f ca="1">IF(ISNUMBER(INDIRECT("K" &amp; ROW())/INDIRECT("G" &amp; ROW())),INDIRECT("K" &amp; ROW())/INDIRECT("G" &amp; ROW()), " ")</f>
        <v>7.5095728198317842</v>
      </c>
      <c r="N130" s="146" t="s">
        <v>957</v>
      </c>
    </row>
    <row r="131" spans="1:14" x14ac:dyDescent="0.25">
      <c r="A131" s="144" t="s">
        <v>566</v>
      </c>
      <c r="B131" s="145"/>
      <c r="C131" s="145"/>
      <c r="D131" s="145"/>
      <c r="E131" s="145"/>
      <c r="F131" s="145"/>
      <c r="G131" s="164">
        <v>562</v>
      </c>
      <c r="H131" s="165"/>
      <c r="I131" s="165"/>
      <c r="J131" s="165"/>
      <c r="K131" s="164">
        <v>2551</v>
      </c>
      <c r="L131" s="166"/>
      <c r="M131" s="164">
        <f ca="1">IF(ISNUMBER(INDIRECT("K" &amp; ROW())/INDIRECT("G" &amp; ROW())),INDIRECT("K" &amp; ROW())/INDIRECT("G" &amp; ROW()), " ")</f>
        <v>4.5391459074733094</v>
      </c>
      <c r="N131" s="146" t="s">
        <v>957</v>
      </c>
    </row>
    <row r="132" spans="1:14" ht="30" customHeight="1" x14ac:dyDescent="0.25">
      <c r="A132" s="144" t="s">
        <v>567</v>
      </c>
      <c r="B132" s="145"/>
      <c r="C132" s="145"/>
      <c r="D132" s="145"/>
      <c r="E132" s="145"/>
      <c r="F132" s="145"/>
      <c r="G132" s="164">
        <v>1085</v>
      </c>
      <c r="H132" s="165"/>
      <c r="I132" s="165"/>
      <c r="J132" s="165"/>
      <c r="K132" s="164">
        <v>4499</v>
      </c>
      <c r="L132" s="166"/>
      <c r="M132" s="164">
        <f ca="1">IF(ISNUMBER(INDIRECT("K" &amp; ROW())/INDIRECT("G" &amp; ROW())),INDIRECT("K" &amp; ROW())/INDIRECT("G" &amp; ROW()), " ")</f>
        <v>4.1465437788018429</v>
      </c>
      <c r="N132" s="146" t="s">
        <v>957</v>
      </c>
    </row>
    <row r="133" spans="1:14" x14ac:dyDescent="0.25">
      <c r="A133" s="144" t="s">
        <v>568</v>
      </c>
      <c r="B133" s="145"/>
      <c r="C133" s="145"/>
      <c r="D133" s="145"/>
      <c r="E133" s="145"/>
      <c r="F133" s="145"/>
      <c r="G133" s="164">
        <v>230</v>
      </c>
      <c r="H133" s="165"/>
      <c r="I133" s="165"/>
      <c r="J133" s="165"/>
      <c r="K133" s="164">
        <v>1616</v>
      </c>
      <c r="L133" s="166"/>
      <c r="M133" s="164">
        <f ca="1">IF(ISNUMBER(INDIRECT("K" &amp; ROW())/INDIRECT("G" &amp; ROW())),INDIRECT("K" &amp; ROW())/INDIRECT("G" &amp; ROW()), " ")</f>
        <v>7.0260869565217394</v>
      </c>
      <c r="N133" s="146" t="s">
        <v>957</v>
      </c>
    </row>
    <row r="134" spans="1:14" ht="30" customHeight="1" x14ac:dyDescent="0.25">
      <c r="A134" s="144" t="s">
        <v>569</v>
      </c>
      <c r="B134" s="145"/>
      <c r="C134" s="145"/>
      <c r="D134" s="145"/>
      <c r="E134" s="145"/>
      <c r="F134" s="145"/>
      <c r="G134" s="164">
        <v>1418</v>
      </c>
      <c r="H134" s="165"/>
      <c r="I134" s="165"/>
      <c r="J134" s="165"/>
      <c r="K134" s="164">
        <v>8766</v>
      </c>
      <c r="L134" s="166"/>
      <c r="M134" s="164">
        <f ca="1">IF(ISNUMBER(INDIRECT("K" &amp; ROW())/INDIRECT("G" &amp; ROW())),INDIRECT("K" &amp; ROW())/INDIRECT("G" &amp; ROW()), " ")</f>
        <v>6.1819464033850497</v>
      </c>
      <c r="N134" s="146" t="s">
        <v>957</v>
      </c>
    </row>
    <row r="135" spans="1:14" x14ac:dyDescent="0.25">
      <c r="A135" s="144" t="s">
        <v>570</v>
      </c>
      <c r="B135" s="145"/>
      <c r="C135" s="145"/>
      <c r="D135" s="145"/>
      <c r="E135" s="145"/>
      <c r="F135" s="145"/>
      <c r="G135" s="164">
        <v>22268</v>
      </c>
      <c r="H135" s="165"/>
      <c r="I135" s="165"/>
      <c r="J135" s="165"/>
      <c r="K135" s="164">
        <v>162641</v>
      </c>
      <c r="L135" s="166"/>
      <c r="M135" s="164">
        <f ca="1">IF(ISNUMBER(INDIRECT("K" &amp; ROW())/INDIRECT("G" &amp; ROW())),INDIRECT("K" &amp; ROW())/INDIRECT("G" &amp; ROW()), " ")</f>
        <v>7.3037991737021732</v>
      </c>
      <c r="N135" s="146" t="s">
        <v>957</v>
      </c>
    </row>
    <row r="136" spans="1:14" ht="30" customHeight="1" x14ac:dyDescent="0.25">
      <c r="A136" s="144" t="s">
        <v>571</v>
      </c>
      <c r="B136" s="145"/>
      <c r="C136" s="145"/>
      <c r="D136" s="145"/>
      <c r="E136" s="145"/>
      <c r="F136" s="145"/>
      <c r="G136" s="164">
        <v>2310.0300000000002</v>
      </c>
      <c r="H136" s="165"/>
      <c r="I136" s="165"/>
      <c r="J136" s="165"/>
      <c r="K136" s="164">
        <v>10831.09</v>
      </c>
      <c r="L136" s="166"/>
      <c r="M136" s="164">
        <f ca="1">IF(ISNUMBER(INDIRECT("K" &amp; ROW())/INDIRECT("G" &amp; ROW())),INDIRECT("K" &amp; ROW())/INDIRECT("G" &amp; ROW()), " ")</f>
        <v>4.6887226572815068</v>
      </c>
      <c r="N136" s="146" t="s">
        <v>957</v>
      </c>
    </row>
    <row r="137" spans="1:14" x14ac:dyDescent="0.25">
      <c r="A137" s="147" t="s">
        <v>572</v>
      </c>
      <c r="B137" s="148"/>
      <c r="C137" s="148"/>
      <c r="D137" s="148"/>
      <c r="E137" s="148"/>
      <c r="F137" s="148"/>
      <c r="G137" s="167">
        <v>24578.03</v>
      </c>
      <c r="H137" s="168"/>
      <c r="I137" s="168"/>
      <c r="J137" s="168"/>
      <c r="K137" s="167">
        <v>173472.09</v>
      </c>
      <c r="L137" s="169"/>
      <c r="M137" s="167">
        <f ca="1">IF(ISNUMBER(INDIRECT("K" &amp; ROW())/INDIRECT("G" &amp; ROW())),INDIRECT("K" &amp; ROW())/INDIRECT("G" &amp; ROW()), " ")</f>
        <v>7.0580144136857186</v>
      </c>
      <c r="N137" s="149" t="s">
        <v>957</v>
      </c>
    </row>
    <row r="138" spans="1:14" x14ac:dyDescent="0.25">
      <c r="A138" s="48"/>
      <c r="G138" s="67"/>
      <c r="H138" s="68"/>
      <c r="I138" s="68"/>
      <c r="J138" s="68"/>
      <c r="K138" s="67"/>
      <c r="L138" s="69"/>
      <c r="M138" s="67"/>
      <c r="N138" s="48"/>
    </row>
    <row r="139" spans="1:14" x14ac:dyDescent="0.2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  <c r="L139" s="70"/>
      <c r="M139" s="29"/>
      <c r="N139" s="29"/>
    </row>
    <row r="140" spans="1:14" x14ac:dyDescent="0.25">
      <c r="A140" s="75" t="s">
        <v>68</v>
      </c>
      <c r="B140" s="29"/>
      <c r="C140" s="29"/>
      <c r="D140" s="29"/>
      <c r="E140" s="29"/>
      <c r="F140" s="29"/>
      <c r="G140" s="29"/>
      <c r="H140" s="29"/>
      <c r="I140" s="29"/>
      <c r="J140" s="29"/>
      <c r="K140" s="29"/>
      <c r="L140" s="70"/>
      <c r="M140" s="29"/>
      <c r="N140" s="29"/>
    </row>
    <row r="141" spans="1:14" x14ac:dyDescent="0.25">
      <c r="A141" s="39"/>
      <c r="B141" s="29"/>
      <c r="C141" s="29"/>
      <c r="D141" s="29"/>
      <c r="E141" s="29"/>
      <c r="F141" s="29"/>
      <c r="G141" s="29"/>
      <c r="H141" s="29"/>
      <c r="I141" s="29"/>
      <c r="J141" s="29"/>
      <c r="K141" s="29"/>
      <c r="L141" s="70"/>
      <c r="M141" s="29"/>
      <c r="N141" s="29"/>
    </row>
    <row r="142" spans="1:14" x14ac:dyDescent="0.25">
      <c r="A142" s="75" t="s">
        <v>69</v>
      </c>
      <c r="B142" s="29"/>
      <c r="C142" s="29"/>
      <c r="D142" s="29"/>
      <c r="E142" s="29"/>
      <c r="F142" s="29"/>
      <c r="G142" s="29"/>
      <c r="H142" s="29"/>
      <c r="I142" s="29"/>
      <c r="J142" s="29"/>
      <c r="K142" s="29"/>
      <c r="L142" s="70"/>
      <c r="M142" s="29"/>
      <c r="N142" s="29"/>
    </row>
  </sheetData>
  <mergeCells count="50">
    <mergeCell ref="A133:F133"/>
    <mergeCell ref="A134:F134"/>
    <mergeCell ref="A135:F135"/>
    <mergeCell ref="A136:F136"/>
    <mergeCell ref="A137:F137"/>
    <mergeCell ref="A127:F127"/>
    <mergeCell ref="A128:F128"/>
    <mergeCell ref="A129:F129"/>
    <mergeCell ref="A130:F130"/>
    <mergeCell ref="A131:F131"/>
    <mergeCell ref="A132:F132"/>
    <mergeCell ref="A121:F121"/>
    <mergeCell ref="A122:F122"/>
    <mergeCell ref="A123:F123"/>
    <mergeCell ref="A124:F124"/>
    <mergeCell ref="A125:F125"/>
    <mergeCell ref="A126:F126"/>
    <mergeCell ref="A24:N24"/>
    <mergeCell ref="A25:N25"/>
    <mergeCell ref="A41:N41"/>
    <mergeCell ref="A60:N60"/>
    <mergeCell ref="A117:N117"/>
    <mergeCell ref="A118:N118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2015-12-04T03:51:42Z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