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8" i="16"/>
  <c r="M119" i="16"/>
  <c r="M120" i="16"/>
  <c r="M12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79" i="8"/>
  <c r="K178" i="8"/>
  <c r="H179" i="8"/>
  <c r="H178" i="8"/>
  <c r="J14" i="16"/>
  <c r="G14" i="16"/>
  <c r="K30" i="8"/>
  <c r="H30" i="8"/>
  <c r="A18" i="16"/>
  <c r="B34" i="8"/>
  <c r="M122" i="16"/>
  <c r="M126" i="16"/>
  <c r="M130" i="16"/>
  <c r="M134" i="16"/>
  <c r="M138" i="16"/>
  <c r="M123" i="16"/>
  <c r="M127" i="16"/>
  <c r="M131" i="16"/>
  <c r="M135" i="16"/>
  <c r="M139" i="16"/>
  <c r="M133" i="16"/>
  <c r="M141" i="16"/>
  <c r="M124" i="16"/>
  <c r="M128" i="16"/>
  <c r="M132" i="16"/>
  <c r="M136" i="16"/>
  <c r="M140" i="16"/>
  <c r="M125" i="16"/>
  <c r="M129" i="16"/>
  <c r="M1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8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<sst xmlns="http://schemas.openxmlformats.org/spreadsheetml/2006/main" count="1315" uniqueCount="870">
  <si>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</si>
  <si>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</si>
  <si>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</si>
  <si>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</si>
  <si>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</si>
  <si>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</si>
  <si>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</si>
  <si>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</si>
  <si>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</si>
  <si>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</si>
  <si>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</si>
  <si>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</si>
  <si>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</si>
  <si>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</si>
  <si>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</si>
  <si>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</si>
  <si>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</si>
  <si>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</si>
  <si>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</si>
  <si>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</si>
  <si>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</si>
  <si>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</si>
  <si>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</si>
  <si>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</si>
  <si>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</si>
  <si>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</si>
  <si>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</si>
  <si>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</si>
  <si>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</si>
  <si>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</si>
  <si>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</si>
  <si>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</si>
  <si>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</si>
  <si>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</si>
  <si>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</si>
  <si>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</si>
  <si>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</si>
  <si>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</si>
  <si>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</si>
  <si>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</si>
  <si>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</si>
  <si>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</si>
  <si>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</si>
  <si>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</si>
  <si>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</si>
  <si>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</si>
  <si>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</si>
  <si>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</si>
  <si>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</si>
  <si>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</si>
  <si>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</si>
  <si>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</si>
  <si>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</si>
  <si>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</si>
  <si>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</si>
  <si>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</si>
  <si>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</si>
  <si>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</si>
  <si>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</si>
  <si>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</si>
  <si>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</si>
  <si>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</si>
  <si>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</si>
  <si>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</si>
  <si>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</si>
  <si>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</si>
  <si>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</si>
  <si>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</si>
  <si>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27</t>
  </si>
  <si>
    <t>Сдал:  _________________ //</t>
  </si>
  <si>
    <t>Принял:  _________________ //</t>
  </si>
  <si>
    <t>Раздел 1. Замена  канализационного стояка. кв.№4 от 29.01.2014г.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</si>
  <si>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</si>
  <si>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</si>
  <si>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</si>
  <si>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</si>
  <si>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252
159
101</t>
  </si>
  <si>
    <t>Р</t>
  </si>
  <si>
    <t>1
_____
1</t>
  </si>
  <si>
    <t>ТЕРр65-2-1
Разборка трубопроводов из чугунных канализационных труб диаметром: 50 мм
100 м трубопровода с фасонными частями
НР 63%=74%*0.85 от ФОТ
СП 40%=50%*0.8 от ФОТ</t>
  </si>
  <si>
    <t>0,01
63
40</t>
  </si>
  <si>
    <t>5,4
_____
2,24</t>
  </si>
  <si>
    <t>7
5
4</t>
  </si>
  <si>
    <t>81
51
32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</si>
  <si>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</si>
  <si>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</si>
  <si>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</si>
  <si>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</si>
  <si>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</si>
  <si>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</si>
  <si>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870
240
137</t>
  </si>
  <si>
    <t>245
_____
620</t>
  </si>
  <si>
    <t>ТЕР16-04-001-01
Прокладка трубопроводов канализации из полиэтиленовых труб высокой плотности диаметром: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</si>
  <si>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
98
56</t>
  </si>
  <si>
    <t>926,41
_____
2854,98</t>
  </si>
  <si>
    <t>17,03
_____
0,41</t>
  </si>
  <si>
    <t>38
10
6</t>
  </si>
  <si>
    <t>9
_____
29</t>
  </si>
  <si>
    <t>178
100
57</t>
  </si>
  <si>
    <t>102
_____
75</t>
  </si>
  <si>
    <t>ТСЦ-507-0723
Заглушка полиэтиленовая (ревизия) с удлиненным хвостовиком SDR 11, диаметр: 110 мм (ТУ2248-001-18425183-01)
шт.</t>
  </si>
  <si>
    <t>1
98
56</t>
  </si>
  <si>
    <t xml:space="preserve">
_____
103,75</t>
  </si>
  <si>
    <t xml:space="preserve">
_____
104</t>
  </si>
  <si>
    <t xml:space="preserve">
_____
183</t>
  </si>
  <si>
    <t>М</t>
  </si>
  <si>
    <t>ТСЦ-507-0779
Переход: «полиэтилен-сталь 110х108»
шт.</t>
  </si>
  <si>
    <t xml:space="preserve">
_____
700</t>
  </si>
  <si>
    <t xml:space="preserve">
_____
897</t>
  </si>
  <si>
    <t>ТСЦ-507-0884
Тройник полиэтиленовый с удлиненным хвостовиком равнопроходной, SDR 11: диаметр 110 мм (ТУ2248-001-18425183-01)
шт.</t>
  </si>
  <si>
    <t>2
98
56</t>
  </si>
  <si>
    <t xml:space="preserve">
_____
256,76</t>
  </si>
  <si>
    <t xml:space="preserve">
_____
514</t>
  </si>
  <si>
    <t xml:space="preserve">
_____
1161</t>
  </si>
  <si>
    <t>ТСЦ-507-0810
Отвод 45° полиэтиленовый с удлиненным хвостовиком, диаметр: 110 мм (ТУ2248-001-18425183-01)
шт.</t>
  </si>
  <si>
    <t xml:space="preserve">
_____
257,59</t>
  </si>
  <si>
    <t xml:space="preserve">
_____
258</t>
  </si>
  <si>
    <t xml:space="preserve">
_____
402</t>
  </si>
  <si>
    <t>ТСЦ-507-0782
Переход полиэтиленовый с удлиненным хвостовиком SDR 11: 110х63 (ТУ2248-001-18425183-01)
шт.</t>
  </si>
  <si>
    <t xml:space="preserve">
_____
101,47</t>
  </si>
  <si>
    <t xml:space="preserve">
_____
101</t>
  </si>
  <si>
    <t xml:space="preserve">
_____
237</t>
  </si>
  <si>
    <t>ТСЦ-507-0877
Соединительная арматура трубопроводов: тройник прямой диаметром: 50 мм
10 шт.</t>
  </si>
  <si>
    <t>0,1
98
56</t>
  </si>
  <si>
    <t xml:space="preserve">
_____
166,01</t>
  </si>
  <si>
    <t xml:space="preserve">
_____
17</t>
  </si>
  <si>
    <t xml:space="preserve">
_____
221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</si>
  <si>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</si>
  <si>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</si>
  <si>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</si>
  <si>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</si>
  <si>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Раздел 2. Замена сгона кв.№30 заявка от 14.03.2014г.</t>
  </si>
  <si>
    <t>ТЕРр65-16-1
Смена сгонов у трубопроводов диаметром: до 20 мм
100 сгонов
390,24 = 2 250,24 - 100 x 18,60
НР 88%=103%*0.85 от ФОТ
СП 48%=60%*0.8 от ФОТ</t>
  </si>
  <si>
    <t>0,01
88
48</t>
  </si>
  <si>
    <t>345,26
_____
44,31</t>
  </si>
  <si>
    <t>0,67
_____
0,28</t>
  </si>
  <si>
    <t>4
3
2</t>
  </si>
  <si>
    <t>3
_____
1</t>
  </si>
  <si>
    <t>39
33
18</t>
  </si>
  <si>
    <t>38
_____
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</si>
  <si>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</si>
  <si>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0,03
63
40</t>
  </si>
  <si>
    <t>5
3
2</t>
  </si>
  <si>
    <t>Раздел 3. 1 подъезд. чистка канализации заявка от 14.03.2014г.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</si>
  <si>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</si>
  <si>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</si>
  <si>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</si>
  <si>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</si>
  <si>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</si>
  <si>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</si>
  <si>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</si>
  <si>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4. Замена стояка отопления кв.№23 от 10.01.2014г.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</si>
  <si>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</si>
  <si>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</si>
  <si>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</si>
  <si>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</si>
  <si>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</si>
  <si>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159
97
53</t>
  </si>
  <si>
    <t>110
_____
46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</si>
  <si>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</si>
  <si>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</si>
  <si>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</si>
  <si>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</si>
  <si>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ТСЦ-302-3234
Контргайка
шт.</t>
  </si>
  <si>
    <t xml:space="preserve">
_____
2,41</t>
  </si>
  <si>
    <t xml:space="preserve">
_____
5</t>
  </si>
  <si>
    <t xml:space="preserve">
_____
35</t>
  </si>
  <si>
    <t>ТЕРр65-25-2
Смена: пробко-спускных кранов
100 шт.
599,82 = 1 320,82 - 100 x 7,21
НР 88%=103%*0.85 от ФОТ
СП 48%=60%*0.8 от ФОТ</t>
  </si>
  <si>
    <t>0,02
88
48</t>
  </si>
  <si>
    <t>450,6
_____
149,22</t>
  </si>
  <si>
    <t>12
9
5</t>
  </si>
  <si>
    <t>9
_____
3</t>
  </si>
  <si>
    <t>109
87
48</t>
  </si>
  <si>
    <t>99
_____
10</t>
  </si>
  <si>
    <t>ТСЦ-301-1308
Пробки радиаторные
шт.</t>
  </si>
  <si>
    <t>2
88
48</t>
  </si>
  <si>
    <t xml:space="preserve">
_____
15,7</t>
  </si>
  <si>
    <t xml:space="preserve">
_____
31</t>
  </si>
  <si>
    <t xml:space="preserve">
_____
38</t>
  </si>
  <si>
    <t>Раздел 5. Замена вентиля на чердаке от 21.02.2014г.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</si>
  <si>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</si>
  <si>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0,005
88
48</t>
  </si>
  <si>
    <t>1044,54
_____
5818,52</t>
  </si>
  <si>
    <t>68,62
_____
2,94</t>
  </si>
  <si>
    <t>35
5
3</t>
  </si>
  <si>
    <t>5
_____
30</t>
  </si>
  <si>
    <t>143
51
28</t>
  </si>
  <si>
    <t>58
_____
83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</si>
  <si>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</si>
  <si>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</si>
  <si>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</si>
  <si>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</si>
  <si>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</si>
  <si>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</si>
  <si>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ТСЦ-302-1338
Вентиль муфтовый запорный 15Б1П, диаметр 15 мм
шт.</t>
  </si>
  <si>
    <t>1
88
48</t>
  </si>
  <si>
    <t xml:space="preserve">
_____
21,1</t>
  </si>
  <si>
    <t xml:space="preserve">
_____
21</t>
  </si>
  <si>
    <t xml:space="preserve">
_____
130</t>
  </si>
  <si>
    <t>Раздел 6. Замена  канализационного стояка. кв.№22 от 19.03.2014г.</t>
  </si>
  <si>
    <t>28
21
14</t>
  </si>
  <si>
    <t>303
191
121</t>
  </si>
  <si>
    <t>0,03
98
56</t>
  </si>
  <si>
    <t>199
31
19</t>
  </si>
  <si>
    <t>27
_____
171</t>
  </si>
  <si>
    <t>1044
288
165</t>
  </si>
  <si>
    <t>294
_____
744</t>
  </si>
  <si>
    <t>кв.3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</si>
  <si>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</si>
  <si>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</si>
  <si>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</si>
  <si>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</si>
  <si>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</si>
  <si>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</si>
  <si>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</si>
  <si>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</si>
  <si>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</si>
  <si>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</si>
  <si>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</si>
  <si>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</si>
  <si>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Раздел 7. АПРЕЛЬ</t>
  </si>
  <si>
    <t>кв.19</t>
  </si>
  <si>
    <t>0,2
63
40</t>
  </si>
  <si>
    <t>3
2
2</t>
  </si>
  <si>
    <t>30
19
12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</si>
  <si>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</si>
  <si>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</si>
  <si>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48
46
27</t>
  </si>
  <si>
    <t>45
_____
1</t>
  </si>
  <si>
    <t>503
431
235</t>
  </si>
  <si>
    <t>490
_____
5</t>
  </si>
  <si>
    <t>ТСЦ-507-3367
Труба из полипропилена PN 25/25
м</t>
  </si>
  <si>
    <t>2
63
40</t>
  </si>
  <si>
    <t xml:space="preserve">
_____
16,92</t>
  </si>
  <si>
    <t xml:space="preserve">
_____
34</t>
  </si>
  <si>
    <t xml:space="preserve">
_____
95</t>
  </si>
  <si>
    <t>ТСЦ-507-3174
Угольник 90 град. полипропиленовый диаметром 25 мм
шт.</t>
  </si>
  <si>
    <t xml:space="preserve">
_____
2,45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</si>
  <si>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</si>
  <si>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</si>
  <si>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</si>
  <si>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</si>
  <si>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</si>
  <si>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0,003
88
48</t>
  </si>
  <si>
    <t>7
3
2</t>
  </si>
  <si>
    <t>3
_____
4</t>
  </si>
  <si>
    <t>48
29
16</t>
  </si>
  <si>
    <t>33
_____
14</t>
  </si>
  <si>
    <t>кв.6</t>
  </si>
  <si>
    <t>ТЕРр65-5-1
Прочистка водяного фильтра .Смена вентилей и клапанов обратных муфтовых диаметром: до 20 мм
100 шт.
НР 88%=103%*0.85 от ФОТ
СП 48%=60%*0.8 от ФОТ</t>
  </si>
  <si>
    <t>Раздел 8. МАЙ</t>
  </si>
  <si>
    <t>чердак</t>
  </si>
  <si>
    <t>0,015
88
48</t>
  </si>
  <si>
    <t>37
15
9</t>
  </si>
  <si>
    <t>15
_____
21</t>
  </si>
  <si>
    <t>239
145
79</t>
  </si>
  <si>
    <t>165
_____
70</t>
  </si>
  <si>
    <t>кв.1</t>
  </si>
  <si>
    <t>0,0215
88
48</t>
  </si>
  <si>
    <t>52
23
13</t>
  </si>
  <si>
    <t>22
_____
29</t>
  </si>
  <si>
    <t>343
209
114</t>
  </si>
  <si>
    <t>237
_____
100</t>
  </si>
  <si>
    <t>Раздел 9. ИЮНЬ</t>
  </si>
  <si>
    <t>кв.2</t>
  </si>
  <si>
    <t>0,1
88
48</t>
  </si>
  <si>
    <t>51
34
20</t>
  </si>
  <si>
    <t>33
_____
18</t>
  </si>
  <si>
    <t>434
323
176</t>
  </si>
  <si>
    <t>367
_____
66</t>
  </si>
  <si>
    <t>Раздел 10. ИЮЛЬ</t>
  </si>
  <si>
    <t>кв.18,19</t>
  </si>
  <si>
    <t>кв.7</t>
  </si>
  <si>
    <t>0,018
88
48</t>
  </si>
  <si>
    <t>44
19
11</t>
  </si>
  <si>
    <t>18
_____
25</t>
  </si>
  <si>
    <t>287
174
95</t>
  </si>
  <si>
    <t>198
_____
84</t>
  </si>
  <si>
    <t>8
88
48</t>
  </si>
  <si>
    <t xml:space="preserve">
_____
149</t>
  </si>
  <si>
    <t xml:space="preserve">
_____
276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</si>
  <si>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</si>
  <si>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</si>
  <si>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0,03
67
40</t>
  </si>
  <si>
    <t>910,69
_____
111,46</t>
  </si>
  <si>
    <t>36,38
_____
23,98</t>
  </si>
  <si>
    <t>32
22
14</t>
  </si>
  <si>
    <t>27
_____
4</t>
  </si>
  <si>
    <t>321
207
124</t>
  </si>
  <si>
    <t>301
_____
12</t>
  </si>
  <si>
    <t>8
_____
8</t>
  </si>
  <si>
    <t>ТСЦ-402-0077
Смесь штукатурная «Ротбанд», КНАУФ
кг</t>
  </si>
  <si>
    <t>30
67
40</t>
  </si>
  <si>
    <t xml:space="preserve">
_____
2,74</t>
  </si>
  <si>
    <t xml:space="preserve">
_____
82</t>
  </si>
  <si>
    <t xml:space="preserve">
_____
348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</si>
  <si>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</si>
  <si>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1,8
68
40</t>
  </si>
  <si>
    <t>147,72
_____
26,66</t>
  </si>
  <si>
    <t>6,47
_____
1,4</t>
  </si>
  <si>
    <t>326
215
135</t>
  </si>
  <si>
    <t>266
_____
48</t>
  </si>
  <si>
    <t>12
_____
3</t>
  </si>
  <si>
    <t>3277
2013
1184</t>
  </si>
  <si>
    <t>2932
_____
286</t>
  </si>
  <si>
    <t>59
_____
28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</si>
  <si>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</si>
  <si>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0,9
68
40</t>
  </si>
  <si>
    <t>558,99
_____
777,73</t>
  </si>
  <si>
    <t>9,57
_____
1,4</t>
  </si>
  <si>
    <t>1212
403
252</t>
  </si>
  <si>
    <t>503
_____
700</t>
  </si>
  <si>
    <t>7682
3779
2223</t>
  </si>
  <si>
    <t>5544
_____
2093</t>
  </si>
  <si>
    <t>45
_____
14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</si>
  <si>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68%=80%*0.85 от ФОТ
СП 40%=50%*0.8 от ФОТ</t>
  </si>
  <si>
    <t>0,15
68
40</t>
  </si>
  <si>
    <t>259,26
_____
115,15</t>
  </si>
  <si>
    <t>56
31
20</t>
  </si>
  <si>
    <t>39
_____
17</t>
  </si>
  <si>
    <t>518
292
172</t>
  </si>
  <si>
    <t>429
_____
88</t>
  </si>
  <si>
    <t>ТЕРр57-5-2
Смена досок в полах до 3 шт. в одном месте
100 м досок
НР 68%=80%*0.85 от ФОТ
СП 54%=68%*0.8 от ФОТ</t>
  </si>
  <si>
    <t>0,08
68
54</t>
  </si>
  <si>
    <t>631,71
_____
1154,57</t>
  </si>
  <si>
    <t>48,38
_____
9,81</t>
  </si>
  <si>
    <t>147
42
35</t>
  </si>
  <si>
    <t>51
_____
92</t>
  </si>
  <si>
    <t>4
_____
1</t>
  </si>
  <si>
    <t>1075
385
306</t>
  </si>
  <si>
    <t>557
_____
498</t>
  </si>
  <si>
    <t>20
_____
9</t>
  </si>
  <si>
    <t>Раздел 11. АВГУСТ</t>
  </si>
  <si>
    <t>кв.18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</si>
  <si>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</si>
  <si>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0,03
88
48</t>
  </si>
  <si>
    <t>776,23
_____
6358,76</t>
  </si>
  <si>
    <t>27,39
_____
2,8</t>
  </si>
  <si>
    <t>215
24
14</t>
  </si>
  <si>
    <t>23
_____
191</t>
  </si>
  <si>
    <t>985
227
124</t>
  </si>
  <si>
    <t>257
_____
724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</si>
  <si>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</si>
  <si>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</si>
  <si>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</si>
  <si>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</si>
  <si>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Раздел 12. СЕНТЯБРЬ</t>
  </si>
  <si>
    <t>кв.5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</si>
  <si>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</si>
  <si>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</si>
  <si>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45
7
4</t>
  </si>
  <si>
    <t>7
_____
38</t>
  </si>
  <si>
    <t>148
67
36</t>
  </si>
  <si>
    <t>76
_____
72</t>
  </si>
  <si>
    <t>Раздел 13. ОКТЯБРЬ</t>
  </si>
  <si>
    <t>1 подъезд</t>
  </si>
  <si>
    <t>ТЕРр65-5-1
Ремонт вентилей и клапанов обратных муфтовых диаметром: до 20 мм
100 шт.
НР 88%=103%*0.85 от ФОТ
СП 48%=60%*0.8 от ФОТ</t>
  </si>
  <si>
    <t>ТСЦ-302-1832
Кран букса муфтовый 11Б27П1, диаметром: 20 мм
(кран букса ПЗ=0,5 (ОЗП=0,5; ЭМ=0,5 к расх.; ЗПМ=0,5; МАТ=0,5 к расх.; ТЗ=0,5; ТЗМ=0,5))
шт.</t>
  </si>
  <si>
    <t xml:space="preserve">
_____
21,75</t>
  </si>
  <si>
    <t xml:space="preserve">
_____
22</t>
  </si>
  <si>
    <t>Чердак</t>
  </si>
  <si>
    <t>ТЕР16-07-003-01
Врезка в действующие внутренние сети трубопроводов отопления и водоснабжения диаметром: 15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98%=128%*(0.9*0.85) от ФОТ
СП 56%=83%*(0.85*0.8) от ФОТ</t>
  </si>
  <si>
    <t>64,32
_____
26,64</t>
  </si>
  <si>
    <t>97
74
45</t>
  </si>
  <si>
    <t>64
_____
27</t>
  </si>
  <si>
    <t>850
695
397</t>
  </si>
  <si>
    <t>709
_____
108</t>
  </si>
  <si>
    <t>ТЕР16-07-003-02
Врезка в действующие внутренние сети трубопроводов отопления и водоснабжения диаметром: 20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98%=128%*(0.9*0.85) от ФОТ
СП 56%=83%*(0.85*0.8) от ФОТ</t>
  </si>
  <si>
    <t>64,32
_____
35,58</t>
  </si>
  <si>
    <t>106
74
45</t>
  </si>
  <si>
    <t>64
_____
36</t>
  </si>
  <si>
    <t>864
695
397</t>
  </si>
  <si>
    <t>709
_____
122</t>
  </si>
  <si>
    <t>ТСЦ-103-0110
Муфты прямые длинные из ковкого чугуна с цилиндрической резьбой максимальным условным проходом: 20 мм
10 шт.</t>
  </si>
  <si>
    <t>0,02
98
56</t>
  </si>
  <si>
    <t xml:space="preserve">
_____
50,3</t>
  </si>
  <si>
    <t xml:space="preserve">
_____
1</t>
  </si>
  <si>
    <t xml:space="preserve">
_____
3</t>
  </si>
  <si>
    <t>ТЕР46-04-010-02
Разборка покрытий полов: дощатых
100 м2 покрытия
НР 84%=110%*(0.9*0.85) от ФОТ
СП 48%=70%*(0.85*0.8) от ФОТ</t>
  </si>
  <si>
    <t>0,02
84
48</t>
  </si>
  <si>
    <t>123,11
_____
51,17</t>
  </si>
  <si>
    <t>8
7
4</t>
  </si>
  <si>
    <t>2
_____
1</t>
  </si>
  <si>
    <t>78
66
37</t>
  </si>
  <si>
    <t>11
_____
11</t>
  </si>
  <si>
    <t>ТЕР11-01-033-01
Устройство покрытий: дощатых толщиной 28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покрытия
НР 94%=123%*(0.9*0.85) от ФОТ
СП 51%=75%*(0.85*0.8) от ФОТ</t>
  </si>
  <si>
    <t>0,02
94
51</t>
  </si>
  <si>
    <t>752,74
_____
7169,04</t>
  </si>
  <si>
    <t>145,08
_____
10,16</t>
  </si>
  <si>
    <t>161
17
10</t>
  </si>
  <si>
    <t>15
_____
143</t>
  </si>
  <si>
    <t>956
158
86</t>
  </si>
  <si>
    <t>166
_____
775</t>
  </si>
  <si>
    <t>15
_____
2</t>
  </si>
  <si>
    <t>Раздел 14. НОЯБРЬ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</si>
  <si>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</si>
  <si>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0,0064
65
40</t>
  </si>
  <si>
    <t>2116,11
_____
4194,75</t>
  </si>
  <si>
    <t>34,23
_____
3,51</t>
  </si>
  <si>
    <t>41
11
7</t>
  </si>
  <si>
    <t>14
_____
27</t>
  </si>
  <si>
    <t>253
97
60</t>
  </si>
  <si>
    <t>149
_____
103</t>
  </si>
  <si>
    <t>2 подъезд</t>
  </si>
  <si>
    <t>кв.31, чердак</t>
  </si>
  <si>
    <t>ТЕРр65-23-1
Слив и наполнение водой системы отопления: без осмотра системы
1000 м3 объема здания
НР 63%=74%*0.85 от ФОТ
СП 40%=50%*0.8 от ФОТ</t>
  </si>
  <si>
    <t>1
1
1</t>
  </si>
  <si>
    <t>9
6
4</t>
  </si>
  <si>
    <t>ТЕРр65-9-15
Замена внутренних трубопроводов водоснабжения из стальных труб в типовых сантехкабинах на многослойные металл-полимерные трубы диаметром: до 25 мм
100 м трубопровода
2 289,98 = 5 038,88 - 97,1 x 28,31
НР 88%=103%*0.85 от ФОТ
СП 48%=60%*0.8 от ФОТ</t>
  </si>
  <si>
    <t>0,04
88
48</t>
  </si>
  <si>
    <t>2018,56
_____
189,33</t>
  </si>
  <si>
    <t>92
83
49</t>
  </si>
  <si>
    <t>81
_____
8</t>
  </si>
  <si>
    <t>926
783
427</t>
  </si>
  <si>
    <t>890
_____
19</t>
  </si>
  <si>
    <t>ТСЦ-507-3368
Труба из полипропилена PN 25/32
м</t>
  </si>
  <si>
    <t>3,884
88
48</t>
  </si>
  <si>
    <t xml:space="preserve">
_____
28,11</t>
  </si>
  <si>
    <t xml:space="preserve">
_____
109</t>
  </si>
  <si>
    <t xml:space="preserve">
_____
306</t>
  </si>
  <si>
    <t>ТСЦ-507-3175
Угольник 90 град. полипропиленовый диаметром 40 мм
шт.</t>
  </si>
  <si>
    <t xml:space="preserve">
_____
7,61</t>
  </si>
  <si>
    <t xml:space="preserve">
_____
41</t>
  </si>
  <si>
    <t>Раздел 15. ДЕКАБРЬ</t>
  </si>
  <si>
    <t>0,06
88
48</t>
  </si>
  <si>
    <t>137
125
73</t>
  </si>
  <si>
    <t>121
_____
11</t>
  </si>
  <si>
    <t>1389
1175
641</t>
  </si>
  <si>
    <t>1335
_____
28</t>
  </si>
  <si>
    <t>6
88
48</t>
  </si>
  <si>
    <t xml:space="preserve">
_____
169</t>
  </si>
  <si>
    <t xml:space="preserve">
_____
472</t>
  </si>
  <si>
    <t>4
88
48</t>
  </si>
  <si>
    <t xml:space="preserve">
_____
30</t>
  </si>
  <si>
    <t xml:space="preserve">
_____
83</t>
  </si>
  <si>
    <t>кв.20</t>
  </si>
  <si>
    <t xml:space="preserve">
_____
19</t>
  </si>
  <si>
    <t>ТСЦ-302-3246
Угольники прямые
10 шт.</t>
  </si>
  <si>
    <t xml:space="preserve">
_____
77,7</t>
  </si>
  <si>
    <t xml:space="preserve">
_____
8</t>
  </si>
  <si>
    <t xml:space="preserve">
_____
36</t>
  </si>
  <si>
    <t xml:space="preserve">
_____
2</t>
  </si>
  <si>
    <t xml:space="preserve">
_____
18</t>
  </si>
  <si>
    <t>Итого прямые затраты по акту</t>
  </si>
  <si>
    <t>1718
_____
5994</t>
  </si>
  <si>
    <t>60
_____
7</t>
  </si>
  <si>
    <t>18936
_____
14975</t>
  </si>
  <si>
    <t>321
_____
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</si>
  <si>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</si>
  <si>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</si>
  <si>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</si>
  <si>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</si>
  <si>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</si>
  <si>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</si>
  <si>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</si>
  <si>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</si>
  <si>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</si>
  <si>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</si>
  <si>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</si>
  <si>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</si>
  <si>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</si>
  <si>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Полы (ремонтно-строительные)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</si>
  <si>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</si>
  <si>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Полы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</si>
  <si>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</si>
  <si>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</si>
  <si>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</si>
  <si>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</si>
  <si>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</si>
  <si>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</si>
  <si>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</si>
  <si>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</si>
  <si>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</si>
  <si>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</si>
  <si>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</si>
  <si>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</si>
  <si>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</si>
  <si>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</si>
  <si>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</si>
  <si>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</si>
  <si>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</si>
  <si>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</si>
  <si>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</si>
  <si>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</si>
  <si>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</si>
  <si>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</si>
  <si>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</si>
  <si>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</si>
  <si>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</si>
  <si>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</si>
  <si>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</si>
  <si>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</si>
  <si>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</si>
  <si>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</si>
  <si>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</si>
  <si>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</si>
  <si>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</si>
  <si>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</si>
  <si>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</si>
  <si>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</si>
  <si>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</si>
  <si>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</si>
  <si>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</si>
  <si>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</si>
  <si>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</si>
  <si>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</si>
  <si>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</si>
  <si>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</si>
  <si>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</si>
  <si>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</si>
  <si>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</si>
  <si>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</si>
  <si>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</si>
  <si>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</si>
  <si>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</si>
  <si>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</si>
  <si>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</si>
  <si>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</si>
  <si>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</si>
  <si>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</si>
  <si>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</si>
  <si>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</si>
  <si>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</si>
  <si>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</si>
  <si>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</si>
  <si>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</si>
  <si>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</si>
  <si>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</si>
  <si>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</si>
  <si>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</si>
  <si>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</si>
  <si>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</si>
  <si>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</si>
  <si>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</si>
  <si>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</si>
  <si>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</si>
  <si>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</si>
  <si>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</si>
  <si>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</si>
  <si>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</si>
  <si>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</si>
  <si>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</si>
  <si>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</si>
  <si>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</si>
  <si>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</si>
  <si>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</si>
  <si>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</si>
  <si>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</si>
  <si>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</si>
  <si>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</si>
  <si>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Пила: дисковая электрическая</t>
  </si>
  <si>
    <t xml:space="preserve">1
</t>
  </si>
  <si>
    <t>Машина для острожки деревянных полов</t>
  </si>
  <si>
    <t xml:space="preserve">3,33
</t>
  </si>
  <si>
    <t xml:space="preserve">14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</si>
  <si>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</si>
  <si>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</si>
  <si>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</si>
  <si>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</si>
  <si>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</si>
  <si>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</si>
  <si>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</si>
  <si>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</si>
  <si>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</si>
  <si>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</si>
  <si>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</si>
  <si>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</si>
  <si>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</si>
  <si>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</si>
  <si>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</si>
  <si>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</si>
  <si>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</si>
  <si>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</si>
  <si>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</si>
  <si>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</si>
  <si>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</si>
  <si>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</si>
  <si>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</si>
  <si>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</si>
  <si>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</si>
  <si>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</si>
  <si>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</si>
  <si>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</si>
  <si>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</si>
  <si>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</si>
  <si>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</si>
  <si>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</si>
  <si>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</si>
  <si>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</si>
  <si>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</si>
  <si>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</si>
  <si>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</si>
  <si>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</si>
  <si>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</si>
  <si>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</si>
  <si>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</si>
  <si>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</si>
  <si>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</si>
  <si>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</si>
  <si>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</si>
  <si>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</si>
  <si>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</si>
  <si>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</si>
  <si>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</si>
  <si>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</si>
  <si>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</si>
  <si>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</si>
  <si>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</si>
  <si>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</si>
  <si>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</si>
  <si>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</si>
  <si>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</si>
  <si>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</si>
  <si>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</si>
  <si>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</si>
  <si>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</si>
  <si>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</si>
  <si>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</si>
  <si>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</si>
  <si>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</si>
  <si>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</si>
  <si>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</si>
  <si>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</si>
  <si>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</si>
  <si>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</si>
  <si>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</si>
  <si>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</si>
  <si>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</si>
  <si>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</si>
  <si>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</si>
  <si>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</si>
  <si>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</si>
  <si>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</si>
  <si>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</si>
  <si>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</si>
  <si>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</si>
  <si>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</si>
  <si>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</si>
  <si>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</si>
  <si>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</si>
  <si>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</si>
  <si>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</si>
  <si>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</si>
  <si>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</si>
  <si>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</si>
  <si>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</si>
  <si>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</si>
  <si>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</si>
  <si>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</si>
  <si>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</si>
  <si>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</si>
  <si>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</si>
  <si>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</si>
  <si>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</si>
  <si>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</si>
  <si>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</si>
  <si>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</si>
  <si>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</si>
  <si>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</si>
  <si>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</si>
  <si>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</si>
  <si>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</si>
  <si>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</si>
  <si>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</si>
  <si>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</si>
  <si>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</si>
  <si>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</si>
  <si>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</si>
  <si>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</si>
  <si>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</si>
  <si>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</si>
  <si>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</si>
  <si>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</si>
  <si>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</si>
  <si>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</si>
  <si>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</si>
  <si>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</si>
  <si>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</si>
  <si>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</si>
  <si>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</si>
  <si>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</si>
  <si>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</si>
  <si>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</si>
  <si>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</si>
  <si>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</si>
  <si>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</si>
  <si>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</si>
  <si>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</si>
  <si>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</si>
  <si>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</si>
  <si>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</si>
  <si>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</si>
  <si>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</si>
  <si>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ГК ЕТО №4/1 от 31.01.2014 г., п.186*1.29/1000</t>
  </si>
  <si>
    <t>103-0050</t>
  </si>
  <si>
    <t>Трубы стальные сварные водогазопроводные с резьбой оцинкованные обыкновенные, диаметр условного прохода: 20 мм, толщина стенки 2,8 мм</t>
  </si>
  <si>
    <t xml:space="preserve">24,5
</t>
  </si>
  <si>
    <t xml:space="preserve">72
</t>
  </si>
  <si>
    <t>ГК ЕТО №4/1 от 31.01.2014 г., п.186*1.67/1000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</si>
  <si>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</si>
  <si>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</si>
  <si>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</si>
  <si>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</si>
  <si>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</si>
  <si>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</si>
  <si>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</si>
  <si>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</si>
  <si>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</si>
  <si>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</si>
  <si>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</si>
  <si>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</si>
  <si>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</si>
  <si>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</si>
  <si>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</si>
  <si>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</si>
  <si>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</si>
  <si>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</si>
  <si>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</si>
  <si>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</si>
  <si>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</si>
  <si>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</si>
  <si>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</si>
  <si>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</si>
  <si>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</si>
  <si>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</si>
  <si>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</si>
  <si>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</si>
  <si>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</si>
  <si>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73,27
</t>
  </si>
  <si>
    <t>20.02.321</t>
  </si>
  <si>
    <t>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</si>
  <si>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</si>
  <si>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</si>
  <si>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81,08
</t>
  </si>
  <si>
    <t>20.02.330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</si>
  <si>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</si>
  <si>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</si>
  <si>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</si>
  <si>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</si>
  <si>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</si>
  <si>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</si>
  <si>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</si>
  <si>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</si>
  <si>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</si>
  <si>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</si>
  <si>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302-3339</t>
  </si>
  <si>
    <t>Трубопроводы канализации из полиэтиленовых труб высокой плотности с гильзами, диаметром: 50 мм</t>
  </si>
  <si>
    <t xml:space="preserve">26,6
</t>
  </si>
  <si>
    <t xml:space="preserve">64,3
</t>
  </si>
  <si>
    <t>ГК ЕТО №4/1 от 31.01.2014 г., п.389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</si>
  <si>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</si>
  <si>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</si>
  <si>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</si>
  <si>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</si>
  <si>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</si>
  <si>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</si>
  <si>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</si>
  <si>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</si>
  <si>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</si>
  <si>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</si>
  <si>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</si>
  <si>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</si>
  <si>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</si>
  <si>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</si>
  <si>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</si>
  <si>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</si>
  <si>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</si>
  <si>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</si>
  <si>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</si>
  <si>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</si>
  <si>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</si>
  <si>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</si>
  <si>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</si>
  <si>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</si>
  <si>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</si>
  <si>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</si>
  <si>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</si>
  <si>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</si>
  <si>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</si>
  <si>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</si>
  <si>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</si>
  <si>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</si>
  <si>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</si>
  <si>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</si>
  <si>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</si>
  <si>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</si>
  <si>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</si>
  <si>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ТСЦ-103-1017</t>
  </si>
  <si>
    <t>Ревизии диаметром: 100 мм</t>
  </si>
  <si>
    <t xml:space="preserve">73,8
</t>
  </si>
  <si>
    <t xml:space="preserve">415,6
</t>
  </si>
  <si>
    <t>ТСЦ-301-1308</t>
  </si>
  <si>
    <t>Пробки радиаторные</t>
  </si>
  <si>
    <t xml:space="preserve">15,7
</t>
  </si>
  <si>
    <t xml:space="preserve">19,06
</t>
  </si>
  <si>
    <t>ТСЦ-302-1237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</si>
  <si>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</si>
  <si>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</si>
  <si>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</si>
  <si>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</si>
  <si>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ТСЦ-302-1832</t>
  </si>
  <si>
    <t>Кран букса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</si>
  <si>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</si>
  <si>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</si>
  <si>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</si>
  <si>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</si>
  <si>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</si>
  <si>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</si>
  <si>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</si>
  <si>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</si>
  <si>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</si>
  <si>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</si>
  <si>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ТСЦ-402-0077</t>
  </si>
  <si>
    <t>Смесь штукатурная «Ротбанд», КНАУФ</t>
  </si>
  <si>
    <t xml:space="preserve">2,74
</t>
  </si>
  <si>
    <t xml:space="preserve">11,61
</t>
  </si>
  <si>
    <t>ТСЦ-507-0723</t>
  </si>
  <si>
    <t>Заглушка полиэтиленовая (ревизия) с удлиненным хвостовиком SDR 11, диаметр: 110 мм (ТУ2248-001-18425183-01)</t>
  </si>
  <si>
    <t xml:space="preserve">103,75
</t>
  </si>
  <si>
    <t xml:space="preserve">182,63
</t>
  </si>
  <si>
    <t>ТСЦ-507-0779</t>
  </si>
  <si>
    <t>Переход: «полиэтилен-сталь 110х108»</t>
  </si>
  <si>
    <t xml:space="preserve">700
</t>
  </si>
  <si>
    <t xml:space="preserve">896,57
</t>
  </si>
  <si>
    <t>ТСЦ-507-0782</t>
  </si>
  <si>
    <t>Переход полиэтиленовый с удлиненным хвостовиком SDR 11: 110х63 (ТУ2248-001-18425183-01)</t>
  </si>
  <si>
    <t xml:space="preserve">101,47
</t>
  </si>
  <si>
    <t xml:space="preserve">236,68
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</si>
  <si>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</si>
  <si>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</si>
  <si>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</si>
  <si>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401,92
</t>
  </si>
  <si>
    <t>ТСЦ-507-0877</t>
  </si>
  <si>
    <t>Соединительная арматура трубопроводов: тройник прямой диаметром: 50 мм</t>
  </si>
  <si>
    <t xml:space="preserve">166,01
</t>
  </si>
  <si>
    <t xml:space="preserve">2208,37
</t>
  </si>
  <si>
    <t>ТСЦ-507-0884</t>
  </si>
  <si>
    <t>Тройник полиэтиленовый с удлиненным хвостовиком равнопроходной, SDR 11: диаметр 110 мм (ТУ2248-001-18425183-01)</t>
  </si>
  <si>
    <t xml:space="preserve">256,76
</t>
  </si>
  <si>
    <t xml:space="preserve">580,43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</si>
  <si>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</si>
  <si>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</si>
  <si>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</si>
  <si>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</si>
  <si>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ТСЦ-507-3175</t>
  </si>
  <si>
    <t>Угольник 90 град. полипропиленовый диаметром 40 мм</t>
  </si>
  <si>
    <t xml:space="preserve">7,61
</t>
  </si>
  <si>
    <t xml:space="preserve">20,67
</t>
  </si>
  <si>
    <t>ТСЦ-507-3367</t>
  </si>
  <si>
    <t>Труба из полипропилена PN 25/25</t>
  </si>
  <si>
    <t xml:space="preserve">16,92
</t>
  </si>
  <si>
    <t xml:space="preserve">47,58
</t>
  </si>
  <si>
    <t>ТСЦ-507-3368</t>
  </si>
  <si>
    <t>Труба из полипропилена PN 25/32</t>
  </si>
  <si>
    <t xml:space="preserve">28,11
</t>
  </si>
  <si>
    <t xml:space="preserve">78,72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</si>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</sst>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97"/>
  <sheetViews>
    <sheetView showGridLines="0" tabSelected="1" topLeftCell="C13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154.35</v>
      </c>
      <c r="X14" s="27">
        <v>154.35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0.5</v>
      </c>
      <c r="X15" s="27">
        <v>0.5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10312/1000</f>
        <v>10.311999999999999</v>
      </c>
      <c r="I27" s="85"/>
      <c r="J27" s="35" t="s">
        <v>6</v>
      </c>
      <c r="K27" s="86">
        <f>57507/1000</f>
        <v>57.506999999999998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0.15484999999999999</v>
      </c>
      <c r="I30" s="85"/>
      <c r="J30" s="35" t="s">
        <v>8</v>
      </c>
      <c r="K30" s="86">
        <f>(X14+X15)/1000</f>
        <v>0.15484999999999999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1725</v>
      </c>
      <c r="Z30" s="71">
        <v>1572</v>
      </c>
      <c r="AA30" s="71">
        <v>968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1725/1000</f>
        <v>1.7250000000000001</v>
      </c>
      <c r="I31" s="85"/>
      <c r="J31" s="35" t="s">
        <v>6</v>
      </c>
      <c r="K31" s="86">
        <f>19011/1000</f>
        <v>19.010999999999999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19011</v>
      </c>
      <c r="Z31" s="72">
        <v>14757</v>
      </c>
      <c r="AA31" s="72">
        <v>8518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922.65</v>
      </c>
      <c r="F41" s="135">
        <v>911.86</v>
      </c>
      <c r="G41" s="134" t="s">
        <v>74</v>
      </c>
      <c r="H41" s="134" t="s">
        <v>75</v>
      </c>
      <c r="I41" s="134">
        <v>23</v>
      </c>
      <c r="J41" s="134"/>
      <c r="K41" s="134" t="s">
        <v>76</v>
      </c>
      <c r="L41" s="135">
        <v>251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 t="s">
        <v>78</v>
      </c>
    </row>
    <row r="42" spans="1:22" ht="68.400000000000006" x14ac:dyDescent="0.25">
      <c r="A42" s="130">
        <v>2</v>
      </c>
      <c r="B42" s="131">
        <v>2</v>
      </c>
      <c r="C42" s="132" t="s">
        <v>79</v>
      </c>
      <c r="D42" s="133" t="s">
        <v>80</v>
      </c>
      <c r="E42" s="134">
        <v>740.87</v>
      </c>
      <c r="F42" s="135">
        <v>735.47</v>
      </c>
      <c r="G42" s="134" t="s">
        <v>81</v>
      </c>
      <c r="H42" s="134" t="s">
        <v>82</v>
      </c>
      <c r="I42" s="134">
        <v>7</v>
      </c>
      <c r="J42" s="134"/>
      <c r="K42" s="134" t="s">
        <v>83</v>
      </c>
      <c r="L42" s="135">
        <v>81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136.80000000000001" x14ac:dyDescent="0.25">
      <c r="A43" s="130">
        <v>3</v>
      </c>
      <c r="B43" s="131">
        <v>3</v>
      </c>
      <c r="C43" s="132" t="s">
        <v>84</v>
      </c>
      <c r="D43" s="133" t="s">
        <v>85</v>
      </c>
      <c r="E43" s="134">
        <v>6648.78</v>
      </c>
      <c r="F43" s="135" t="s">
        <v>86</v>
      </c>
      <c r="G43" s="134" t="s">
        <v>87</v>
      </c>
      <c r="H43" s="134" t="s">
        <v>88</v>
      </c>
      <c r="I43" s="134" t="s">
        <v>89</v>
      </c>
      <c r="J43" s="134">
        <v>1</v>
      </c>
      <c r="K43" s="134" t="s">
        <v>90</v>
      </c>
      <c r="L43" s="135" t="s">
        <v>91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>
        <v>5</v>
      </c>
    </row>
    <row r="44" spans="1:22" ht="136.80000000000001" x14ac:dyDescent="0.25">
      <c r="A44" s="130">
        <v>4</v>
      </c>
      <c r="B44" s="131">
        <v>4</v>
      </c>
      <c r="C44" s="132" t="s">
        <v>92</v>
      </c>
      <c r="D44" s="133" t="s">
        <v>93</v>
      </c>
      <c r="E44" s="134">
        <v>3798.41</v>
      </c>
      <c r="F44" s="135" t="s">
        <v>94</v>
      </c>
      <c r="G44" s="134" t="s">
        <v>95</v>
      </c>
      <c r="H44" s="134" t="s">
        <v>96</v>
      </c>
      <c r="I44" s="134" t="s">
        <v>97</v>
      </c>
      <c r="J44" s="134"/>
      <c r="K44" s="134" t="s">
        <v>98</v>
      </c>
      <c r="L44" s="135" t="s">
        <v>99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>
        <v>1</v>
      </c>
    </row>
    <row r="45" spans="1:22" ht="57" x14ac:dyDescent="0.25">
      <c r="A45" s="130">
        <v>5</v>
      </c>
      <c r="B45" s="131">
        <v>5</v>
      </c>
      <c r="C45" s="132" t="s">
        <v>100</v>
      </c>
      <c r="D45" s="133" t="s">
        <v>101</v>
      </c>
      <c r="E45" s="134">
        <v>103.75</v>
      </c>
      <c r="F45" s="135" t="s">
        <v>102</v>
      </c>
      <c r="G45" s="134"/>
      <c r="H45" s="134">
        <v>104</v>
      </c>
      <c r="I45" s="134" t="s">
        <v>103</v>
      </c>
      <c r="J45" s="134"/>
      <c r="K45" s="134">
        <v>183</v>
      </c>
      <c r="L45" s="135" t="s">
        <v>104</v>
      </c>
      <c r="M45" s="135"/>
      <c r="N45" s="135" t="s">
        <v>105</v>
      </c>
      <c r="O45" s="135"/>
      <c r="P45" s="135"/>
      <c r="Q45" s="135"/>
      <c r="R45" s="135"/>
      <c r="S45" s="135"/>
      <c r="T45" s="135"/>
      <c r="U45" s="135"/>
      <c r="V45" s="135"/>
    </row>
    <row r="46" spans="1:22" ht="34.200000000000003" x14ac:dyDescent="0.25">
      <c r="A46" s="130">
        <v>6</v>
      </c>
      <c r="B46" s="131">
        <v>6</v>
      </c>
      <c r="C46" s="132" t="s">
        <v>106</v>
      </c>
      <c r="D46" s="133" t="s">
        <v>101</v>
      </c>
      <c r="E46" s="134">
        <v>700</v>
      </c>
      <c r="F46" s="135" t="s">
        <v>107</v>
      </c>
      <c r="G46" s="134"/>
      <c r="H46" s="134">
        <v>700</v>
      </c>
      <c r="I46" s="134" t="s">
        <v>107</v>
      </c>
      <c r="J46" s="134"/>
      <c r="K46" s="134">
        <v>897</v>
      </c>
      <c r="L46" s="135" t="s">
        <v>108</v>
      </c>
      <c r="M46" s="135"/>
      <c r="N46" s="135" t="s">
        <v>105</v>
      </c>
      <c r="O46" s="135"/>
      <c r="P46" s="135"/>
      <c r="Q46" s="135"/>
      <c r="R46" s="135"/>
      <c r="S46" s="135"/>
      <c r="T46" s="135"/>
      <c r="U46" s="135"/>
      <c r="V46" s="135"/>
    </row>
    <row r="47" spans="1:22" ht="57" x14ac:dyDescent="0.25">
      <c r="A47" s="130">
        <v>7</v>
      </c>
      <c r="B47" s="131">
        <v>7</v>
      </c>
      <c r="C47" s="132" t="s">
        <v>109</v>
      </c>
      <c r="D47" s="133" t="s">
        <v>110</v>
      </c>
      <c r="E47" s="134">
        <v>256.76</v>
      </c>
      <c r="F47" s="135" t="s">
        <v>111</v>
      </c>
      <c r="G47" s="134"/>
      <c r="H47" s="134">
        <v>514</v>
      </c>
      <c r="I47" s="134" t="s">
        <v>112</v>
      </c>
      <c r="J47" s="134"/>
      <c r="K47" s="134">
        <v>1161</v>
      </c>
      <c r="L47" s="135" t="s">
        <v>113</v>
      </c>
      <c r="M47" s="135"/>
      <c r="N47" s="135" t="s">
        <v>105</v>
      </c>
      <c r="O47" s="135"/>
      <c r="P47" s="135"/>
      <c r="Q47" s="135"/>
      <c r="R47" s="135"/>
      <c r="S47" s="135"/>
      <c r="T47" s="135"/>
      <c r="U47" s="135"/>
      <c r="V47" s="135"/>
    </row>
    <row r="48" spans="1:22" ht="57" x14ac:dyDescent="0.25">
      <c r="A48" s="130">
        <v>8</v>
      </c>
      <c r="B48" s="131">
        <v>8</v>
      </c>
      <c r="C48" s="132" t="s">
        <v>114</v>
      </c>
      <c r="D48" s="133" t="s">
        <v>101</v>
      </c>
      <c r="E48" s="134">
        <v>257.58999999999997</v>
      </c>
      <c r="F48" s="135" t="s">
        <v>115</v>
      </c>
      <c r="G48" s="134"/>
      <c r="H48" s="134">
        <v>258</v>
      </c>
      <c r="I48" s="134" t="s">
        <v>116</v>
      </c>
      <c r="J48" s="134"/>
      <c r="K48" s="134">
        <v>402</v>
      </c>
      <c r="L48" s="135" t="s">
        <v>117</v>
      </c>
      <c r="M48" s="135"/>
      <c r="N48" s="135" t="s">
        <v>105</v>
      </c>
      <c r="O48" s="135"/>
      <c r="P48" s="135"/>
      <c r="Q48" s="135"/>
      <c r="R48" s="135"/>
      <c r="S48" s="135"/>
      <c r="T48" s="135"/>
      <c r="U48" s="135"/>
      <c r="V48" s="135"/>
    </row>
    <row r="49" spans="1:22" ht="57" x14ac:dyDescent="0.25">
      <c r="A49" s="130">
        <v>9</v>
      </c>
      <c r="B49" s="131">
        <v>9</v>
      </c>
      <c r="C49" s="132" t="s">
        <v>118</v>
      </c>
      <c r="D49" s="133" t="s">
        <v>101</v>
      </c>
      <c r="E49" s="134">
        <v>101.47</v>
      </c>
      <c r="F49" s="135" t="s">
        <v>119</v>
      </c>
      <c r="G49" s="134"/>
      <c r="H49" s="134">
        <v>101</v>
      </c>
      <c r="I49" s="134" t="s">
        <v>120</v>
      </c>
      <c r="J49" s="134"/>
      <c r="K49" s="134">
        <v>237</v>
      </c>
      <c r="L49" s="135" t="s">
        <v>121</v>
      </c>
      <c r="M49" s="135"/>
      <c r="N49" s="135" t="s">
        <v>105</v>
      </c>
      <c r="O49" s="135"/>
      <c r="P49" s="135"/>
      <c r="Q49" s="135"/>
      <c r="R49" s="135"/>
      <c r="S49" s="135"/>
      <c r="T49" s="135"/>
      <c r="U49" s="135"/>
      <c r="V49" s="135"/>
    </row>
    <row r="50" spans="1:22" ht="45.6" x14ac:dyDescent="0.25">
      <c r="A50" s="130">
        <v>10</v>
      </c>
      <c r="B50" s="131">
        <v>10</v>
      </c>
      <c r="C50" s="132" t="s">
        <v>122</v>
      </c>
      <c r="D50" s="133" t="s">
        <v>123</v>
      </c>
      <c r="E50" s="134">
        <v>166.01</v>
      </c>
      <c r="F50" s="135" t="s">
        <v>124</v>
      </c>
      <c r="G50" s="134"/>
      <c r="H50" s="134">
        <v>17</v>
      </c>
      <c r="I50" s="134" t="s">
        <v>125</v>
      </c>
      <c r="J50" s="134"/>
      <c r="K50" s="134">
        <v>221</v>
      </c>
      <c r="L50" s="135" t="s">
        <v>126</v>
      </c>
      <c r="M50" s="135"/>
      <c r="N50" s="135" t="s">
        <v>105</v>
      </c>
      <c r="O50" s="135"/>
      <c r="P50" s="135"/>
      <c r="Q50" s="135"/>
      <c r="R50" s="135"/>
      <c r="S50" s="135"/>
      <c r="T50" s="135"/>
      <c r="U50" s="135"/>
      <c r="V50" s="135"/>
    </row>
    <row r="51" spans="1:22" ht="34.200000000000003" x14ac:dyDescent="0.25">
      <c r="A51" s="136">
        <v>11</v>
      </c>
      <c r="B51" s="137">
        <v>11</v>
      </c>
      <c r="C51" s="138" t="s">
        <v>127</v>
      </c>
      <c r="D51" s="139" t="s">
        <v>101</v>
      </c>
      <c r="E51" s="140">
        <v>15.1</v>
      </c>
      <c r="F51" s="141" t="s">
        <v>128</v>
      </c>
      <c r="G51" s="140"/>
      <c r="H51" s="140">
        <v>15</v>
      </c>
      <c r="I51" s="140" t="s">
        <v>129</v>
      </c>
      <c r="J51" s="140"/>
      <c r="K51" s="140">
        <v>39</v>
      </c>
      <c r="L51" s="141" t="s">
        <v>130</v>
      </c>
      <c r="M51" s="141"/>
      <c r="N51" s="141" t="s">
        <v>105</v>
      </c>
      <c r="O51" s="141"/>
      <c r="P51" s="141"/>
      <c r="Q51" s="141"/>
      <c r="R51" s="141"/>
      <c r="S51" s="141"/>
      <c r="T51" s="141"/>
      <c r="U51" s="141"/>
      <c r="V51" s="141"/>
    </row>
    <row r="52" spans="1:22" ht="19.350000000000001" customHeight="1" x14ac:dyDescent="0.25">
      <c r="A52" s="128" t="s">
        <v>131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79.8" x14ac:dyDescent="0.25">
      <c r="A53" s="130">
        <v>12</v>
      </c>
      <c r="B53" s="131">
        <v>12</v>
      </c>
      <c r="C53" s="132" t="s">
        <v>132</v>
      </c>
      <c r="D53" s="133" t="s">
        <v>133</v>
      </c>
      <c r="E53" s="134">
        <v>390.24</v>
      </c>
      <c r="F53" s="135" t="s">
        <v>134</v>
      </c>
      <c r="G53" s="134" t="s">
        <v>135</v>
      </c>
      <c r="H53" s="134" t="s">
        <v>136</v>
      </c>
      <c r="I53" s="134" t="s">
        <v>137</v>
      </c>
      <c r="J53" s="134"/>
      <c r="K53" s="134" t="s">
        <v>138</v>
      </c>
      <c r="L53" s="135" t="s">
        <v>139</v>
      </c>
      <c r="M53" s="135"/>
      <c r="N53" s="135" t="s">
        <v>77</v>
      </c>
      <c r="O53" s="135"/>
      <c r="P53" s="135"/>
      <c r="Q53" s="135"/>
      <c r="R53" s="135"/>
      <c r="S53" s="135"/>
      <c r="T53" s="135"/>
      <c r="U53" s="135"/>
      <c r="V53" s="135"/>
    </row>
    <row r="54" spans="1:22" ht="68.400000000000006" x14ac:dyDescent="0.25">
      <c r="A54" s="136">
        <v>13</v>
      </c>
      <c r="B54" s="137">
        <v>19</v>
      </c>
      <c r="C54" s="138" t="s">
        <v>140</v>
      </c>
      <c r="D54" s="139" t="s">
        <v>141</v>
      </c>
      <c r="E54" s="140">
        <v>13.69</v>
      </c>
      <c r="F54" s="141">
        <v>13.69</v>
      </c>
      <c r="G54" s="140"/>
      <c r="H54" s="140"/>
      <c r="I54" s="140"/>
      <c r="J54" s="140"/>
      <c r="K54" s="140" t="s">
        <v>142</v>
      </c>
      <c r="L54" s="141">
        <v>5</v>
      </c>
      <c r="M54" s="141"/>
      <c r="N54" s="141" t="s">
        <v>77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143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57" x14ac:dyDescent="0.25">
      <c r="A56" s="136">
        <v>14</v>
      </c>
      <c r="B56" s="137">
        <v>13</v>
      </c>
      <c r="C56" s="138" t="s">
        <v>144</v>
      </c>
      <c r="D56" s="139" t="s">
        <v>145</v>
      </c>
      <c r="E56" s="140">
        <v>508.07</v>
      </c>
      <c r="F56" s="141" t="s">
        <v>146</v>
      </c>
      <c r="G56" s="140">
        <v>1.03</v>
      </c>
      <c r="H56" s="140" t="s">
        <v>147</v>
      </c>
      <c r="I56" s="140" t="s">
        <v>148</v>
      </c>
      <c r="J56" s="140"/>
      <c r="K56" s="140" t="s">
        <v>149</v>
      </c>
      <c r="L56" s="141" t="s">
        <v>150</v>
      </c>
      <c r="M56" s="141"/>
      <c r="N56" s="141" t="s">
        <v>77</v>
      </c>
      <c r="O56" s="141"/>
      <c r="P56" s="141"/>
      <c r="Q56" s="141"/>
      <c r="R56" s="141"/>
      <c r="S56" s="141"/>
      <c r="T56" s="141"/>
      <c r="U56" s="141"/>
      <c r="V56" s="141"/>
    </row>
    <row r="57" spans="1:22" ht="19.350000000000001" customHeight="1" x14ac:dyDescent="0.25">
      <c r="A57" s="128" t="s">
        <v>151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79.8" x14ac:dyDescent="0.25">
      <c r="A58" s="130">
        <v>15</v>
      </c>
      <c r="B58" s="131">
        <v>14</v>
      </c>
      <c r="C58" s="132" t="s">
        <v>152</v>
      </c>
      <c r="D58" s="133" t="s">
        <v>133</v>
      </c>
      <c r="E58" s="134">
        <v>2435.67</v>
      </c>
      <c r="F58" s="135" t="s">
        <v>153</v>
      </c>
      <c r="G58" s="134" t="s">
        <v>154</v>
      </c>
      <c r="H58" s="134" t="s">
        <v>155</v>
      </c>
      <c r="I58" s="134" t="s">
        <v>156</v>
      </c>
      <c r="J58" s="134">
        <v>1</v>
      </c>
      <c r="K58" s="134" t="s">
        <v>157</v>
      </c>
      <c r="L58" s="135" t="s">
        <v>158</v>
      </c>
      <c r="M58" s="135"/>
      <c r="N58" s="135" t="s">
        <v>77</v>
      </c>
      <c r="O58" s="135"/>
      <c r="P58" s="135"/>
      <c r="Q58" s="135"/>
      <c r="R58" s="135"/>
      <c r="S58" s="135"/>
      <c r="T58" s="135"/>
      <c r="U58" s="135"/>
      <c r="V58" s="135">
        <v>3</v>
      </c>
    </row>
    <row r="59" spans="1:22" ht="68.400000000000006" x14ac:dyDescent="0.25">
      <c r="A59" s="130">
        <v>16</v>
      </c>
      <c r="B59" s="131">
        <v>20</v>
      </c>
      <c r="C59" s="132" t="s">
        <v>140</v>
      </c>
      <c r="D59" s="133" t="s">
        <v>141</v>
      </c>
      <c r="E59" s="134">
        <v>13.69</v>
      </c>
      <c r="F59" s="135">
        <v>13.69</v>
      </c>
      <c r="G59" s="134"/>
      <c r="H59" s="134"/>
      <c r="I59" s="134"/>
      <c r="J59" s="134"/>
      <c r="K59" s="134" t="s">
        <v>142</v>
      </c>
      <c r="L59" s="135">
        <v>5</v>
      </c>
      <c r="M59" s="135"/>
      <c r="N59" s="135" t="s">
        <v>77</v>
      </c>
      <c r="O59" s="135"/>
      <c r="P59" s="135"/>
      <c r="Q59" s="135"/>
      <c r="R59" s="135"/>
      <c r="S59" s="135"/>
      <c r="T59" s="135"/>
      <c r="U59" s="135"/>
      <c r="V59" s="135"/>
    </row>
    <row r="60" spans="1:22" ht="45.6" x14ac:dyDescent="0.25">
      <c r="A60" s="130">
        <v>17</v>
      </c>
      <c r="B60" s="131">
        <v>15</v>
      </c>
      <c r="C60" s="132" t="s">
        <v>159</v>
      </c>
      <c r="D60" s="133" t="s">
        <v>110</v>
      </c>
      <c r="E60" s="134">
        <v>18.600000000000001</v>
      </c>
      <c r="F60" s="135" t="s">
        <v>160</v>
      </c>
      <c r="G60" s="134"/>
      <c r="H60" s="134">
        <v>37</v>
      </c>
      <c r="I60" s="134" t="s">
        <v>161</v>
      </c>
      <c r="J60" s="134"/>
      <c r="K60" s="134">
        <v>69</v>
      </c>
      <c r="L60" s="135" t="s">
        <v>162</v>
      </c>
      <c r="M60" s="135"/>
      <c r="N60" s="135" t="s">
        <v>105</v>
      </c>
      <c r="O60" s="135"/>
      <c r="P60" s="135"/>
      <c r="Q60" s="135"/>
      <c r="R60" s="135"/>
      <c r="S60" s="135"/>
      <c r="T60" s="135"/>
      <c r="U60" s="135"/>
      <c r="V60" s="135"/>
    </row>
    <row r="61" spans="1:22" ht="34.200000000000003" x14ac:dyDescent="0.25">
      <c r="A61" s="130">
        <v>18</v>
      </c>
      <c r="B61" s="131">
        <v>18</v>
      </c>
      <c r="C61" s="132" t="s">
        <v>163</v>
      </c>
      <c r="D61" s="133" t="s">
        <v>110</v>
      </c>
      <c r="E61" s="134">
        <v>2.41</v>
      </c>
      <c r="F61" s="135" t="s">
        <v>164</v>
      </c>
      <c r="G61" s="134"/>
      <c r="H61" s="134">
        <v>5</v>
      </c>
      <c r="I61" s="134" t="s">
        <v>165</v>
      </c>
      <c r="J61" s="134"/>
      <c r="K61" s="134">
        <v>35</v>
      </c>
      <c r="L61" s="135" t="s">
        <v>166</v>
      </c>
      <c r="M61" s="135"/>
      <c r="N61" s="135" t="s">
        <v>105</v>
      </c>
      <c r="O61" s="135"/>
      <c r="P61" s="135"/>
      <c r="Q61" s="135"/>
      <c r="R61" s="135"/>
      <c r="S61" s="135"/>
      <c r="T61" s="135"/>
      <c r="U61" s="135"/>
      <c r="V61" s="135"/>
    </row>
    <row r="62" spans="1:22" ht="68.400000000000006" x14ac:dyDescent="0.25">
      <c r="A62" s="130">
        <v>19</v>
      </c>
      <c r="B62" s="131">
        <v>16</v>
      </c>
      <c r="C62" s="132" t="s">
        <v>167</v>
      </c>
      <c r="D62" s="133" t="s">
        <v>168</v>
      </c>
      <c r="E62" s="134">
        <v>599.82000000000005</v>
      </c>
      <c r="F62" s="135" t="s">
        <v>169</v>
      </c>
      <c r="G62" s="134"/>
      <c r="H62" s="134" t="s">
        <v>170</v>
      </c>
      <c r="I62" s="134" t="s">
        <v>171</v>
      </c>
      <c r="J62" s="134"/>
      <c r="K62" s="134" t="s">
        <v>172</v>
      </c>
      <c r="L62" s="135" t="s">
        <v>173</v>
      </c>
      <c r="M62" s="135"/>
      <c r="N62" s="135" t="s">
        <v>77</v>
      </c>
      <c r="O62" s="135"/>
      <c r="P62" s="135"/>
      <c r="Q62" s="135"/>
      <c r="R62" s="135"/>
      <c r="S62" s="135"/>
      <c r="T62" s="135"/>
      <c r="U62" s="135"/>
      <c r="V62" s="135"/>
    </row>
    <row r="63" spans="1:22" ht="34.200000000000003" x14ac:dyDescent="0.25">
      <c r="A63" s="136">
        <v>20</v>
      </c>
      <c r="B63" s="137">
        <v>17</v>
      </c>
      <c r="C63" s="138" t="s">
        <v>174</v>
      </c>
      <c r="D63" s="139" t="s">
        <v>175</v>
      </c>
      <c r="E63" s="140">
        <v>15.7</v>
      </c>
      <c r="F63" s="141" t="s">
        <v>176</v>
      </c>
      <c r="G63" s="140"/>
      <c r="H63" s="140">
        <v>31</v>
      </c>
      <c r="I63" s="140" t="s">
        <v>177</v>
      </c>
      <c r="J63" s="140"/>
      <c r="K63" s="140">
        <v>38</v>
      </c>
      <c r="L63" s="141" t="s">
        <v>178</v>
      </c>
      <c r="M63" s="141"/>
      <c r="N63" s="141" t="s">
        <v>105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179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68.400000000000006" x14ac:dyDescent="0.25">
      <c r="A65" s="130">
        <v>21</v>
      </c>
      <c r="B65" s="131">
        <v>21</v>
      </c>
      <c r="C65" s="132" t="s">
        <v>140</v>
      </c>
      <c r="D65" s="133" t="s">
        <v>141</v>
      </c>
      <c r="E65" s="134">
        <v>13.69</v>
      </c>
      <c r="F65" s="135">
        <v>13.69</v>
      </c>
      <c r="G65" s="134"/>
      <c r="H65" s="134"/>
      <c r="I65" s="134"/>
      <c r="J65" s="134"/>
      <c r="K65" s="134" t="s">
        <v>142</v>
      </c>
      <c r="L65" s="135">
        <v>5</v>
      </c>
      <c r="M65" s="135"/>
      <c r="N65" s="135" t="s">
        <v>77</v>
      </c>
      <c r="O65" s="135"/>
      <c r="P65" s="135"/>
      <c r="Q65" s="135"/>
      <c r="R65" s="135"/>
      <c r="S65" s="135"/>
      <c r="T65" s="135"/>
      <c r="U65" s="135"/>
      <c r="V65" s="135"/>
    </row>
    <row r="66" spans="1:22" ht="68.400000000000006" x14ac:dyDescent="0.25">
      <c r="A66" s="130">
        <v>22</v>
      </c>
      <c r="B66" s="131">
        <v>22</v>
      </c>
      <c r="C66" s="132" t="s">
        <v>180</v>
      </c>
      <c r="D66" s="133" t="s">
        <v>181</v>
      </c>
      <c r="E66" s="134">
        <v>6931.68</v>
      </c>
      <c r="F66" s="135" t="s">
        <v>182</v>
      </c>
      <c r="G66" s="134" t="s">
        <v>183</v>
      </c>
      <c r="H66" s="134" t="s">
        <v>184</v>
      </c>
      <c r="I66" s="134" t="s">
        <v>185</v>
      </c>
      <c r="J66" s="134"/>
      <c r="K66" s="134" t="s">
        <v>186</v>
      </c>
      <c r="L66" s="135" t="s">
        <v>187</v>
      </c>
      <c r="M66" s="135"/>
      <c r="N66" s="135" t="s">
        <v>77</v>
      </c>
      <c r="O66" s="135"/>
      <c r="P66" s="135"/>
      <c r="Q66" s="135"/>
      <c r="R66" s="135"/>
      <c r="S66" s="135"/>
      <c r="T66" s="135"/>
      <c r="U66" s="135"/>
      <c r="V66" s="135">
        <v>2</v>
      </c>
    </row>
    <row r="67" spans="1:22" ht="68.400000000000006" x14ac:dyDescent="0.25">
      <c r="A67" s="130">
        <v>23</v>
      </c>
      <c r="B67" s="131">
        <v>23</v>
      </c>
      <c r="C67" s="132" t="s">
        <v>188</v>
      </c>
      <c r="D67" s="133" t="s">
        <v>133</v>
      </c>
      <c r="E67" s="134">
        <v>1010.59</v>
      </c>
      <c r="F67" s="135" t="s">
        <v>189</v>
      </c>
      <c r="G67" s="134">
        <v>5.16</v>
      </c>
      <c r="H67" s="134" t="s">
        <v>190</v>
      </c>
      <c r="I67" s="134" t="s">
        <v>191</v>
      </c>
      <c r="J67" s="134"/>
      <c r="K67" s="134" t="s">
        <v>192</v>
      </c>
      <c r="L67" s="135" t="s">
        <v>193</v>
      </c>
      <c r="M67" s="135"/>
      <c r="N67" s="135" t="s">
        <v>77</v>
      </c>
      <c r="O67" s="135"/>
      <c r="P67" s="135"/>
      <c r="Q67" s="135"/>
      <c r="R67" s="135"/>
      <c r="S67" s="135"/>
      <c r="T67" s="135"/>
      <c r="U67" s="135"/>
      <c r="V67" s="135"/>
    </row>
    <row r="68" spans="1:22" ht="45.6" x14ac:dyDescent="0.25">
      <c r="A68" s="136">
        <v>24</v>
      </c>
      <c r="B68" s="137">
        <v>25</v>
      </c>
      <c r="C68" s="138" t="s">
        <v>194</v>
      </c>
      <c r="D68" s="139" t="s">
        <v>195</v>
      </c>
      <c r="E68" s="140">
        <v>21.1</v>
      </c>
      <c r="F68" s="141" t="s">
        <v>196</v>
      </c>
      <c r="G68" s="140"/>
      <c r="H68" s="140">
        <v>21</v>
      </c>
      <c r="I68" s="140" t="s">
        <v>197</v>
      </c>
      <c r="J68" s="140"/>
      <c r="K68" s="140">
        <v>130</v>
      </c>
      <c r="L68" s="141" t="s">
        <v>198</v>
      </c>
      <c r="M68" s="141"/>
      <c r="N68" s="141" t="s">
        <v>105</v>
      </c>
      <c r="O68" s="141"/>
      <c r="P68" s="141"/>
      <c r="Q68" s="141"/>
      <c r="R68" s="141"/>
      <c r="S68" s="141"/>
      <c r="T68" s="141"/>
      <c r="U68" s="141"/>
      <c r="V68" s="141"/>
    </row>
    <row r="69" spans="1:22" ht="19.350000000000001" customHeight="1" x14ac:dyDescent="0.25">
      <c r="A69" s="128" t="s">
        <v>199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68.400000000000006" x14ac:dyDescent="0.25">
      <c r="A70" s="130">
        <v>25</v>
      </c>
      <c r="B70" s="131">
        <v>26</v>
      </c>
      <c r="C70" s="132" t="s">
        <v>72</v>
      </c>
      <c r="D70" s="133" t="s">
        <v>141</v>
      </c>
      <c r="E70" s="134">
        <v>922.65</v>
      </c>
      <c r="F70" s="135">
        <v>911.86</v>
      </c>
      <c r="G70" s="134" t="s">
        <v>74</v>
      </c>
      <c r="H70" s="134" t="s">
        <v>200</v>
      </c>
      <c r="I70" s="134">
        <v>28</v>
      </c>
      <c r="J70" s="134"/>
      <c r="K70" s="134" t="s">
        <v>201</v>
      </c>
      <c r="L70" s="135">
        <v>302</v>
      </c>
      <c r="M70" s="135"/>
      <c r="N70" s="135" t="s">
        <v>77</v>
      </c>
      <c r="O70" s="135"/>
      <c r="P70" s="135"/>
      <c r="Q70" s="135"/>
      <c r="R70" s="135"/>
      <c r="S70" s="135"/>
      <c r="T70" s="135"/>
      <c r="U70" s="135"/>
      <c r="V70" s="135" t="s">
        <v>78</v>
      </c>
    </row>
    <row r="71" spans="1:22" ht="136.80000000000001" x14ac:dyDescent="0.25">
      <c r="A71" s="130">
        <v>26</v>
      </c>
      <c r="B71" s="131">
        <v>28</v>
      </c>
      <c r="C71" s="132" t="s">
        <v>84</v>
      </c>
      <c r="D71" s="133" t="s">
        <v>202</v>
      </c>
      <c r="E71" s="134">
        <v>6648.78</v>
      </c>
      <c r="F71" s="135" t="s">
        <v>86</v>
      </c>
      <c r="G71" s="134" t="s">
        <v>87</v>
      </c>
      <c r="H71" s="134" t="s">
        <v>203</v>
      </c>
      <c r="I71" s="134" t="s">
        <v>204</v>
      </c>
      <c r="J71" s="134">
        <v>1</v>
      </c>
      <c r="K71" s="134" t="s">
        <v>205</v>
      </c>
      <c r="L71" s="135" t="s">
        <v>206</v>
      </c>
      <c r="M71" s="135"/>
      <c r="N71" s="135" t="s">
        <v>77</v>
      </c>
      <c r="O71" s="135"/>
      <c r="P71" s="135"/>
      <c r="Q71" s="135"/>
      <c r="R71" s="135"/>
      <c r="S71" s="135"/>
      <c r="T71" s="135"/>
      <c r="U71" s="135"/>
      <c r="V71" s="135">
        <v>6</v>
      </c>
    </row>
    <row r="72" spans="1:22" ht="34.200000000000003" x14ac:dyDescent="0.25">
      <c r="A72" s="130">
        <v>27</v>
      </c>
      <c r="B72" s="131">
        <v>31</v>
      </c>
      <c r="C72" s="132" t="s">
        <v>106</v>
      </c>
      <c r="D72" s="133" t="s">
        <v>101</v>
      </c>
      <c r="E72" s="134">
        <v>700</v>
      </c>
      <c r="F72" s="135" t="s">
        <v>107</v>
      </c>
      <c r="G72" s="134"/>
      <c r="H72" s="134">
        <v>700</v>
      </c>
      <c r="I72" s="134" t="s">
        <v>107</v>
      </c>
      <c r="J72" s="134"/>
      <c r="K72" s="134">
        <v>897</v>
      </c>
      <c r="L72" s="135" t="s">
        <v>108</v>
      </c>
      <c r="M72" s="135"/>
      <c r="N72" s="135" t="s">
        <v>105</v>
      </c>
      <c r="O72" s="135"/>
      <c r="P72" s="135"/>
      <c r="Q72" s="135"/>
      <c r="R72" s="135"/>
      <c r="S72" s="135"/>
      <c r="T72" s="135"/>
      <c r="U72" s="135"/>
      <c r="V72" s="135"/>
    </row>
    <row r="73" spans="1:22" ht="34.200000000000003" x14ac:dyDescent="0.25">
      <c r="A73" s="130">
        <v>28</v>
      </c>
      <c r="B73" s="131">
        <v>36</v>
      </c>
      <c r="C73" s="132" t="s">
        <v>127</v>
      </c>
      <c r="D73" s="133" t="s">
        <v>101</v>
      </c>
      <c r="E73" s="134">
        <v>15.1</v>
      </c>
      <c r="F73" s="135" t="s">
        <v>128</v>
      </c>
      <c r="G73" s="134"/>
      <c r="H73" s="134">
        <v>15</v>
      </c>
      <c r="I73" s="134" t="s">
        <v>129</v>
      </c>
      <c r="J73" s="134"/>
      <c r="K73" s="134">
        <v>39</v>
      </c>
      <c r="L73" s="135" t="s">
        <v>130</v>
      </c>
      <c r="M73" s="135"/>
      <c r="N73" s="135" t="s">
        <v>105</v>
      </c>
      <c r="O73" s="135"/>
      <c r="P73" s="135"/>
      <c r="Q73" s="135"/>
      <c r="R73" s="135"/>
      <c r="S73" s="135"/>
      <c r="T73" s="135"/>
      <c r="U73" s="135"/>
      <c r="V73" s="135"/>
    </row>
    <row r="74" spans="1:22" ht="18.45" customHeight="1" x14ac:dyDescent="0.25">
      <c r="A74" s="142" t="s">
        <v>207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</row>
    <row r="75" spans="1:22" ht="68.400000000000006" x14ac:dyDescent="0.25">
      <c r="A75" s="130">
        <v>29</v>
      </c>
      <c r="B75" s="131">
        <v>53</v>
      </c>
      <c r="C75" s="132" t="s">
        <v>208</v>
      </c>
      <c r="D75" s="133" t="s">
        <v>209</v>
      </c>
      <c r="E75" s="134">
        <v>15810.14</v>
      </c>
      <c r="F75" s="135" t="s">
        <v>210</v>
      </c>
      <c r="G75" s="134">
        <v>195.41</v>
      </c>
      <c r="H75" s="134" t="s">
        <v>211</v>
      </c>
      <c r="I75" s="134" t="s">
        <v>212</v>
      </c>
      <c r="J75" s="134"/>
      <c r="K75" s="134" t="s">
        <v>213</v>
      </c>
      <c r="L75" s="135" t="s">
        <v>214</v>
      </c>
      <c r="M75" s="135"/>
      <c r="N75" s="135" t="s">
        <v>77</v>
      </c>
      <c r="O75" s="135"/>
      <c r="P75" s="135"/>
      <c r="Q75" s="135"/>
      <c r="R75" s="135"/>
      <c r="S75" s="135"/>
      <c r="T75" s="135"/>
      <c r="U75" s="135"/>
      <c r="V75" s="135">
        <v>1</v>
      </c>
    </row>
    <row r="76" spans="1:22" ht="34.200000000000003" x14ac:dyDescent="0.25">
      <c r="A76" s="136">
        <v>30</v>
      </c>
      <c r="B76" s="137">
        <v>54</v>
      </c>
      <c r="C76" s="138" t="s">
        <v>215</v>
      </c>
      <c r="D76" s="139" t="s">
        <v>216</v>
      </c>
      <c r="E76" s="140">
        <v>26.3</v>
      </c>
      <c r="F76" s="141" t="s">
        <v>217</v>
      </c>
      <c r="G76" s="140"/>
      <c r="H76" s="140">
        <v>13</v>
      </c>
      <c r="I76" s="140" t="s">
        <v>218</v>
      </c>
      <c r="J76" s="140"/>
      <c r="K76" s="140">
        <v>60</v>
      </c>
      <c r="L76" s="141" t="s">
        <v>219</v>
      </c>
      <c r="M76" s="141"/>
      <c r="N76" s="141" t="s">
        <v>105</v>
      </c>
      <c r="O76" s="141"/>
      <c r="P76" s="141"/>
      <c r="Q76" s="141"/>
      <c r="R76" s="141"/>
      <c r="S76" s="141"/>
      <c r="T76" s="141"/>
      <c r="U76" s="141"/>
      <c r="V76" s="141"/>
    </row>
    <row r="77" spans="1:22" ht="19.350000000000001" customHeight="1" x14ac:dyDescent="0.25">
      <c r="A77" s="128" t="s">
        <v>220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42" t="s">
        <v>221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</row>
    <row r="79" spans="1:22" ht="68.400000000000006" x14ac:dyDescent="0.25">
      <c r="A79" s="130">
        <v>31</v>
      </c>
      <c r="B79" s="131">
        <v>55</v>
      </c>
      <c r="C79" s="132" t="s">
        <v>140</v>
      </c>
      <c r="D79" s="133" t="s">
        <v>222</v>
      </c>
      <c r="E79" s="134">
        <v>13.69</v>
      </c>
      <c r="F79" s="135">
        <v>13.69</v>
      </c>
      <c r="G79" s="134"/>
      <c r="H79" s="134" t="s">
        <v>223</v>
      </c>
      <c r="I79" s="134">
        <v>3</v>
      </c>
      <c r="J79" s="134"/>
      <c r="K79" s="134" t="s">
        <v>224</v>
      </c>
      <c r="L79" s="135">
        <v>30</v>
      </c>
      <c r="M79" s="135"/>
      <c r="N79" s="135" t="s">
        <v>77</v>
      </c>
      <c r="O79" s="135"/>
      <c r="P79" s="135"/>
      <c r="Q79" s="135"/>
      <c r="R79" s="135"/>
      <c r="S79" s="135"/>
      <c r="T79" s="135"/>
      <c r="U79" s="135"/>
      <c r="V79" s="135"/>
    </row>
    <row r="80" spans="1:22" ht="114" x14ac:dyDescent="0.25">
      <c r="A80" s="130">
        <v>32</v>
      </c>
      <c r="B80" s="131">
        <v>56</v>
      </c>
      <c r="C80" s="132" t="s">
        <v>225</v>
      </c>
      <c r="D80" s="133" t="s">
        <v>168</v>
      </c>
      <c r="E80" s="134">
        <v>2406.83</v>
      </c>
      <c r="F80" s="135" t="s">
        <v>226</v>
      </c>
      <c r="G80" s="134">
        <v>76.17</v>
      </c>
      <c r="H80" s="134" t="s">
        <v>227</v>
      </c>
      <c r="I80" s="134" t="s">
        <v>228</v>
      </c>
      <c r="J80" s="134">
        <v>2</v>
      </c>
      <c r="K80" s="134" t="s">
        <v>229</v>
      </c>
      <c r="L80" s="135" t="s">
        <v>230</v>
      </c>
      <c r="M80" s="135"/>
      <c r="N80" s="135" t="s">
        <v>77</v>
      </c>
      <c r="O80" s="135"/>
      <c r="P80" s="135"/>
      <c r="Q80" s="135"/>
      <c r="R80" s="135"/>
      <c r="S80" s="135"/>
      <c r="T80" s="135"/>
      <c r="U80" s="135"/>
      <c r="V80" s="135">
        <v>8</v>
      </c>
    </row>
    <row r="81" spans="1:22" ht="34.200000000000003" x14ac:dyDescent="0.25">
      <c r="A81" s="130">
        <v>33</v>
      </c>
      <c r="B81" s="131">
        <v>57</v>
      </c>
      <c r="C81" s="132" t="s">
        <v>231</v>
      </c>
      <c r="D81" s="133" t="s">
        <v>232</v>
      </c>
      <c r="E81" s="134">
        <v>16.920000000000002</v>
      </c>
      <c r="F81" s="135" t="s">
        <v>233</v>
      </c>
      <c r="G81" s="134"/>
      <c r="H81" s="134">
        <v>34</v>
      </c>
      <c r="I81" s="134" t="s">
        <v>234</v>
      </c>
      <c r="J81" s="134"/>
      <c r="K81" s="134">
        <v>95</v>
      </c>
      <c r="L81" s="135" t="s">
        <v>235</v>
      </c>
      <c r="M81" s="135"/>
      <c r="N81" s="135" t="s">
        <v>105</v>
      </c>
      <c r="O81" s="135"/>
      <c r="P81" s="135"/>
      <c r="Q81" s="135"/>
      <c r="R81" s="135"/>
      <c r="S81" s="135"/>
      <c r="T81" s="135"/>
      <c r="U81" s="135"/>
      <c r="V81" s="135"/>
    </row>
    <row r="82" spans="1:22" ht="45.6" x14ac:dyDescent="0.25">
      <c r="A82" s="130">
        <v>34</v>
      </c>
      <c r="B82" s="131">
        <v>59</v>
      </c>
      <c r="C82" s="132" t="s">
        <v>236</v>
      </c>
      <c r="D82" s="133" t="s">
        <v>175</v>
      </c>
      <c r="E82" s="134">
        <v>2.4500000000000002</v>
      </c>
      <c r="F82" s="135" t="s">
        <v>237</v>
      </c>
      <c r="G82" s="134"/>
      <c r="H82" s="134">
        <v>5</v>
      </c>
      <c r="I82" s="134" t="s">
        <v>165</v>
      </c>
      <c r="J82" s="134"/>
      <c r="K82" s="134">
        <v>12</v>
      </c>
      <c r="L82" s="135" t="s">
        <v>238</v>
      </c>
      <c r="M82" s="135"/>
      <c r="N82" s="135" t="s">
        <v>105</v>
      </c>
      <c r="O82" s="135"/>
      <c r="P82" s="135"/>
      <c r="Q82" s="135"/>
      <c r="R82" s="135"/>
      <c r="S82" s="135"/>
      <c r="T82" s="135"/>
      <c r="U82" s="135"/>
      <c r="V82" s="135"/>
    </row>
    <row r="83" spans="1:22" ht="57" x14ac:dyDescent="0.25">
      <c r="A83" s="130">
        <v>35</v>
      </c>
      <c r="B83" s="131">
        <v>60</v>
      </c>
      <c r="C83" s="132" t="s">
        <v>239</v>
      </c>
      <c r="D83" s="133" t="s">
        <v>175</v>
      </c>
      <c r="E83" s="134">
        <v>12.46</v>
      </c>
      <c r="F83" s="135" t="s">
        <v>240</v>
      </c>
      <c r="G83" s="134"/>
      <c r="H83" s="134">
        <v>25</v>
      </c>
      <c r="I83" s="134" t="s">
        <v>241</v>
      </c>
      <c r="J83" s="134"/>
      <c r="K83" s="134">
        <v>58</v>
      </c>
      <c r="L83" s="135" t="s">
        <v>242</v>
      </c>
      <c r="M83" s="135"/>
      <c r="N83" s="135" t="s">
        <v>105</v>
      </c>
      <c r="O83" s="135"/>
      <c r="P83" s="135"/>
      <c r="Q83" s="135"/>
      <c r="R83" s="135"/>
      <c r="S83" s="135"/>
      <c r="T83" s="135"/>
      <c r="U83" s="135"/>
      <c r="V83" s="135"/>
    </row>
    <row r="84" spans="1:22" ht="79.8" x14ac:dyDescent="0.25">
      <c r="A84" s="130">
        <v>36</v>
      </c>
      <c r="B84" s="131">
        <v>58</v>
      </c>
      <c r="C84" s="132" t="s">
        <v>152</v>
      </c>
      <c r="D84" s="133" t="s">
        <v>243</v>
      </c>
      <c r="E84" s="134">
        <v>2435.67</v>
      </c>
      <c r="F84" s="135" t="s">
        <v>153</v>
      </c>
      <c r="G84" s="134" t="s">
        <v>154</v>
      </c>
      <c r="H84" s="134" t="s">
        <v>244</v>
      </c>
      <c r="I84" s="134" t="s">
        <v>245</v>
      </c>
      <c r="J84" s="134"/>
      <c r="K84" s="134" t="s">
        <v>246</v>
      </c>
      <c r="L84" s="135" t="s">
        <v>247</v>
      </c>
      <c r="M84" s="135"/>
      <c r="N84" s="135" t="s">
        <v>77</v>
      </c>
      <c r="O84" s="135"/>
      <c r="P84" s="135"/>
      <c r="Q84" s="135"/>
      <c r="R84" s="135"/>
      <c r="S84" s="135"/>
      <c r="T84" s="135"/>
      <c r="U84" s="135"/>
      <c r="V84" s="135">
        <v>1</v>
      </c>
    </row>
    <row r="85" spans="1:22" ht="18.45" customHeight="1" x14ac:dyDescent="0.25">
      <c r="A85" s="142" t="s">
        <v>248</v>
      </c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</row>
    <row r="86" spans="1:22" ht="79.8" x14ac:dyDescent="0.25">
      <c r="A86" s="136">
        <v>37</v>
      </c>
      <c r="B86" s="137">
        <v>62</v>
      </c>
      <c r="C86" s="138" t="s">
        <v>249</v>
      </c>
      <c r="D86" s="139" t="s">
        <v>133</v>
      </c>
      <c r="E86" s="140">
        <v>1010.59</v>
      </c>
      <c r="F86" s="141" t="s">
        <v>189</v>
      </c>
      <c r="G86" s="140">
        <v>5.16</v>
      </c>
      <c r="H86" s="140" t="s">
        <v>190</v>
      </c>
      <c r="I86" s="140" t="s">
        <v>191</v>
      </c>
      <c r="J86" s="140"/>
      <c r="K86" s="140" t="s">
        <v>192</v>
      </c>
      <c r="L86" s="141" t="s">
        <v>193</v>
      </c>
      <c r="M86" s="141"/>
      <c r="N86" s="141" t="s">
        <v>77</v>
      </c>
      <c r="O86" s="141"/>
      <c r="P86" s="141"/>
      <c r="Q86" s="141"/>
      <c r="R86" s="141"/>
      <c r="S86" s="141"/>
      <c r="T86" s="141"/>
      <c r="U86" s="141"/>
      <c r="V86" s="141"/>
    </row>
    <row r="87" spans="1:22" ht="19.350000000000001" customHeight="1" x14ac:dyDescent="0.25">
      <c r="A87" s="128" t="s">
        <v>250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42" t="s">
        <v>251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</row>
    <row r="89" spans="1:22" ht="79.8" x14ac:dyDescent="0.25">
      <c r="A89" s="130">
        <v>38</v>
      </c>
      <c r="B89" s="131">
        <v>61</v>
      </c>
      <c r="C89" s="132" t="s">
        <v>152</v>
      </c>
      <c r="D89" s="133" t="s">
        <v>252</v>
      </c>
      <c r="E89" s="134">
        <v>2435.67</v>
      </c>
      <c r="F89" s="135" t="s">
        <v>153</v>
      </c>
      <c r="G89" s="134" t="s">
        <v>154</v>
      </c>
      <c r="H89" s="134" t="s">
        <v>253</v>
      </c>
      <c r="I89" s="134" t="s">
        <v>254</v>
      </c>
      <c r="J89" s="134">
        <v>1</v>
      </c>
      <c r="K89" s="134" t="s">
        <v>255</v>
      </c>
      <c r="L89" s="135" t="s">
        <v>256</v>
      </c>
      <c r="M89" s="135"/>
      <c r="N89" s="135" t="s">
        <v>77</v>
      </c>
      <c r="O89" s="135"/>
      <c r="P89" s="135"/>
      <c r="Q89" s="135"/>
      <c r="R89" s="135"/>
      <c r="S89" s="135"/>
      <c r="T89" s="135"/>
      <c r="U89" s="135"/>
      <c r="V89" s="135">
        <v>4</v>
      </c>
    </row>
    <row r="90" spans="1:22" ht="18.45" customHeight="1" x14ac:dyDescent="0.25">
      <c r="A90" s="142" t="s">
        <v>257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79.8" x14ac:dyDescent="0.25">
      <c r="A91" s="130">
        <v>39</v>
      </c>
      <c r="B91" s="131">
        <v>63</v>
      </c>
      <c r="C91" s="132" t="s">
        <v>152</v>
      </c>
      <c r="D91" s="133" t="s">
        <v>258</v>
      </c>
      <c r="E91" s="134">
        <v>2435.67</v>
      </c>
      <c r="F91" s="135" t="s">
        <v>153</v>
      </c>
      <c r="G91" s="134" t="s">
        <v>154</v>
      </c>
      <c r="H91" s="134" t="s">
        <v>259</v>
      </c>
      <c r="I91" s="134" t="s">
        <v>260</v>
      </c>
      <c r="J91" s="134">
        <v>1</v>
      </c>
      <c r="K91" s="134" t="s">
        <v>261</v>
      </c>
      <c r="L91" s="135" t="s">
        <v>262</v>
      </c>
      <c r="M91" s="135"/>
      <c r="N91" s="135" t="s">
        <v>77</v>
      </c>
      <c r="O91" s="135"/>
      <c r="P91" s="135"/>
      <c r="Q91" s="135"/>
      <c r="R91" s="135"/>
      <c r="S91" s="135"/>
      <c r="T91" s="135"/>
      <c r="U91" s="135"/>
      <c r="V91" s="135">
        <v>6</v>
      </c>
    </row>
    <row r="92" spans="1:22" ht="45.6" x14ac:dyDescent="0.25">
      <c r="A92" s="136">
        <v>40</v>
      </c>
      <c r="B92" s="137">
        <v>64</v>
      </c>
      <c r="C92" s="138" t="s">
        <v>159</v>
      </c>
      <c r="D92" s="139" t="s">
        <v>175</v>
      </c>
      <c r="E92" s="140">
        <v>18.600000000000001</v>
      </c>
      <c r="F92" s="141" t="s">
        <v>160</v>
      </c>
      <c r="G92" s="140"/>
      <c r="H92" s="140">
        <v>37</v>
      </c>
      <c r="I92" s="140" t="s">
        <v>161</v>
      </c>
      <c r="J92" s="140"/>
      <c r="K92" s="140">
        <v>69</v>
      </c>
      <c r="L92" s="141" t="s">
        <v>162</v>
      </c>
      <c r="M92" s="141"/>
      <c r="N92" s="141" t="s">
        <v>105</v>
      </c>
      <c r="O92" s="141"/>
      <c r="P92" s="141"/>
      <c r="Q92" s="141"/>
      <c r="R92" s="141"/>
      <c r="S92" s="141"/>
      <c r="T92" s="141"/>
      <c r="U92" s="141"/>
      <c r="V92" s="141"/>
    </row>
    <row r="93" spans="1:22" ht="19.350000000000001" customHeight="1" x14ac:dyDescent="0.25">
      <c r="A93" s="128" t="s">
        <v>263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</row>
    <row r="94" spans="1:22" ht="18.45" customHeight="1" x14ac:dyDescent="0.25">
      <c r="A94" s="142" t="s">
        <v>264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</row>
    <row r="95" spans="1:22" ht="57" x14ac:dyDescent="0.25">
      <c r="A95" s="130">
        <v>41</v>
      </c>
      <c r="B95" s="131">
        <v>67</v>
      </c>
      <c r="C95" s="132" t="s">
        <v>144</v>
      </c>
      <c r="D95" s="133" t="s">
        <v>265</v>
      </c>
      <c r="E95" s="134">
        <v>508.07</v>
      </c>
      <c r="F95" s="135" t="s">
        <v>146</v>
      </c>
      <c r="G95" s="134">
        <v>1.03</v>
      </c>
      <c r="H95" s="134" t="s">
        <v>266</v>
      </c>
      <c r="I95" s="134" t="s">
        <v>267</v>
      </c>
      <c r="J95" s="134"/>
      <c r="K95" s="134" t="s">
        <v>268</v>
      </c>
      <c r="L95" s="135" t="s">
        <v>269</v>
      </c>
      <c r="M95" s="135"/>
      <c r="N95" s="135" t="s">
        <v>77</v>
      </c>
      <c r="O95" s="135"/>
      <c r="P95" s="135"/>
      <c r="Q95" s="135"/>
      <c r="R95" s="135"/>
      <c r="S95" s="135"/>
      <c r="T95" s="135"/>
      <c r="U95" s="135"/>
      <c r="V95" s="135">
        <v>1</v>
      </c>
    </row>
    <row r="96" spans="1:22" ht="18.45" customHeight="1" x14ac:dyDescent="0.25">
      <c r="A96" s="142" t="s">
        <v>257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</row>
    <row r="97" spans="1:22" ht="57" x14ac:dyDescent="0.25">
      <c r="A97" s="136">
        <v>42</v>
      </c>
      <c r="B97" s="137">
        <v>68</v>
      </c>
      <c r="C97" s="138" t="s">
        <v>144</v>
      </c>
      <c r="D97" s="139" t="s">
        <v>265</v>
      </c>
      <c r="E97" s="140">
        <v>508.07</v>
      </c>
      <c r="F97" s="141" t="s">
        <v>146</v>
      </c>
      <c r="G97" s="140">
        <v>1.03</v>
      </c>
      <c r="H97" s="140" t="s">
        <v>266</v>
      </c>
      <c r="I97" s="140" t="s">
        <v>267</v>
      </c>
      <c r="J97" s="140"/>
      <c r="K97" s="140" t="s">
        <v>268</v>
      </c>
      <c r="L97" s="141" t="s">
        <v>269</v>
      </c>
      <c r="M97" s="141"/>
      <c r="N97" s="141" t="s">
        <v>77</v>
      </c>
      <c r="O97" s="141"/>
      <c r="P97" s="141"/>
      <c r="Q97" s="141"/>
      <c r="R97" s="141"/>
      <c r="S97" s="141"/>
      <c r="T97" s="141"/>
      <c r="U97" s="141"/>
      <c r="V97" s="141">
        <v>1</v>
      </c>
    </row>
    <row r="98" spans="1:22" ht="19.350000000000001" customHeight="1" x14ac:dyDescent="0.25">
      <c r="A98" s="128" t="s">
        <v>270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42" t="s">
        <v>271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57" x14ac:dyDescent="0.25">
      <c r="A100" s="130">
        <v>43</v>
      </c>
      <c r="B100" s="131">
        <v>69</v>
      </c>
      <c r="C100" s="132" t="s">
        <v>144</v>
      </c>
      <c r="D100" s="133" t="s">
        <v>265</v>
      </c>
      <c r="E100" s="134">
        <v>508.07</v>
      </c>
      <c r="F100" s="135" t="s">
        <v>146</v>
      </c>
      <c r="G100" s="134">
        <v>1.03</v>
      </c>
      <c r="H100" s="134" t="s">
        <v>266</v>
      </c>
      <c r="I100" s="134" t="s">
        <v>267</v>
      </c>
      <c r="J100" s="134"/>
      <c r="K100" s="134" t="s">
        <v>268</v>
      </c>
      <c r="L100" s="135" t="s">
        <v>269</v>
      </c>
      <c r="M100" s="135"/>
      <c r="N100" s="135" t="s">
        <v>77</v>
      </c>
      <c r="O100" s="135"/>
      <c r="P100" s="135"/>
      <c r="Q100" s="135"/>
      <c r="R100" s="135"/>
      <c r="S100" s="135"/>
      <c r="T100" s="135"/>
      <c r="U100" s="135"/>
      <c r="V100" s="135">
        <v>1</v>
      </c>
    </row>
    <row r="101" spans="1:22" ht="18.45" customHeight="1" x14ac:dyDescent="0.25">
      <c r="A101" s="142" t="s">
        <v>272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</row>
    <row r="102" spans="1:22" ht="79.8" x14ac:dyDescent="0.25">
      <c r="A102" s="130">
        <v>44</v>
      </c>
      <c r="B102" s="131">
        <v>70</v>
      </c>
      <c r="C102" s="132" t="s">
        <v>152</v>
      </c>
      <c r="D102" s="133" t="s">
        <v>273</v>
      </c>
      <c r="E102" s="134">
        <v>2435.67</v>
      </c>
      <c r="F102" s="135" t="s">
        <v>153</v>
      </c>
      <c r="G102" s="134" t="s">
        <v>154</v>
      </c>
      <c r="H102" s="134" t="s">
        <v>274</v>
      </c>
      <c r="I102" s="134" t="s">
        <v>275</v>
      </c>
      <c r="J102" s="134">
        <v>1</v>
      </c>
      <c r="K102" s="134" t="s">
        <v>276</v>
      </c>
      <c r="L102" s="135" t="s">
        <v>277</v>
      </c>
      <c r="M102" s="135"/>
      <c r="N102" s="135" t="s">
        <v>77</v>
      </c>
      <c r="O102" s="135"/>
      <c r="P102" s="135"/>
      <c r="Q102" s="135"/>
      <c r="R102" s="135"/>
      <c r="S102" s="135"/>
      <c r="T102" s="135"/>
      <c r="U102" s="135"/>
      <c r="V102" s="135">
        <v>5</v>
      </c>
    </row>
    <row r="103" spans="1:22" ht="45.6" x14ac:dyDescent="0.25">
      <c r="A103" s="130">
        <v>45</v>
      </c>
      <c r="B103" s="131">
        <v>71</v>
      </c>
      <c r="C103" s="132" t="s">
        <v>159</v>
      </c>
      <c r="D103" s="133" t="s">
        <v>278</v>
      </c>
      <c r="E103" s="134">
        <v>18.600000000000001</v>
      </c>
      <c r="F103" s="135" t="s">
        <v>160</v>
      </c>
      <c r="G103" s="134"/>
      <c r="H103" s="134">
        <v>149</v>
      </c>
      <c r="I103" s="134" t="s">
        <v>279</v>
      </c>
      <c r="J103" s="134"/>
      <c r="K103" s="134">
        <v>276</v>
      </c>
      <c r="L103" s="135" t="s">
        <v>280</v>
      </c>
      <c r="M103" s="135"/>
      <c r="N103" s="135" t="s">
        <v>105</v>
      </c>
      <c r="O103" s="135"/>
      <c r="P103" s="135"/>
      <c r="Q103" s="135"/>
      <c r="R103" s="135"/>
      <c r="S103" s="135"/>
      <c r="T103" s="135"/>
      <c r="U103" s="135"/>
      <c r="V103" s="135"/>
    </row>
    <row r="104" spans="1:22" ht="18.45" customHeight="1" x14ac:dyDescent="0.25">
      <c r="A104" s="142" t="s">
        <v>281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102.6" x14ac:dyDescent="0.25">
      <c r="A105" s="130">
        <v>46</v>
      </c>
      <c r="B105" s="131">
        <v>77</v>
      </c>
      <c r="C105" s="132" t="s">
        <v>282</v>
      </c>
      <c r="D105" s="133" t="s">
        <v>283</v>
      </c>
      <c r="E105" s="134">
        <v>1058.53</v>
      </c>
      <c r="F105" s="135" t="s">
        <v>284</v>
      </c>
      <c r="G105" s="134" t="s">
        <v>285</v>
      </c>
      <c r="H105" s="134" t="s">
        <v>286</v>
      </c>
      <c r="I105" s="134" t="s">
        <v>287</v>
      </c>
      <c r="J105" s="134" t="s">
        <v>78</v>
      </c>
      <c r="K105" s="134" t="s">
        <v>288</v>
      </c>
      <c r="L105" s="135" t="s">
        <v>289</v>
      </c>
      <c r="M105" s="135"/>
      <c r="N105" s="135" t="s">
        <v>77</v>
      </c>
      <c r="O105" s="135"/>
      <c r="P105" s="135"/>
      <c r="Q105" s="135"/>
      <c r="R105" s="135"/>
      <c r="S105" s="135"/>
      <c r="T105" s="135"/>
      <c r="U105" s="135"/>
      <c r="V105" s="135" t="s">
        <v>290</v>
      </c>
    </row>
    <row r="106" spans="1:22" ht="34.200000000000003" x14ac:dyDescent="0.25">
      <c r="A106" s="130">
        <v>47</v>
      </c>
      <c r="B106" s="131">
        <v>78</v>
      </c>
      <c r="C106" s="132" t="s">
        <v>291</v>
      </c>
      <c r="D106" s="133" t="s">
        <v>292</v>
      </c>
      <c r="E106" s="134">
        <v>2.74</v>
      </c>
      <c r="F106" s="135" t="s">
        <v>293</v>
      </c>
      <c r="G106" s="134"/>
      <c r="H106" s="134">
        <v>82</v>
      </c>
      <c r="I106" s="134" t="s">
        <v>294</v>
      </c>
      <c r="J106" s="134"/>
      <c r="K106" s="134">
        <v>348</v>
      </c>
      <c r="L106" s="135" t="s">
        <v>295</v>
      </c>
      <c r="M106" s="135"/>
      <c r="N106" s="135" t="s">
        <v>105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79.8" x14ac:dyDescent="0.25">
      <c r="A107" s="130">
        <v>48</v>
      </c>
      <c r="B107" s="131">
        <v>79</v>
      </c>
      <c r="C107" s="132" t="s">
        <v>296</v>
      </c>
      <c r="D107" s="133" t="s">
        <v>297</v>
      </c>
      <c r="E107" s="134">
        <v>180.85</v>
      </c>
      <c r="F107" s="135" t="s">
        <v>298</v>
      </c>
      <c r="G107" s="134" t="s">
        <v>299</v>
      </c>
      <c r="H107" s="134" t="s">
        <v>300</v>
      </c>
      <c r="I107" s="134" t="s">
        <v>301</v>
      </c>
      <c r="J107" s="134" t="s">
        <v>302</v>
      </c>
      <c r="K107" s="134" t="s">
        <v>303</v>
      </c>
      <c r="L107" s="135" t="s">
        <v>304</v>
      </c>
      <c r="M107" s="135"/>
      <c r="N107" s="135" t="s">
        <v>77</v>
      </c>
      <c r="O107" s="135"/>
      <c r="P107" s="135"/>
      <c r="Q107" s="135"/>
      <c r="R107" s="135"/>
      <c r="S107" s="135"/>
      <c r="T107" s="135"/>
      <c r="U107" s="135"/>
      <c r="V107" s="135" t="s">
        <v>305</v>
      </c>
    </row>
    <row r="108" spans="1:22" ht="79.8" x14ac:dyDescent="0.25">
      <c r="A108" s="130">
        <v>49</v>
      </c>
      <c r="B108" s="131">
        <v>80</v>
      </c>
      <c r="C108" s="132" t="s">
        <v>306</v>
      </c>
      <c r="D108" s="133" t="s">
        <v>307</v>
      </c>
      <c r="E108" s="134">
        <v>1346.29</v>
      </c>
      <c r="F108" s="135" t="s">
        <v>308</v>
      </c>
      <c r="G108" s="134" t="s">
        <v>309</v>
      </c>
      <c r="H108" s="134" t="s">
        <v>310</v>
      </c>
      <c r="I108" s="134" t="s">
        <v>311</v>
      </c>
      <c r="J108" s="134" t="s">
        <v>191</v>
      </c>
      <c r="K108" s="134" t="s">
        <v>312</v>
      </c>
      <c r="L108" s="135" t="s">
        <v>313</v>
      </c>
      <c r="M108" s="135"/>
      <c r="N108" s="135" t="s">
        <v>77</v>
      </c>
      <c r="O108" s="135"/>
      <c r="P108" s="135"/>
      <c r="Q108" s="135"/>
      <c r="R108" s="135"/>
      <c r="S108" s="135"/>
      <c r="T108" s="135"/>
      <c r="U108" s="135"/>
      <c r="V108" s="135" t="s">
        <v>314</v>
      </c>
    </row>
    <row r="109" spans="1:22" ht="91.2" x14ac:dyDescent="0.25">
      <c r="A109" s="130">
        <v>50</v>
      </c>
      <c r="B109" s="131">
        <v>81</v>
      </c>
      <c r="C109" s="132" t="s">
        <v>315</v>
      </c>
      <c r="D109" s="133" t="s">
        <v>316</v>
      </c>
      <c r="E109" s="134">
        <v>375.44</v>
      </c>
      <c r="F109" s="135" t="s">
        <v>317</v>
      </c>
      <c r="G109" s="134">
        <v>1.03</v>
      </c>
      <c r="H109" s="134" t="s">
        <v>318</v>
      </c>
      <c r="I109" s="134" t="s">
        <v>319</v>
      </c>
      <c r="J109" s="134"/>
      <c r="K109" s="134" t="s">
        <v>320</v>
      </c>
      <c r="L109" s="135" t="s">
        <v>321</v>
      </c>
      <c r="M109" s="135"/>
      <c r="N109" s="135" t="s">
        <v>77</v>
      </c>
      <c r="O109" s="135"/>
      <c r="P109" s="135"/>
      <c r="Q109" s="135"/>
      <c r="R109" s="135"/>
      <c r="S109" s="135"/>
      <c r="T109" s="135"/>
      <c r="U109" s="135"/>
      <c r="V109" s="135">
        <v>1</v>
      </c>
    </row>
    <row r="110" spans="1:22" ht="57" x14ac:dyDescent="0.25">
      <c r="A110" s="136">
        <v>51</v>
      </c>
      <c r="B110" s="137">
        <v>82</v>
      </c>
      <c r="C110" s="138" t="s">
        <v>322</v>
      </c>
      <c r="D110" s="139" t="s">
        <v>323</v>
      </c>
      <c r="E110" s="140">
        <v>1834.66</v>
      </c>
      <c r="F110" s="141" t="s">
        <v>324</v>
      </c>
      <c r="G110" s="140" t="s">
        <v>325</v>
      </c>
      <c r="H110" s="140" t="s">
        <v>326</v>
      </c>
      <c r="I110" s="140" t="s">
        <v>327</v>
      </c>
      <c r="J110" s="140" t="s">
        <v>328</v>
      </c>
      <c r="K110" s="140" t="s">
        <v>329</v>
      </c>
      <c r="L110" s="141" t="s">
        <v>330</v>
      </c>
      <c r="M110" s="141"/>
      <c r="N110" s="141" t="s">
        <v>77</v>
      </c>
      <c r="O110" s="141"/>
      <c r="P110" s="141"/>
      <c r="Q110" s="141"/>
      <c r="R110" s="141"/>
      <c r="S110" s="141"/>
      <c r="T110" s="141"/>
      <c r="U110" s="141"/>
      <c r="V110" s="141" t="s">
        <v>331</v>
      </c>
    </row>
    <row r="111" spans="1:22" ht="19.350000000000001" customHeight="1" x14ac:dyDescent="0.25">
      <c r="A111" s="128" t="s">
        <v>332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</row>
    <row r="112" spans="1:22" ht="18.45" customHeight="1" x14ac:dyDescent="0.25">
      <c r="A112" s="142" t="s">
        <v>333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68.400000000000006" x14ac:dyDescent="0.25">
      <c r="A113" s="130">
        <v>52</v>
      </c>
      <c r="B113" s="131">
        <v>72</v>
      </c>
      <c r="C113" s="132" t="s">
        <v>334</v>
      </c>
      <c r="D113" s="133" t="s">
        <v>335</v>
      </c>
      <c r="E113" s="134">
        <v>7162.38</v>
      </c>
      <c r="F113" s="135" t="s">
        <v>336</v>
      </c>
      <c r="G113" s="134" t="s">
        <v>337</v>
      </c>
      <c r="H113" s="134" t="s">
        <v>338</v>
      </c>
      <c r="I113" s="134" t="s">
        <v>339</v>
      </c>
      <c r="J113" s="134">
        <v>1</v>
      </c>
      <c r="K113" s="134" t="s">
        <v>340</v>
      </c>
      <c r="L113" s="135" t="s">
        <v>341</v>
      </c>
      <c r="M113" s="135"/>
      <c r="N113" s="135" t="s">
        <v>77</v>
      </c>
      <c r="O113" s="135"/>
      <c r="P113" s="135"/>
      <c r="Q113" s="135"/>
      <c r="R113" s="135"/>
      <c r="S113" s="135"/>
      <c r="T113" s="135"/>
      <c r="U113" s="135"/>
      <c r="V113" s="135" t="s">
        <v>328</v>
      </c>
    </row>
    <row r="114" spans="1:22" ht="34.200000000000003" x14ac:dyDescent="0.25">
      <c r="A114" s="130">
        <v>53</v>
      </c>
      <c r="B114" s="131">
        <v>73</v>
      </c>
      <c r="C114" s="132" t="s">
        <v>342</v>
      </c>
      <c r="D114" s="133" t="s">
        <v>195</v>
      </c>
      <c r="E114" s="134">
        <v>73.8</v>
      </c>
      <c r="F114" s="135" t="s">
        <v>343</v>
      </c>
      <c r="G114" s="134"/>
      <c r="H114" s="134">
        <v>74</v>
      </c>
      <c r="I114" s="134" t="s">
        <v>344</v>
      </c>
      <c r="J114" s="134"/>
      <c r="K114" s="134">
        <v>416</v>
      </c>
      <c r="L114" s="135" t="s">
        <v>345</v>
      </c>
      <c r="M114" s="135"/>
      <c r="N114" s="135" t="s">
        <v>105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34.200000000000003" x14ac:dyDescent="0.25">
      <c r="A115" s="130">
        <v>54</v>
      </c>
      <c r="B115" s="131">
        <v>74</v>
      </c>
      <c r="C115" s="132" t="s">
        <v>106</v>
      </c>
      <c r="D115" s="133" t="s">
        <v>195</v>
      </c>
      <c r="E115" s="134">
        <v>700</v>
      </c>
      <c r="F115" s="135" t="s">
        <v>107</v>
      </c>
      <c r="G115" s="134"/>
      <c r="H115" s="134">
        <v>700</v>
      </c>
      <c r="I115" s="134" t="s">
        <v>107</v>
      </c>
      <c r="J115" s="134"/>
      <c r="K115" s="134">
        <v>897</v>
      </c>
      <c r="L115" s="135" t="s">
        <v>108</v>
      </c>
      <c r="M115" s="135"/>
      <c r="N115" s="135" t="s">
        <v>105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34.200000000000003" x14ac:dyDescent="0.25">
      <c r="A116" s="136">
        <v>55</v>
      </c>
      <c r="B116" s="137">
        <v>75</v>
      </c>
      <c r="C116" s="138" t="s">
        <v>127</v>
      </c>
      <c r="D116" s="139" t="s">
        <v>195</v>
      </c>
      <c r="E116" s="140">
        <v>15.1</v>
      </c>
      <c r="F116" s="141" t="s">
        <v>128</v>
      </c>
      <c r="G116" s="140"/>
      <c r="H116" s="140">
        <v>15</v>
      </c>
      <c r="I116" s="140" t="s">
        <v>129</v>
      </c>
      <c r="J116" s="140"/>
      <c r="K116" s="140">
        <v>39</v>
      </c>
      <c r="L116" s="141" t="s">
        <v>130</v>
      </c>
      <c r="M116" s="141"/>
      <c r="N116" s="141" t="s">
        <v>105</v>
      </c>
      <c r="O116" s="141"/>
      <c r="P116" s="141"/>
      <c r="Q116" s="141"/>
      <c r="R116" s="141"/>
      <c r="S116" s="141"/>
      <c r="T116" s="141"/>
      <c r="U116" s="141"/>
      <c r="V116" s="141"/>
    </row>
    <row r="117" spans="1:22" ht="19.350000000000001" customHeight="1" x14ac:dyDescent="0.25">
      <c r="A117" s="128" t="s">
        <v>346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</row>
    <row r="118" spans="1:22" ht="18.45" customHeight="1" x14ac:dyDescent="0.25">
      <c r="A118" s="142" t="s">
        <v>347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</row>
    <row r="119" spans="1:22" ht="68.400000000000006" x14ac:dyDescent="0.25">
      <c r="A119" s="136">
        <v>56</v>
      </c>
      <c r="B119" s="137">
        <v>76</v>
      </c>
      <c r="C119" s="138" t="s">
        <v>348</v>
      </c>
      <c r="D119" s="139" t="s">
        <v>168</v>
      </c>
      <c r="E119" s="140">
        <v>2250.2399999999998</v>
      </c>
      <c r="F119" s="141" t="s">
        <v>349</v>
      </c>
      <c r="G119" s="140" t="s">
        <v>135</v>
      </c>
      <c r="H119" s="140" t="s">
        <v>350</v>
      </c>
      <c r="I119" s="140" t="s">
        <v>351</v>
      </c>
      <c r="J119" s="140"/>
      <c r="K119" s="140" t="s">
        <v>352</v>
      </c>
      <c r="L119" s="141" t="s">
        <v>353</v>
      </c>
      <c r="M119" s="141"/>
      <c r="N119" s="141" t="s">
        <v>77</v>
      </c>
      <c r="O119" s="141"/>
      <c r="P119" s="141"/>
      <c r="Q119" s="141"/>
      <c r="R119" s="141"/>
      <c r="S119" s="141"/>
      <c r="T119" s="141"/>
      <c r="U119" s="141"/>
      <c r="V119" s="141"/>
    </row>
    <row r="120" spans="1:22" ht="19.350000000000001" customHeight="1" x14ac:dyDescent="0.25">
      <c r="A120" s="128" t="s">
        <v>354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</row>
    <row r="121" spans="1:22" ht="18.45" customHeight="1" x14ac:dyDescent="0.25">
      <c r="A121" s="142" t="s">
        <v>355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</row>
    <row r="122" spans="1:22" ht="57" x14ac:dyDescent="0.25">
      <c r="A122" s="130">
        <v>57</v>
      </c>
      <c r="B122" s="131">
        <v>24</v>
      </c>
      <c r="C122" s="132" t="s">
        <v>144</v>
      </c>
      <c r="D122" s="133" t="s">
        <v>145</v>
      </c>
      <c r="E122" s="134">
        <v>508.07</v>
      </c>
      <c r="F122" s="135" t="s">
        <v>146</v>
      </c>
      <c r="G122" s="134">
        <v>1.03</v>
      </c>
      <c r="H122" s="134" t="s">
        <v>147</v>
      </c>
      <c r="I122" s="134" t="s">
        <v>148</v>
      </c>
      <c r="J122" s="134"/>
      <c r="K122" s="134" t="s">
        <v>149</v>
      </c>
      <c r="L122" s="135" t="s">
        <v>150</v>
      </c>
      <c r="M122" s="135"/>
      <c r="N122" s="135" t="s">
        <v>77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18.45" customHeight="1" x14ac:dyDescent="0.25">
      <c r="A123" s="142" t="s">
        <v>221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68.400000000000006" x14ac:dyDescent="0.25">
      <c r="A124" s="130">
        <v>58</v>
      </c>
      <c r="B124" s="131">
        <v>27</v>
      </c>
      <c r="C124" s="132" t="s">
        <v>356</v>
      </c>
      <c r="D124" s="133" t="s">
        <v>133</v>
      </c>
      <c r="E124" s="134">
        <v>1010.59</v>
      </c>
      <c r="F124" s="135" t="s">
        <v>189</v>
      </c>
      <c r="G124" s="134">
        <v>5.16</v>
      </c>
      <c r="H124" s="134" t="s">
        <v>190</v>
      </c>
      <c r="I124" s="134" t="s">
        <v>191</v>
      </c>
      <c r="J124" s="134"/>
      <c r="K124" s="134" t="s">
        <v>192</v>
      </c>
      <c r="L124" s="135" t="s">
        <v>193</v>
      </c>
      <c r="M124" s="135"/>
      <c r="N124" s="135" t="s">
        <v>77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79.8" x14ac:dyDescent="0.25">
      <c r="A125" s="130">
        <v>59</v>
      </c>
      <c r="B125" s="131">
        <v>29</v>
      </c>
      <c r="C125" s="132" t="s">
        <v>357</v>
      </c>
      <c r="D125" s="133" t="s">
        <v>195</v>
      </c>
      <c r="E125" s="134">
        <v>21.75</v>
      </c>
      <c r="F125" s="135" t="s">
        <v>358</v>
      </c>
      <c r="G125" s="134"/>
      <c r="H125" s="134">
        <v>22</v>
      </c>
      <c r="I125" s="134" t="s">
        <v>359</v>
      </c>
      <c r="J125" s="134"/>
      <c r="K125" s="134">
        <v>58</v>
      </c>
      <c r="L125" s="135" t="s">
        <v>242</v>
      </c>
      <c r="M125" s="135"/>
      <c r="N125" s="135" t="s">
        <v>105</v>
      </c>
      <c r="O125" s="135"/>
      <c r="P125" s="135"/>
      <c r="Q125" s="135"/>
      <c r="R125" s="135"/>
      <c r="S125" s="135"/>
      <c r="T125" s="135"/>
      <c r="U125" s="135"/>
      <c r="V125" s="135"/>
    </row>
    <row r="126" spans="1:22" ht="18.45" customHeight="1" x14ac:dyDescent="0.25">
      <c r="A126" s="142" t="s">
        <v>360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136.80000000000001" x14ac:dyDescent="0.25">
      <c r="A127" s="130">
        <v>60</v>
      </c>
      <c r="B127" s="131">
        <v>30</v>
      </c>
      <c r="C127" s="132" t="s">
        <v>361</v>
      </c>
      <c r="D127" s="133" t="s">
        <v>101</v>
      </c>
      <c r="E127" s="134">
        <v>97.26</v>
      </c>
      <c r="F127" s="135" t="s">
        <v>362</v>
      </c>
      <c r="G127" s="134">
        <v>6.3</v>
      </c>
      <c r="H127" s="134" t="s">
        <v>363</v>
      </c>
      <c r="I127" s="134" t="s">
        <v>364</v>
      </c>
      <c r="J127" s="134">
        <v>6</v>
      </c>
      <c r="K127" s="134" t="s">
        <v>365</v>
      </c>
      <c r="L127" s="135" t="s">
        <v>366</v>
      </c>
      <c r="M127" s="135"/>
      <c r="N127" s="135" t="s">
        <v>77</v>
      </c>
      <c r="O127" s="135"/>
      <c r="P127" s="135"/>
      <c r="Q127" s="135"/>
      <c r="R127" s="135"/>
      <c r="S127" s="135"/>
      <c r="T127" s="135"/>
      <c r="U127" s="135"/>
      <c r="V127" s="135">
        <v>33</v>
      </c>
    </row>
    <row r="128" spans="1:22" ht="136.80000000000001" x14ac:dyDescent="0.25">
      <c r="A128" s="130">
        <v>61</v>
      </c>
      <c r="B128" s="131">
        <v>32</v>
      </c>
      <c r="C128" s="132" t="s">
        <v>367</v>
      </c>
      <c r="D128" s="133" t="s">
        <v>101</v>
      </c>
      <c r="E128" s="134">
        <v>106.2</v>
      </c>
      <c r="F128" s="135" t="s">
        <v>368</v>
      </c>
      <c r="G128" s="134">
        <v>6.3</v>
      </c>
      <c r="H128" s="134" t="s">
        <v>369</v>
      </c>
      <c r="I128" s="134" t="s">
        <v>370</v>
      </c>
      <c r="J128" s="134">
        <v>6</v>
      </c>
      <c r="K128" s="134" t="s">
        <v>371</v>
      </c>
      <c r="L128" s="135" t="s">
        <v>372</v>
      </c>
      <c r="M128" s="135"/>
      <c r="N128" s="135" t="s">
        <v>77</v>
      </c>
      <c r="O128" s="135"/>
      <c r="P128" s="135"/>
      <c r="Q128" s="135"/>
      <c r="R128" s="135"/>
      <c r="S128" s="135"/>
      <c r="T128" s="135"/>
      <c r="U128" s="135"/>
      <c r="V128" s="135">
        <v>33</v>
      </c>
    </row>
    <row r="129" spans="1:22" ht="34.200000000000003" x14ac:dyDescent="0.25">
      <c r="A129" s="130">
        <v>62</v>
      </c>
      <c r="B129" s="131">
        <v>33</v>
      </c>
      <c r="C129" s="132" t="s">
        <v>163</v>
      </c>
      <c r="D129" s="133" t="s">
        <v>110</v>
      </c>
      <c r="E129" s="134">
        <v>2.41</v>
      </c>
      <c r="F129" s="135" t="s">
        <v>164</v>
      </c>
      <c r="G129" s="134"/>
      <c r="H129" s="134">
        <v>5</v>
      </c>
      <c r="I129" s="134" t="s">
        <v>165</v>
      </c>
      <c r="J129" s="134"/>
      <c r="K129" s="134">
        <v>35</v>
      </c>
      <c r="L129" s="135" t="s">
        <v>166</v>
      </c>
      <c r="M129" s="135"/>
      <c r="N129" s="135" t="s">
        <v>105</v>
      </c>
      <c r="O129" s="135"/>
      <c r="P129" s="135"/>
      <c r="Q129" s="135"/>
      <c r="R129" s="135"/>
      <c r="S129" s="135"/>
      <c r="T129" s="135"/>
      <c r="U129" s="135"/>
      <c r="V129" s="135"/>
    </row>
    <row r="130" spans="1:22" ht="57" x14ac:dyDescent="0.25">
      <c r="A130" s="130">
        <v>63</v>
      </c>
      <c r="B130" s="131">
        <v>34</v>
      </c>
      <c r="C130" s="132" t="s">
        <v>373</v>
      </c>
      <c r="D130" s="133" t="s">
        <v>374</v>
      </c>
      <c r="E130" s="134">
        <v>50.3</v>
      </c>
      <c r="F130" s="135" t="s">
        <v>375</v>
      </c>
      <c r="G130" s="134"/>
      <c r="H130" s="134">
        <v>1</v>
      </c>
      <c r="I130" s="134" t="s">
        <v>376</v>
      </c>
      <c r="J130" s="134"/>
      <c r="K130" s="134">
        <v>3</v>
      </c>
      <c r="L130" s="135" t="s">
        <v>377</v>
      </c>
      <c r="M130" s="135"/>
      <c r="N130" s="135" t="s">
        <v>105</v>
      </c>
      <c r="O130" s="135"/>
      <c r="P130" s="135"/>
      <c r="Q130" s="135"/>
      <c r="R130" s="135"/>
      <c r="S130" s="135"/>
      <c r="T130" s="135"/>
      <c r="U130" s="135"/>
      <c r="V130" s="135"/>
    </row>
    <row r="131" spans="1:22" ht="18.45" customHeight="1" x14ac:dyDescent="0.25">
      <c r="A131" s="142" t="s">
        <v>333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</row>
    <row r="132" spans="1:22" ht="57" x14ac:dyDescent="0.25">
      <c r="A132" s="130">
        <v>64</v>
      </c>
      <c r="B132" s="131">
        <v>65</v>
      </c>
      <c r="C132" s="132" t="s">
        <v>378</v>
      </c>
      <c r="D132" s="133" t="s">
        <v>379</v>
      </c>
      <c r="E132" s="134">
        <v>424.14</v>
      </c>
      <c r="F132" s="135">
        <v>301.02999999999997</v>
      </c>
      <c r="G132" s="134" t="s">
        <v>380</v>
      </c>
      <c r="H132" s="134" t="s">
        <v>381</v>
      </c>
      <c r="I132" s="134">
        <v>6</v>
      </c>
      <c r="J132" s="134" t="s">
        <v>382</v>
      </c>
      <c r="K132" s="134" t="s">
        <v>383</v>
      </c>
      <c r="L132" s="135">
        <v>67</v>
      </c>
      <c r="M132" s="135"/>
      <c r="N132" s="135" t="s">
        <v>77</v>
      </c>
      <c r="O132" s="135"/>
      <c r="P132" s="135"/>
      <c r="Q132" s="135"/>
      <c r="R132" s="135"/>
      <c r="S132" s="135"/>
      <c r="T132" s="135"/>
      <c r="U132" s="135"/>
      <c r="V132" s="135" t="s">
        <v>384</v>
      </c>
    </row>
    <row r="133" spans="1:22" ht="125.4" x14ac:dyDescent="0.25">
      <c r="A133" s="136">
        <v>65</v>
      </c>
      <c r="B133" s="137">
        <v>66</v>
      </c>
      <c r="C133" s="138" t="s">
        <v>385</v>
      </c>
      <c r="D133" s="139" t="s">
        <v>386</v>
      </c>
      <c r="E133" s="140">
        <v>8066.86</v>
      </c>
      <c r="F133" s="141" t="s">
        <v>387</v>
      </c>
      <c r="G133" s="140" t="s">
        <v>388</v>
      </c>
      <c r="H133" s="140" t="s">
        <v>389</v>
      </c>
      <c r="I133" s="140" t="s">
        <v>390</v>
      </c>
      <c r="J133" s="140">
        <v>3</v>
      </c>
      <c r="K133" s="140" t="s">
        <v>391</v>
      </c>
      <c r="L133" s="141" t="s">
        <v>392</v>
      </c>
      <c r="M133" s="141"/>
      <c r="N133" s="141" t="s">
        <v>77</v>
      </c>
      <c r="O133" s="141"/>
      <c r="P133" s="141"/>
      <c r="Q133" s="141"/>
      <c r="R133" s="141"/>
      <c r="S133" s="141"/>
      <c r="T133" s="141"/>
      <c r="U133" s="141"/>
      <c r="V133" s="141" t="s">
        <v>393</v>
      </c>
    </row>
    <row r="134" spans="1:22" ht="19.350000000000001" customHeight="1" x14ac:dyDescent="0.25">
      <c r="A134" s="128" t="s">
        <v>394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</row>
    <row r="135" spans="1:22" ht="79.8" x14ac:dyDescent="0.25">
      <c r="A135" s="130">
        <v>66</v>
      </c>
      <c r="B135" s="131">
        <v>37</v>
      </c>
      <c r="C135" s="132" t="s">
        <v>395</v>
      </c>
      <c r="D135" s="133" t="s">
        <v>396</v>
      </c>
      <c r="E135" s="134">
        <v>6345.09</v>
      </c>
      <c r="F135" s="135" t="s">
        <v>397</v>
      </c>
      <c r="G135" s="134" t="s">
        <v>398</v>
      </c>
      <c r="H135" s="134" t="s">
        <v>399</v>
      </c>
      <c r="I135" s="134" t="s">
        <v>400</v>
      </c>
      <c r="J135" s="134"/>
      <c r="K135" s="134" t="s">
        <v>401</v>
      </c>
      <c r="L135" s="135" t="s">
        <v>402</v>
      </c>
      <c r="M135" s="135"/>
      <c r="N135" s="135" t="s">
        <v>77</v>
      </c>
      <c r="O135" s="135"/>
      <c r="P135" s="135"/>
      <c r="Q135" s="135"/>
      <c r="R135" s="135"/>
      <c r="S135" s="135"/>
      <c r="T135" s="135"/>
      <c r="U135" s="135"/>
      <c r="V135" s="135">
        <v>1</v>
      </c>
    </row>
    <row r="136" spans="1:22" ht="18.45" customHeight="1" x14ac:dyDescent="0.25">
      <c r="A136" s="142" t="s">
        <v>403</v>
      </c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</row>
    <row r="137" spans="1:22" ht="57" x14ac:dyDescent="0.25">
      <c r="A137" s="130">
        <v>67</v>
      </c>
      <c r="B137" s="131">
        <v>38</v>
      </c>
      <c r="C137" s="132" t="s">
        <v>144</v>
      </c>
      <c r="D137" s="133" t="s">
        <v>145</v>
      </c>
      <c r="E137" s="134">
        <v>508.07</v>
      </c>
      <c r="F137" s="135" t="s">
        <v>146</v>
      </c>
      <c r="G137" s="134">
        <v>1.03</v>
      </c>
      <c r="H137" s="134" t="s">
        <v>147</v>
      </c>
      <c r="I137" s="134" t="s">
        <v>148</v>
      </c>
      <c r="J137" s="134"/>
      <c r="K137" s="134" t="s">
        <v>149</v>
      </c>
      <c r="L137" s="135" t="s">
        <v>150</v>
      </c>
      <c r="M137" s="135"/>
      <c r="N137" s="135" t="s">
        <v>77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18.45" customHeight="1" x14ac:dyDescent="0.25">
      <c r="A138" s="142" t="s">
        <v>404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68.400000000000006" x14ac:dyDescent="0.25">
      <c r="A139" s="130">
        <v>68</v>
      </c>
      <c r="B139" s="131">
        <v>35</v>
      </c>
      <c r="C139" s="132" t="s">
        <v>405</v>
      </c>
      <c r="D139" s="133" t="s">
        <v>222</v>
      </c>
      <c r="E139" s="134">
        <v>3.95</v>
      </c>
      <c r="F139" s="135">
        <v>3.95</v>
      </c>
      <c r="G139" s="134"/>
      <c r="H139" s="134" t="s">
        <v>406</v>
      </c>
      <c r="I139" s="134">
        <v>1</v>
      </c>
      <c r="J139" s="134"/>
      <c r="K139" s="134" t="s">
        <v>407</v>
      </c>
      <c r="L139" s="135">
        <v>9</v>
      </c>
      <c r="M139" s="135"/>
      <c r="N139" s="135" t="s">
        <v>77</v>
      </c>
      <c r="O139" s="135"/>
      <c r="P139" s="135"/>
      <c r="Q139" s="135"/>
      <c r="R139" s="135"/>
      <c r="S139" s="135"/>
      <c r="T139" s="135"/>
      <c r="U139" s="135"/>
      <c r="V139" s="135"/>
    </row>
    <row r="140" spans="1:22" ht="102.6" x14ac:dyDescent="0.25">
      <c r="A140" s="130">
        <v>69</v>
      </c>
      <c r="B140" s="131">
        <v>39</v>
      </c>
      <c r="C140" s="132" t="s">
        <v>408</v>
      </c>
      <c r="D140" s="133" t="s">
        <v>409</v>
      </c>
      <c r="E140" s="134">
        <v>2289.98</v>
      </c>
      <c r="F140" s="135" t="s">
        <v>410</v>
      </c>
      <c r="G140" s="134">
        <v>82.09</v>
      </c>
      <c r="H140" s="134" t="s">
        <v>411</v>
      </c>
      <c r="I140" s="134" t="s">
        <v>412</v>
      </c>
      <c r="J140" s="134">
        <v>3</v>
      </c>
      <c r="K140" s="134" t="s">
        <v>413</v>
      </c>
      <c r="L140" s="135" t="s">
        <v>414</v>
      </c>
      <c r="M140" s="135"/>
      <c r="N140" s="135" t="s">
        <v>77</v>
      </c>
      <c r="O140" s="135"/>
      <c r="P140" s="135"/>
      <c r="Q140" s="135"/>
      <c r="R140" s="135"/>
      <c r="S140" s="135"/>
      <c r="T140" s="135"/>
      <c r="U140" s="135"/>
      <c r="V140" s="135">
        <v>17</v>
      </c>
    </row>
    <row r="141" spans="1:22" ht="34.200000000000003" x14ac:dyDescent="0.25">
      <c r="A141" s="130">
        <v>70</v>
      </c>
      <c r="B141" s="131">
        <v>40</v>
      </c>
      <c r="C141" s="132" t="s">
        <v>415</v>
      </c>
      <c r="D141" s="133" t="s">
        <v>416</v>
      </c>
      <c r="E141" s="134">
        <v>28.11</v>
      </c>
      <c r="F141" s="135" t="s">
        <v>417</v>
      </c>
      <c r="G141" s="134"/>
      <c r="H141" s="134">
        <v>109</v>
      </c>
      <c r="I141" s="134" t="s">
        <v>418</v>
      </c>
      <c r="J141" s="134"/>
      <c r="K141" s="134">
        <v>306</v>
      </c>
      <c r="L141" s="135" t="s">
        <v>419</v>
      </c>
      <c r="M141" s="135"/>
      <c r="N141" s="135" t="s">
        <v>105</v>
      </c>
      <c r="O141" s="135"/>
      <c r="P141" s="135"/>
      <c r="Q141" s="135"/>
      <c r="R141" s="135"/>
      <c r="S141" s="135"/>
      <c r="T141" s="135"/>
      <c r="U141" s="135"/>
      <c r="V141" s="135"/>
    </row>
    <row r="142" spans="1:22" ht="57" x14ac:dyDescent="0.25">
      <c r="A142" s="130">
        <v>71</v>
      </c>
      <c r="B142" s="131">
        <v>41</v>
      </c>
      <c r="C142" s="132" t="s">
        <v>239</v>
      </c>
      <c r="D142" s="133" t="s">
        <v>175</v>
      </c>
      <c r="E142" s="134">
        <v>12.46</v>
      </c>
      <c r="F142" s="135" t="s">
        <v>240</v>
      </c>
      <c r="G142" s="134"/>
      <c r="H142" s="134">
        <v>25</v>
      </c>
      <c r="I142" s="134" t="s">
        <v>241</v>
      </c>
      <c r="J142" s="134"/>
      <c r="K142" s="134">
        <v>58</v>
      </c>
      <c r="L142" s="135" t="s">
        <v>242</v>
      </c>
      <c r="M142" s="135"/>
      <c r="N142" s="135" t="s">
        <v>105</v>
      </c>
      <c r="O142" s="135"/>
      <c r="P142" s="135"/>
      <c r="Q142" s="135"/>
      <c r="R142" s="135"/>
      <c r="S142" s="135"/>
      <c r="T142" s="135"/>
      <c r="U142" s="135"/>
      <c r="V142" s="135"/>
    </row>
    <row r="143" spans="1:22" ht="45.6" x14ac:dyDescent="0.25">
      <c r="A143" s="136">
        <v>72</v>
      </c>
      <c r="B143" s="137">
        <v>42</v>
      </c>
      <c r="C143" s="138" t="s">
        <v>420</v>
      </c>
      <c r="D143" s="139" t="s">
        <v>175</v>
      </c>
      <c r="E143" s="140">
        <v>7.61</v>
      </c>
      <c r="F143" s="141" t="s">
        <v>421</v>
      </c>
      <c r="G143" s="140"/>
      <c r="H143" s="140">
        <v>15</v>
      </c>
      <c r="I143" s="140" t="s">
        <v>129</v>
      </c>
      <c r="J143" s="140"/>
      <c r="K143" s="140">
        <v>41</v>
      </c>
      <c r="L143" s="141" t="s">
        <v>422</v>
      </c>
      <c r="M143" s="141"/>
      <c r="N143" s="141" t="s">
        <v>105</v>
      </c>
      <c r="O143" s="141"/>
      <c r="P143" s="141"/>
      <c r="Q143" s="141"/>
      <c r="R143" s="141"/>
      <c r="S143" s="141"/>
      <c r="T143" s="141"/>
      <c r="U143" s="141"/>
      <c r="V143" s="141"/>
    </row>
    <row r="144" spans="1:22" ht="19.350000000000001" customHeight="1" x14ac:dyDescent="0.25">
      <c r="A144" s="128" t="s">
        <v>423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</row>
    <row r="145" spans="1:22" ht="18.45" customHeight="1" x14ac:dyDescent="0.25">
      <c r="A145" s="142" t="s">
        <v>221</v>
      </c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</row>
    <row r="146" spans="1:22" ht="68.400000000000006" x14ac:dyDescent="0.25">
      <c r="A146" s="130">
        <v>73</v>
      </c>
      <c r="B146" s="131">
        <v>43</v>
      </c>
      <c r="C146" s="132" t="s">
        <v>140</v>
      </c>
      <c r="D146" s="133" t="s">
        <v>222</v>
      </c>
      <c r="E146" s="134">
        <v>13.69</v>
      </c>
      <c r="F146" s="135">
        <v>13.69</v>
      </c>
      <c r="G146" s="134"/>
      <c r="H146" s="134" t="s">
        <v>223</v>
      </c>
      <c r="I146" s="134">
        <v>3</v>
      </c>
      <c r="J146" s="134"/>
      <c r="K146" s="134" t="s">
        <v>224</v>
      </c>
      <c r="L146" s="135">
        <v>30</v>
      </c>
      <c r="M146" s="135"/>
      <c r="N146" s="135" t="s">
        <v>77</v>
      </c>
      <c r="O146" s="135"/>
      <c r="P146" s="135"/>
      <c r="Q146" s="135"/>
      <c r="R146" s="135"/>
      <c r="S146" s="135"/>
      <c r="T146" s="135"/>
      <c r="U146" s="135"/>
      <c r="V146" s="135"/>
    </row>
    <row r="147" spans="1:22" ht="102.6" x14ac:dyDescent="0.25">
      <c r="A147" s="130">
        <v>74</v>
      </c>
      <c r="B147" s="131">
        <v>44</v>
      </c>
      <c r="C147" s="132" t="s">
        <v>408</v>
      </c>
      <c r="D147" s="133" t="s">
        <v>424</v>
      </c>
      <c r="E147" s="134">
        <v>2289.98</v>
      </c>
      <c r="F147" s="135" t="s">
        <v>410</v>
      </c>
      <c r="G147" s="134">
        <v>82.09</v>
      </c>
      <c r="H147" s="134" t="s">
        <v>425</v>
      </c>
      <c r="I147" s="134" t="s">
        <v>426</v>
      </c>
      <c r="J147" s="134">
        <v>5</v>
      </c>
      <c r="K147" s="134" t="s">
        <v>427</v>
      </c>
      <c r="L147" s="135" t="s">
        <v>428</v>
      </c>
      <c r="M147" s="135"/>
      <c r="N147" s="135" t="s">
        <v>77</v>
      </c>
      <c r="O147" s="135"/>
      <c r="P147" s="135"/>
      <c r="Q147" s="135"/>
      <c r="R147" s="135"/>
      <c r="S147" s="135"/>
      <c r="T147" s="135"/>
      <c r="U147" s="135"/>
      <c r="V147" s="135">
        <v>26</v>
      </c>
    </row>
    <row r="148" spans="1:22" ht="34.200000000000003" x14ac:dyDescent="0.25">
      <c r="A148" s="130">
        <v>75</v>
      </c>
      <c r="B148" s="131">
        <v>45</v>
      </c>
      <c r="C148" s="132" t="s">
        <v>415</v>
      </c>
      <c r="D148" s="133" t="s">
        <v>429</v>
      </c>
      <c r="E148" s="134">
        <v>28.11</v>
      </c>
      <c r="F148" s="135" t="s">
        <v>417</v>
      </c>
      <c r="G148" s="134"/>
      <c r="H148" s="134">
        <v>169</v>
      </c>
      <c r="I148" s="134" t="s">
        <v>430</v>
      </c>
      <c r="J148" s="134"/>
      <c r="K148" s="134">
        <v>472</v>
      </c>
      <c r="L148" s="135" t="s">
        <v>431</v>
      </c>
      <c r="M148" s="135"/>
      <c r="N148" s="135" t="s">
        <v>105</v>
      </c>
      <c r="O148" s="135"/>
      <c r="P148" s="135"/>
      <c r="Q148" s="135"/>
      <c r="R148" s="135"/>
      <c r="S148" s="135"/>
      <c r="T148" s="135"/>
      <c r="U148" s="135"/>
      <c r="V148" s="135"/>
    </row>
    <row r="149" spans="1:22" ht="57" x14ac:dyDescent="0.25">
      <c r="A149" s="130">
        <v>76</v>
      </c>
      <c r="B149" s="131">
        <v>46</v>
      </c>
      <c r="C149" s="132" t="s">
        <v>239</v>
      </c>
      <c r="D149" s="133" t="s">
        <v>175</v>
      </c>
      <c r="E149" s="134">
        <v>12.46</v>
      </c>
      <c r="F149" s="135" t="s">
        <v>240</v>
      </c>
      <c r="G149" s="134"/>
      <c r="H149" s="134">
        <v>25</v>
      </c>
      <c r="I149" s="134" t="s">
        <v>241</v>
      </c>
      <c r="J149" s="134"/>
      <c r="K149" s="134">
        <v>58</v>
      </c>
      <c r="L149" s="135" t="s">
        <v>242</v>
      </c>
      <c r="M149" s="135"/>
      <c r="N149" s="135" t="s">
        <v>105</v>
      </c>
      <c r="O149" s="135"/>
      <c r="P149" s="135"/>
      <c r="Q149" s="135"/>
      <c r="R149" s="135"/>
      <c r="S149" s="135"/>
      <c r="T149" s="135"/>
      <c r="U149" s="135"/>
      <c r="V149" s="135"/>
    </row>
    <row r="150" spans="1:22" ht="45.6" x14ac:dyDescent="0.25">
      <c r="A150" s="130">
        <v>77</v>
      </c>
      <c r="B150" s="131">
        <v>47</v>
      </c>
      <c r="C150" s="132" t="s">
        <v>420</v>
      </c>
      <c r="D150" s="133" t="s">
        <v>432</v>
      </c>
      <c r="E150" s="134">
        <v>7.61</v>
      </c>
      <c r="F150" s="135" t="s">
        <v>421</v>
      </c>
      <c r="G150" s="134"/>
      <c r="H150" s="134">
        <v>30</v>
      </c>
      <c r="I150" s="134" t="s">
        <v>433</v>
      </c>
      <c r="J150" s="134"/>
      <c r="K150" s="134">
        <v>83</v>
      </c>
      <c r="L150" s="135" t="s">
        <v>434</v>
      </c>
      <c r="M150" s="135"/>
      <c r="N150" s="135" t="s">
        <v>105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18.45" customHeight="1" x14ac:dyDescent="0.25">
      <c r="A151" s="142" t="s">
        <v>435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68.400000000000006" x14ac:dyDescent="0.25">
      <c r="A152" s="130">
        <v>78</v>
      </c>
      <c r="B152" s="131">
        <v>48</v>
      </c>
      <c r="C152" s="132" t="s">
        <v>140</v>
      </c>
      <c r="D152" s="133" t="s">
        <v>222</v>
      </c>
      <c r="E152" s="134">
        <v>13.69</v>
      </c>
      <c r="F152" s="135">
        <v>13.69</v>
      </c>
      <c r="G152" s="134"/>
      <c r="H152" s="134" t="s">
        <v>223</v>
      </c>
      <c r="I152" s="134">
        <v>3</v>
      </c>
      <c r="J152" s="134"/>
      <c r="K152" s="134" t="s">
        <v>224</v>
      </c>
      <c r="L152" s="135">
        <v>30</v>
      </c>
      <c r="M152" s="135"/>
      <c r="N152" s="135" t="s">
        <v>77</v>
      </c>
      <c r="O152" s="135"/>
      <c r="P152" s="135"/>
      <c r="Q152" s="135"/>
      <c r="R152" s="135"/>
      <c r="S152" s="135"/>
      <c r="T152" s="135"/>
      <c r="U152" s="135"/>
      <c r="V152" s="135"/>
    </row>
    <row r="153" spans="1:22" ht="79.8" x14ac:dyDescent="0.25">
      <c r="A153" s="130">
        <v>79</v>
      </c>
      <c r="B153" s="131">
        <v>49</v>
      </c>
      <c r="C153" s="132" t="s">
        <v>152</v>
      </c>
      <c r="D153" s="133" t="s">
        <v>243</v>
      </c>
      <c r="E153" s="134">
        <v>2435.67</v>
      </c>
      <c r="F153" s="135" t="s">
        <v>153</v>
      </c>
      <c r="G153" s="134" t="s">
        <v>154</v>
      </c>
      <c r="H153" s="134" t="s">
        <v>244</v>
      </c>
      <c r="I153" s="134" t="s">
        <v>245</v>
      </c>
      <c r="J153" s="134"/>
      <c r="K153" s="134" t="s">
        <v>246</v>
      </c>
      <c r="L153" s="135" t="s">
        <v>247</v>
      </c>
      <c r="M153" s="135"/>
      <c r="N153" s="135" t="s">
        <v>77</v>
      </c>
      <c r="O153" s="135"/>
      <c r="P153" s="135"/>
      <c r="Q153" s="135"/>
      <c r="R153" s="135"/>
      <c r="S153" s="135"/>
      <c r="T153" s="135"/>
      <c r="U153" s="135"/>
      <c r="V153" s="135">
        <v>1</v>
      </c>
    </row>
    <row r="154" spans="1:22" ht="45.6" x14ac:dyDescent="0.25">
      <c r="A154" s="130">
        <v>80</v>
      </c>
      <c r="B154" s="131">
        <v>50</v>
      </c>
      <c r="C154" s="132" t="s">
        <v>159</v>
      </c>
      <c r="D154" s="133" t="s">
        <v>195</v>
      </c>
      <c r="E154" s="134">
        <v>18.600000000000001</v>
      </c>
      <c r="F154" s="135" t="s">
        <v>160</v>
      </c>
      <c r="G154" s="134"/>
      <c r="H154" s="134">
        <v>19</v>
      </c>
      <c r="I154" s="134" t="s">
        <v>436</v>
      </c>
      <c r="J154" s="134"/>
      <c r="K154" s="134">
        <v>34</v>
      </c>
      <c r="L154" s="135" t="s">
        <v>234</v>
      </c>
      <c r="M154" s="135"/>
      <c r="N154" s="135" t="s">
        <v>105</v>
      </c>
      <c r="O154" s="135"/>
      <c r="P154" s="135"/>
      <c r="Q154" s="135"/>
      <c r="R154" s="135"/>
      <c r="S154" s="135"/>
      <c r="T154" s="135"/>
      <c r="U154" s="135"/>
      <c r="V154" s="135"/>
    </row>
    <row r="155" spans="1:22" ht="34.200000000000003" x14ac:dyDescent="0.25">
      <c r="A155" s="130">
        <v>81</v>
      </c>
      <c r="B155" s="131">
        <v>51</v>
      </c>
      <c r="C155" s="132" t="s">
        <v>437</v>
      </c>
      <c r="D155" s="133" t="s">
        <v>265</v>
      </c>
      <c r="E155" s="134">
        <v>77.7</v>
      </c>
      <c r="F155" s="135" t="s">
        <v>438</v>
      </c>
      <c r="G155" s="134"/>
      <c r="H155" s="134">
        <v>8</v>
      </c>
      <c r="I155" s="134" t="s">
        <v>439</v>
      </c>
      <c r="J155" s="134"/>
      <c r="K155" s="134">
        <v>36</v>
      </c>
      <c r="L155" s="135" t="s">
        <v>440</v>
      </c>
      <c r="M155" s="135"/>
      <c r="N155" s="135" t="s">
        <v>105</v>
      </c>
      <c r="O155" s="135"/>
      <c r="P155" s="135"/>
      <c r="Q155" s="135"/>
      <c r="R155" s="135"/>
      <c r="S155" s="135"/>
      <c r="T155" s="135"/>
      <c r="U155" s="135"/>
      <c r="V155" s="135"/>
    </row>
    <row r="156" spans="1:22" ht="34.200000000000003" x14ac:dyDescent="0.25">
      <c r="A156" s="136">
        <v>82</v>
      </c>
      <c r="B156" s="137">
        <v>52</v>
      </c>
      <c r="C156" s="138" t="s">
        <v>163</v>
      </c>
      <c r="D156" s="139" t="s">
        <v>195</v>
      </c>
      <c r="E156" s="140">
        <v>2.41</v>
      </c>
      <c r="F156" s="141" t="s">
        <v>164</v>
      </c>
      <c r="G156" s="140"/>
      <c r="H156" s="140">
        <v>2</v>
      </c>
      <c r="I156" s="140" t="s">
        <v>441</v>
      </c>
      <c r="J156" s="140"/>
      <c r="K156" s="140">
        <v>18</v>
      </c>
      <c r="L156" s="141" t="s">
        <v>442</v>
      </c>
      <c r="M156" s="141"/>
      <c r="N156" s="141" t="s">
        <v>105</v>
      </c>
      <c r="O156" s="141"/>
      <c r="P156" s="141"/>
      <c r="Q156" s="141"/>
      <c r="R156" s="141"/>
      <c r="S156" s="141"/>
      <c r="T156" s="141"/>
      <c r="U156" s="141"/>
      <c r="V156" s="141"/>
    </row>
    <row r="157" spans="1:22" ht="34.200000000000003" x14ac:dyDescent="0.25">
      <c r="A157" s="144" t="s">
        <v>443</v>
      </c>
      <c r="B157" s="145"/>
      <c r="C157" s="145"/>
      <c r="D157" s="145"/>
      <c r="E157" s="145"/>
      <c r="F157" s="145"/>
      <c r="G157" s="145"/>
      <c r="H157" s="146">
        <v>7772</v>
      </c>
      <c r="I157" s="146" t="s">
        <v>444</v>
      </c>
      <c r="J157" s="146" t="s">
        <v>445</v>
      </c>
      <c r="K157" s="146">
        <v>34232</v>
      </c>
      <c r="L157" s="146" t="s">
        <v>446</v>
      </c>
      <c r="M157" s="146"/>
      <c r="N157" s="146"/>
      <c r="O157" s="146"/>
      <c r="P157" s="146"/>
      <c r="Q157" s="146"/>
      <c r="R157" s="146"/>
      <c r="S157" s="146"/>
      <c r="T157" s="146"/>
      <c r="U157" s="146"/>
      <c r="V157" s="146" t="s">
        <v>447</v>
      </c>
    </row>
    <row r="158" spans="1:22" x14ac:dyDescent="0.25">
      <c r="A158" s="144" t="s">
        <v>448</v>
      </c>
      <c r="B158" s="145"/>
      <c r="C158" s="145"/>
      <c r="D158" s="145"/>
      <c r="E158" s="145"/>
      <c r="F158" s="145"/>
      <c r="G158" s="145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4" t="s">
        <v>449</v>
      </c>
      <c r="B159" s="145"/>
      <c r="C159" s="145"/>
      <c r="D159" s="145"/>
      <c r="E159" s="145"/>
      <c r="F159" s="145"/>
      <c r="G159" s="145"/>
      <c r="H159" s="146">
        <v>1725</v>
      </c>
      <c r="I159" s="146"/>
      <c r="J159" s="146"/>
      <c r="K159" s="146">
        <v>19011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x14ac:dyDescent="0.25">
      <c r="A160" s="144" t="s">
        <v>450</v>
      </c>
      <c r="B160" s="145"/>
      <c r="C160" s="145"/>
      <c r="D160" s="145"/>
      <c r="E160" s="145"/>
      <c r="F160" s="145"/>
      <c r="G160" s="145"/>
      <c r="H160" s="146">
        <v>5994</v>
      </c>
      <c r="I160" s="146"/>
      <c r="J160" s="146"/>
      <c r="K160" s="146">
        <v>14975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x14ac:dyDescent="0.25">
      <c r="A161" s="144" t="s">
        <v>451</v>
      </c>
      <c r="B161" s="145"/>
      <c r="C161" s="145"/>
      <c r="D161" s="145"/>
      <c r="E161" s="145"/>
      <c r="F161" s="145"/>
      <c r="G161" s="145"/>
      <c r="H161" s="146">
        <v>60</v>
      </c>
      <c r="I161" s="146"/>
      <c r="J161" s="146"/>
      <c r="K161" s="146">
        <v>321</v>
      </c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2" x14ac:dyDescent="0.25">
      <c r="A162" s="147" t="s">
        <v>452</v>
      </c>
      <c r="B162" s="148"/>
      <c r="C162" s="148"/>
      <c r="D162" s="148"/>
      <c r="E162" s="148"/>
      <c r="F162" s="148"/>
      <c r="G162" s="148"/>
      <c r="H162" s="149">
        <v>1572</v>
      </c>
      <c r="I162" s="149"/>
      <c r="J162" s="149"/>
      <c r="K162" s="149">
        <v>14757</v>
      </c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</row>
    <row r="163" spans="1:22" x14ac:dyDescent="0.25">
      <c r="A163" s="147" t="s">
        <v>453</v>
      </c>
      <c r="B163" s="148"/>
      <c r="C163" s="148"/>
      <c r="D163" s="148"/>
      <c r="E163" s="148"/>
      <c r="F163" s="148"/>
      <c r="G163" s="148"/>
      <c r="H163" s="149">
        <v>968</v>
      </c>
      <c r="I163" s="149"/>
      <c r="J163" s="149"/>
      <c r="K163" s="149">
        <v>8518</v>
      </c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</row>
    <row r="164" spans="1:22" x14ac:dyDescent="0.25">
      <c r="A164" s="147" t="s">
        <v>454</v>
      </c>
      <c r="B164" s="148"/>
      <c r="C164" s="148"/>
      <c r="D164" s="148"/>
      <c r="E164" s="148"/>
      <c r="F164" s="148"/>
      <c r="G164" s="148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</row>
    <row r="165" spans="1:22" ht="30" customHeight="1" x14ac:dyDescent="0.25">
      <c r="A165" s="144" t="s">
        <v>455</v>
      </c>
      <c r="B165" s="145"/>
      <c r="C165" s="145"/>
      <c r="D165" s="145"/>
      <c r="E165" s="145"/>
      <c r="F165" s="145"/>
      <c r="G165" s="145"/>
      <c r="H165" s="146">
        <v>186</v>
      </c>
      <c r="I165" s="146"/>
      <c r="J165" s="146"/>
      <c r="K165" s="146">
        <v>1618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ht="30" customHeight="1" x14ac:dyDescent="0.25">
      <c r="A166" s="144" t="s">
        <v>456</v>
      </c>
      <c r="B166" s="145"/>
      <c r="C166" s="145"/>
      <c r="D166" s="145"/>
      <c r="E166" s="145"/>
      <c r="F166" s="145"/>
      <c r="G166" s="145"/>
      <c r="H166" s="146">
        <v>3424</v>
      </c>
      <c r="I166" s="146"/>
      <c r="J166" s="146"/>
      <c r="K166" s="146">
        <v>11195</v>
      </c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</row>
    <row r="167" spans="1:22" ht="30" customHeight="1" x14ac:dyDescent="0.25">
      <c r="A167" s="144" t="s">
        <v>457</v>
      </c>
      <c r="B167" s="145"/>
      <c r="C167" s="145"/>
      <c r="D167" s="145"/>
      <c r="E167" s="145"/>
      <c r="F167" s="145"/>
      <c r="G167" s="145"/>
      <c r="H167" s="146">
        <v>3381</v>
      </c>
      <c r="I167" s="146"/>
      <c r="J167" s="146"/>
      <c r="K167" s="146">
        <v>18860</v>
      </c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</row>
    <row r="168" spans="1:22" x14ac:dyDescent="0.25">
      <c r="A168" s="144" t="s">
        <v>458</v>
      </c>
      <c r="B168" s="145"/>
      <c r="C168" s="145"/>
      <c r="D168" s="145"/>
      <c r="E168" s="145"/>
      <c r="F168" s="145"/>
      <c r="G168" s="145"/>
      <c r="H168" s="146">
        <v>31</v>
      </c>
      <c r="I168" s="146"/>
      <c r="J168" s="146"/>
      <c r="K168" s="146">
        <v>137</v>
      </c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</row>
    <row r="169" spans="1:22" x14ac:dyDescent="0.25">
      <c r="A169" s="144" t="s">
        <v>459</v>
      </c>
      <c r="B169" s="145"/>
      <c r="C169" s="145"/>
      <c r="D169" s="145"/>
      <c r="E169" s="145"/>
      <c r="F169" s="145"/>
      <c r="G169" s="145"/>
      <c r="H169" s="146">
        <v>150</v>
      </c>
      <c r="I169" s="146"/>
      <c r="J169" s="146"/>
      <c r="K169" s="146">
        <v>1000</v>
      </c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</row>
    <row r="170" spans="1:22" x14ac:dyDescent="0.25">
      <c r="A170" s="144" t="s">
        <v>460</v>
      </c>
      <c r="B170" s="145"/>
      <c r="C170" s="145"/>
      <c r="D170" s="145"/>
      <c r="E170" s="145"/>
      <c r="F170" s="145"/>
      <c r="G170" s="145"/>
      <c r="H170" s="146">
        <v>2650</v>
      </c>
      <c r="I170" s="146"/>
      <c r="J170" s="146"/>
      <c r="K170" s="146">
        <v>21140</v>
      </c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</row>
    <row r="171" spans="1:22" x14ac:dyDescent="0.25">
      <c r="A171" s="144" t="s">
        <v>461</v>
      </c>
      <c r="B171" s="145"/>
      <c r="C171" s="145"/>
      <c r="D171" s="145"/>
      <c r="E171" s="145"/>
      <c r="F171" s="145"/>
      <c r="G171" s="145"/>
      <c r="H171" s="146">
        <v>224</v>
      </c>
      <c r="I171" s="146"/>
      <c r="J171" s="146"/>
      <c r="K171" s="146">
        <v>1766</v>
      </c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</row>
    <row r="172" spans="1:22" ht="30" customHeight="1" x14ac:dyDescent="0.25">
      <c r="A172" s="144" t="s">
        <v>462</v>
      </c>
      <c r="B172" s="145"/>
      <c r="C172" s="145"/>
      <c r="D172" s="145"/>
      <c r="E172" s="145"/>
      <c r="F172" s="145"/>
      <c r="G172" s="145"/>
      <c r="H172" s="146">
        <v>19</v>
      </c>
      <c r="I172" s="146"/>
      <c r="J172" s="146"/>
      <c r="K172" s="146">
        <v>181</v>
      </c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</row>
    <row r="173" spans="1:22" x14ac:dyDescent="0.25">
      <c r="A173" s="144" t="s">
        <v>463</v>
      </c>
      <c r="B173" s="145"/>
      <c r="C173" s="145"/>
      <c r="D173" s="145"/>
      <c r="E173" s="145"/>
      <c r="F173" s="145"/>
      <c r="G173" s="145"/>
      <c r="H173" s="146">
        <v>188</v>
      </c>
      <c r="I173" s="146"/>
      <c r="J173" s="146"/>
      <c r="K173" s="146">
        <v>1200</v>
      </c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</row>
    <row r="174" spans="1:22" ht="30" customHeight="1" x14ac:dyDescent="0.25">
      <c r="A174" s="144" t="s">
        <v>464</v>
      </c>
      <c r="B174" s="145"/>
      <c r="C174" s="145"/>
      <c r="D174" s="145"/>
      <c r="E174" s="145"/>
      <c r="F174" s="145"/>
      <c r="G174" s="145"/>
      <c r="H174" s="146">
        <v>59</v>
      </c>
      <c r="I174" s="146"/>
      <c r="J174" s="146"/>
      <c r="K174" s="146">
        <v>410</v>
      </c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</row>
    <row r="175" spans="1:22" x14ac:dyDescent="0.25">
      <c r="A175" s="144" t="s">
        <v>465</v>
      </c>
      <c r="B175" s="145"/>
      <c r="C175" s="145"/>
      <c r="D175" s="145"/>
      <c r="E175" s="145"/>
      <c r="F175" s="145"/>
      <c r="G175" s="145"/>
      <c r="H175" s="146">
        <v>10312</v>
      </c>
      <c r="I175" s="146"/>
      <c r="J175" s="146"/>
      <c r="K175" s="146">
        <v>57507</v>
      </c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</row>
    <row r="176" spans="1:22" x14ac:dyDescent="0.25">
      <c r="A176" s="147" t="s">
        <v>466</v>
      </c>
      <c r="B176" s="148"/>
      <c r="C176" s="148"/>
      <c r="D176" s="148"/>
      <c r="E176" s="148"/>
      <c r="F176" s="148"/>
      <c r="G176" s="148"/>
      <c r="H176" s="149">
        <v>10312</v>
      </c>
      <c r="I176" s="149"/>
      <c r="J176" s="149"/>
      <c r="K176" s="149">
        <v>57507</v>
      </c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</row>
    <row r="177" spans="1:22" x14ac:dyDescent="0.25">
      <c r="A177" s="50"/>
      <c r="B177" s="39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</row>
    <row r="178" spans="1:22" x14ac:dyDescent="0.25">
      <c r="A178" s="50"/>
      <c r="B178" s="39"/>
      <c r="C178" s="73" t="s">
        <v>64</v>
      </c>
      <c r="D178" s="48"/>
      <c r="E178" s="48"/>
      <c r="F178" s="48"/>
      <c r="G178" s="48"/>
      <c r="H178" s="74">
        <f>IF(ISBLANK(Y30),"",ROUND(Z30/Y30,2)*100)</f>
        <v>91</v>
      </c>
      <c r="I178" s="48"/>
      <c r="J178" s="48"/>
      <c r="K178" s="74">
        <f>IF(ISBLANK(Y31),"",ROUND(Z31/Y31,2)*100)</f>
        <v>78</v>
      </c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</row>
    <row r="179" spans="1:22" x14ac:dyDescent="0.25">
      <c r="A179" s="50"/>
      <c r="B179" s="39"/>
      <c r="C179" s="73" t="s">
        <v>65</v>
      </c>
      <c r="D179" s="48"/>
      <c r="E179" s="48"/>
      <c r="F179" s="48"/>
      <c r="G179" s="48"/>
      <c r="H179" s="45">
        <f>IF(ISBLANK(Y30),"",ROUND(AA30/Y30,2)*100)</f>
        <v>56.000000000000007</v>
      </c>
      <c r="I179" s="48"/>
      <c r="J179" s="48"/>
      <c r="K179" s="45">
        <f>IF(ISBLANK(Y31),"",ROUND(AA31/Y31,2)*100)</f>
        <v>45</v>
      </c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</row>
    <row r="180" spans="1:22" x14ac:dyDescent="0.25">
      <c r="A180" s="28"/>
      <c r="B180" s="28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</row>
    <row r="181" spans="1:22" x14ac:dyDescent="0.25">
      <c r="B181" s="75" t="s">
        <v>69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</row>
    <row r="182" spans="1:22" x14ac:dyDescent="0.25">
      <c r="B182" s="3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</row>
    <row r="183" spans="1:22" x14ac:dyDescent="0.25">
      <c r="B183" s="75" t="s">
        <v>70</v>
      </c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</row>
    <row r="184" spans="1:22" x14ac:dyDescent="0.25">
      <c r="B184" s="46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</row>
    <row r="186" spans="1:22" x14ac:dyDescent="0.25">
      <c r="C186" s="49"/>
      <c r="D186" s="49"/>
      <c r="E186" s="49"/>
      <c r="F186" s="49"/>
      <c r="G186" s="49"/>
    </row>
    <row r="187" spans="1:22" x14ac:dyDescent="0.25">
      <c r="C187" s="49"/>
      <c r="D187" s="49"/>
      <c r="E187" s="49"/>
      <c r="F187" s="49"/>
      <c r="G187" s="49"/>
    </row>
    <row r="188" spans="1:22" x14ac:dyDescent="0.25">
      <c r="C188" s="49"/>
      <c r="D188" s="49"/>
      <c r="E188" s="49"/>
      <c r="F188" s="49"/>
      <c r="G188" s="49"/>
    </row>
    <row r="189" spans="1:22" x14ac:dyDescent="0.25">
      <c r="C189" s="49"/>
      <c r="D189" s="49"/>
      <c r="E189" s="49"/>
      <c r="F189" s="49"/>
      <c r="G189" s="49"/>
    </row>
    <row r="190" spans="1:22" x14ac:dyDescent="0.25">
      <c r="C190" s="49"/>
      <c r="D190" s="49"/>
      <c r="E190" s="49"/>
      <c r="F190" s="49"/>
      <c r="G190" s="49"/>
    </row>
    <row r="191" spans="1:22" x14ac:dyDescent="0.25">
      <c r="C191" s="49"/>
      <c r="D191" s="49"/>
      <c r="E191" s="49"/>
      <c r="F191" s="49"/>
      <c r="G191" s="49"/>
    </row>
    <row r="192" spans="1:22" x14ac:dyDescent="0.25">
      <c r="C192" s="49"/>
      <c r="D192" s="49"/>
      <c r="E192" s="49"/>
      <c r="F192" s="49"/>
      <c r="G192" s="49"/>
    </row>
    <row r="193" spans="3:7" x14ac:dyDescent="0.25">
      <c r="C193" s="49"/>
      <c r="D193" s="49"/>
      <c r="E193" s="49"/>
      <c r="F193" s="49"/>
      <c r="G193" s="49"/>
    </row>
    <row r="194" spans="3:7" x14ac:dyDescent="0.25">
      <c r="C194" s="49"/>
      <c r="D194" s="49"/>
      <c r="E194" s="49"/>
      <c r="F194" s="49"/>
      <c r="G194" s="49"/>
    </row>
    <row r="195" spans="3:7" x14ac:dyDescent="0.25">
      <c r="C195" s="49"/>
      <c r="D195" s="49"/>
      <c r="E195" s="49"/>
      <c r="F195" s="49"/>
      <c r="G195" s="49"/>
    </row>
    <row r="196" spans="3:7" x14ac:dyDescent="0.25">
      <c r="C196" s="49"/>
      <c r="D196" s="49"/>
      <c r="E196" s="49"/>
      <c r="F196" s="49"/>
      <c r="G196" s="49"/>
    </row>
    <row r="197" spans="3:7" x14ac:dyDescent="0.25">
      <c r="C197" s="49"/>
      <c r="D197" s="49"/>
      <c r="E197" s="49"/>
      <c r="F197" s="49"/>
      <c r="G197" s="49"/>
    </row>
  </sheetData>
  <mergeCells count="87">
    <mergeCell ref="A176:G176"/>
    <mergeCell ref="A170:G170"/>
    <mergeCell ref="A171:G171"/>
    <mergeCell ref="A172:G172"/>
    <mergeCell ref="A173:G173"/>
    <mergeCell ref="A174:G174"/>
    <mergeCell ref="A175:G175"/>
    <mergeCell ref="A164:G164"/>
    <mergeCell ref="A165:G165"/>
    <mergeCell ref="A166:G166"/>
    <mergeCell ref="A167:G167"/>
    <mergeCell ref="A168:G168"/>
    <mergeCell ref="A169:G169"/>
    <mergeCell ref="A158:G158"/>
    <mergeCell ref="A159:G159"/>
    <mergeCell ref="A160:G160"/>
    <mergeCell ref="A161:G161"/>
    <mergeCell ref="A162:G162"/>
    <mergeCell ref="A163:G163"/>
    <mergeCell ref="A136:V136"/>
    <mergeCell ref="A138:V138"/>
    <mergeCell ref="A144:V144"/>
    <mergeCell ref="A145:V145"/>
    <mergeCell ref="A151:V151"/>
    <mergeCell ref="A157:G157"/>
    <mergeCell ref="A120:V120"/>
    <mergeCell ref="A121:V121"/>
    <mergeCell ref="A123:V123"/>
    <mergeCell ref="A126:V126"/>
    <mergeCell ref="A131:V131"/>
    <mergeCell ref="A134:V134"/>
    <mergeCell ref="A101:V101"/>
    <mergeCell ref="A104:V104"/>
    <mergeCell ref="A111:V111"/>
    <mergeCell ref="A112:V112"/>
    <mergeCell ref="A117:V117"/>
    <mergeCell ref="A118:V118"/>
    <mergeCell ref="A90:V90"/>
    <mergeCell ref="A93:V93"/>
    <mergeCell ref="A94:V94"/>
    <mergeCell ref="A96:V96"/>
    <mergeCell ref="A98:V98"/>
    <mergeCell ref="A99:V99"/>
    <mergeCell ref="A74:V74"/>
    <mergeCell ref="A77:V77"/>
    <mergeCell ref="A78:V78"/>
    <mergeCell ref="A85:V85"/>
    <mergeCell ref="A87:V87"/>
    <mergeCell ref="A88:V88"/>
    <mergeCell ref="A40:V40"/>
    <mergeCell ref="A52:V52"/>
    <mergeCell ref="A55:V55"/>
    <mergeCell ref="A57:V57"/>
    <mergeCell ref="A64:V64"/>
    <mergeCell ref="A69:V6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10312/1000</f>
        <v>10.311999999999999</v>
      </c>
      <c r="H11" s="85"/>
      <c r="I11" s="55" t="s">
        <v>6</v>
      </c>
      <c r="J11" s="86">
        <f>57507/1000</f>
        <v>57.506999999999998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0.15484999999999999</v>
      </c>
      <c r="H14" s="85"/>
      <c r="I14" s="55" t="s">
        <v>8</v>
      </c>
      <c r="J14" s="86">
        <f>(P14+P15)/1000</f>
        <v>0.15484999999999999</v>
      </c>
      <c r="K14" s="87"/>
      <c r="L14" s="58">
        <v>1718</v>
      </c>
      <c r="M14" s="35" t="s">
        <v>8</v>
      </c>
      <c r="N14" s="57"/>
      <c r="O14" s="26">
        <v>154.35</v>
      </c>
      <c r="P14" s="27">
        <v>154.35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1725/1000</f>
        <v>1.7250000000000001</v>
      </c>
      <c r="H15" s="117"/>
      <c r="I15" s="55" t="s">
        <v>6</v>
      </c>
      <c r="J15" s="86">
        <f>19011/1000</f>
        <v>19.010999999999999</v>
      </c>
      <c r="K15" s="87"/>
      <c r="L15" s="59">
        <v>18936</v>
      </c>
      <c r="M15" s="35" t="s">
        <v>6</v>
      </c>
      <c r="N15" s="57"/>
      <c r="O15" s="26">
        <v>0.5</v>
      </c>
      <c r="P15" s="27">
        <v>0.5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467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468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469</v>
      </c>
      <c r="C26" s="132" t="s">
        <v>470</v>
      </c>
      <c r="D26" s="154" t="s">
        <v>471</v>
      </c>
      <c r="E26" s="155">
        <v>0.08</v>
      </c>
      <c r="F26" s="134" t="s">
        <v>472</v>
      </c>
      <c r="G26" s="134">
        <v>0.77</v>
      </c>
      <c r="H26" s="156"/>
      <c r="I26" s="156"/>
      <c r="J26" s="134" t="s">
        <v>473</v>
      </c>
      <c r="K26" s="134">
        <v>8.5</v>
      </c>
      <c r="L26" s="157"/>
      <c r="M26" s="156">
        <f>IF(ISNUMBER(K26/G26),IF(NOT(K26/G26=0),K26/G26, " "), " ")</f>
        <v>11.038961038961039</v>
      </c>
      <c r="N26" s="154"/>
    </row>
    <row r="27" spans="1:23" s="29" customFormat="1" ht="22.8" x14ac:dyDescent="0.25">
      <c r="A27" s="152">
        <v>2</v>
      </c>
      <c r="B27" s="153" t="s">
        <v>474</v>
      </c>
      <c r="C27" s="132" t="s">
        <v>475</v>
      </c>
      <c r="D27" s="154" t="s">
        <v>471</v>
      </c>
      <c r="E27" s="155">
        <v>0.61</v>
      </c>
      <c r="F27" s="134" t="s">
        <v>476</v>
      </c>
      <c r="G27" s="134">
        <v>6.01</v>
      </c>
      <c r="H27" s="156"/>
      <c r="I27" s="156"/>
      <c r="J27" s="134" t="s">
        <v>477</v>
      </c>
      <c r="K27" s="134">
        <v>66.290000000000006</v>
      </c>
      <c r="L27" s="157"/>
      <c r="M27" s="156">
        <f>IF(ISNUMBER(K27/G27),IF(NOT(K27/G27=0),K27/G27, " "), " ")</f>
        <v>11.029950083194677</v>
      </c>
      <c r="N27" s="154"/>
    </row>
    <row r="28" spans="1:23" s="29" customFormat="1" ht="22.8" x14ac:dyDescent="0.25">
      <c r="A28" s="152">
        <v>3</v>
      </c>
      <c r="B28" s="153" t="s">
        <v>478</v>
      </c>
      <c r="C28" s="132" t="s">
        <v>479</v>
      </c>
      <c r="D28" s="154" t="s">
        <v>471</v>
      </c>
      <c r="E28" s="155">
        <v>40.229999999999997</v>
      </c>
      <c r="F28" s="134" t="s">
        <v>480</v>
      </c>
      <c r="G28" s="134">
        <v>415.56</v>
      </c>
      <c r="H28" s="156"/>
      <c r="I28" s="156"/>
      <c r="J28" s="134" t="s">
        <v>481</v>
      </c>
      <c r="K28" s="134">
        <v>4582.6099999999997</v>
      </c>
      <c r="L28" s="157"/>
      <c r="M28" s="156">
        <f>IF(ISNUMBER(K28/G28),IF(NOT(K28/G28=0),K28/G28, " "), " ")</f>
        <v>11.027553181249397</v>
      </c>
      <c r="N28" s="154"/>
    </row>
    <row r="29" spans="1:23" s="29" customFormat="1" ht="22.8" x14ac:dyDescent="0.25">
      <c r="A29" s="152">
        <v>4</v>
      </c>
      <c r="B29" s="153" t="s">
        <v>482</v>
      </c>
      <c r="C29" s="132" t="s">
        <v>483</v>
      </c>
      <c r="D29" s="154" t="s">
        <v>471</v>
      </c>
      <c r="E29" s="155">
        <v>5.38</v>
      </c>
      <c r="F29" s="134" t="s">
        <v>484</v>
      </c>
      <c r="G29" s="134">
        <v>57.52</v>
      </c>
      <c r="H29" s="156"/>
      <c r="I29" s="156"/>
      <c r="J29" s="134" t="s">
        <v>485</v>
      </c>
      <c r="K29" s="134">
        <v>633.71</v>
      </c>
      <c r="L29" s="157"/>
      <c r="M29" s="156">
        <f>IF(ISNUMBER(K29/G29),IF(NOT(K29/G29=0),K29/G29, " "), " ")</f>
        <v>11.017211404728791</v>
      </c>
      <c r="N29" s="154"/>
    </row>
    <row r="30" spans="1:23" ht="22.8" x14ac:dyDescent="0.25">
      <c r="A30" s="152">
        <v>5</v>
      </c>
      <c r="B30" s="153" t="s">
        <v>486</v>
      </c>
      <c r="C30" s="132" t="s">
        <v>487</v>
      </c>
      <c r="D30" s="154" t="s">
        <v>471</v>
      </c>
      <c r="E30" s="155">
        <v>12.67</v>
      </c>
      <c r="F30" s="134" t="s">
        <v>488</v>
      </c>
      <c r="G30" s="134">
        <v>136.6</v>
      </c>
      <c r="H30" s="156"/>
      <c r="I30" s="156"/>
      <c r="J30" s="134" t="s">
        <v>489</v>
      </c>
      <c r="K30" s="134">
        <v>1505.94</v>
      </c>
      <c r="L30" s="157"/>
      <c r="M30" s="156">
        <f>IF(ISNUMBER(K30/G30),IF(NOT(K30/G30=0),K30/G30, " "), " ")</f>
        <v>11.024450951683749</v>
      </c>
      <c r="N30" s="154"/>
    </row>
    <row r="31" spans="1:23" ht="22.8" x14ac:dyDescent="0.25">
      <c r="A31" s="152">
        <v>6</v>
      </c>
      <c r="B31" s="153" t="s">
        <v>490</v>
      </c>
      <c r="C31" s="132" t="s">
        <v>491</v>
      </c>
      <c r="D31" s="154" t="s">
        <v>471</v>
      </c>
      <c r="E31" s="155">
        <v>46.07</v>
      </c>
      <c r="F31" s="134" t="s">
        <v>492</v>
      </c>
      <c r="G31" s="134">
        <v>503.08</v>
      </c>
      <c r="H31" s="156"/>
      <c r="I31" s="156"/>
      <c r="J31" s="134" t="s">
        <v>493</v>
      </c>
      <c r="K31" s="134">
        <v>5544.06</v>
      </c>
      <c r="L31" s="157"/>
      <c r="M31" s="156">
        <f>IF(ISNUMBER(K31/G31),IF(NOT(K31/G31=0),K31/G31, " "), " ")</f>
        <v>11.020235350242507</v>
      </c>
      <c r="N31" s="154"/>
    </row>
    <row r="32" spans="1:23" ht="22.8" x14ac:dyDescent="0.25">
      <c r="A32" s="152">
        <v>7</v>
      </c>
      <c r="B32" s="153" t="s">
        <v>494</v>
      </c>
      <c r="C32" s="132" t="s">
        <v>495</v>
      </c>
      <c r="D32" s="154" t="s">
        <v>471</v>
      </c>
      <c r="E32" s="155">
        <v>6.3</v>
      </c>
      <c r="F32" s="134" t="s">
        <v>496</v>
      </c>
      <c r="G32" s="134">
        <v>70.55</v>
      </c>
      <c r="H32" s="156"/>
      <c r="I32" s="156"/>
      <c r="J32" s="134" t="s">
        <v>497</v>
      </c>
      <c r="K32" s="134">
        <v>777.54</v>
      </c>
      <c r="L32" s="157"/>
      <c r="M32" s="156">
        <f>IF(ISNUMBER(K32/G32),IF(NOT(K32/G32=0),K32/G32, " "), " ")</f>
        <v>11.021119773210488</v>
      </c>
      <c r="N32" s="154"/>
    </row>
    <row r="33" spans="1:14" ht="22.8" x14ac:dyDescent="0.25">
      <c r="A33" s="152">
        <v>8</v>
      </c>
      <c r="B33" s="153" t="s">
        <v>498</v>
      </c>
      <c r="C33" s="132" t="s">
        <v>499</v>
      </c>
      <c r="D33" s="154" t="s">
        <v>471</v>
      </c>
      <c r="E33" s="155">
        <v>2.4300000000000002</v>
      </c>
      <c r="F33" s="134" t="s">
        <v>500</v>
      </c>
      <c r="G33" s="134">
        <v>27.87</v>
      </c>
      <c r="H33" s="156"/>
      <c r="I33" s="156"/>
      <c r="J33" s="134" t="s">
        <v>501</v>
      </c>
      <c r="K33" s="134">
        <v>307.08</v>
      </c>
      <c r="L33" s="157"/>
      <c r="M33" s="156">
        <f>IF(ISNUMBER(K33/G33),IF(NOT(K33/G33=0),K33/G33, " "), " ")</f>
        <v>11.018299246501615</v>
      </c>
      <c r="N33" s="154"/>
    </row>
    <row r="34" spans="1:14" ht="22.8" x14ac:dyDescent="0.25">
      <c r="A34" s="152">
        <v>9</v>
      </c>
      <c r="B34" s="153" t="s">
        <v>502</v>
      </c>
      <c r="C34" s="132" t="s">
        <v>503</v>
      </c>
      <c r="D34" s="154" t="s">
        <v>471</v>
      </c>
      <c r="E34" s="155">
        <v>0.86</v>
      </c>
      <c r="F34" s="134" t="s">
        <v>504</v>
      </c>
      <c r="G34" s="134">
        <v>10.35</v>
      </c>
      <c r="H34" s="156"/>
      <c r="I34" s="156"/>
      <c r="J34" s="134" t="s">
        <v>505</v>
      </c>
      <c r="K34" s="134">
        <v>113.97</v>
      </c>
      <c r="L34" s="157"/>
      <c r="M34" s="156">
        <f>IF(ISNUMBER(K34/G34),IF(NOT(K34/G34=0),K34/G34, " "), " ")</f>
        <v>11.011594202898552</v>
      </c>
      <c r="N34" s="154"/>
    </row>
    <row r="35" spans="1:14" ht="22.8" x14ac:dyDescent="0.25">
      <c r="A35" s="152">
        <v>10</v>
      </c>
      <c r="B35" s="153" t="s">
        <v>506</v>
      </c>
      <c r="C35" s="132" t="s">
        <v>507</v>
      </c>
      <c r="D35" s="154" t="s">
        <v>471</v>
      </c>
      <c r="E35" s="155">
        <v>20.69</v>
      </c>
      <c r="F35" s="134" t="s">
        <v>508</v>
      </c>
      <c r="G35" s="134">
        <v>251.59</v>
      </c>
      <c r="H35" s="156"/>
      <c r="I35" s="156"/>
      <c r="J35" s="134" t="s">
        <v>509</v>
      </c>
      <c r="K35" s="134">
        <v>2772.67</v>
      </c>
      <c r="L35" s="157"/>
      <c r="M35" s="156">
        <f>IF(ISNUMBER(K35/G35),IF(NOT(K35/G35=0),K35/G35, " "), " ")</f>
        <v>11.020589053618984</v>
      </c>
      <c r="N35" s="154"/>
    </row>
    <row r="36" spans="1:14" ht="22.8" x14ac:dyDescent="0.25">
      <c r="A36" s="152">
        <v>11</v>
      </c>
      <c r="B36" s="153" t="s">
        <v>510</v>
      </c>
      <c r="C36" s="132" t="s">
        <v>511</v>
      </c>
      <c r="D36" s="154" t="s">
        <v>471</v>
      </c>
      <c r="E36" s="155">
        <v>2.21</v>
      </c>
      <c r="F36" s="134" t="s">
        <v>512</v>
      </c>
      <c r="G36" s="134">
        <v>27.27</v>
      </c>
      <c r="H36" s="156"/>
      <c r="I36" s="156"/>
      <c r="J36" s="134" t="s">
        <v>513</v>
      </c>
      <c r="K36" s="134">
        <v>300.60000000000002</v>
      </c>
      <c r="L36" s="157"/>
      <c r="M36" s="156">
        <f>IF(ISNUMBER(K36/G36),IF(NOT(K36/G36=0),K36/G36, " "), " ")</f>
        <v>11.023102310231025</v>
      </c>
      <c r="N36" s="154"/>
    </row>
    <row r="37" spans="1:14" ht="22.8" x14ac:dyDescent="0.25">
      <c r="A37" s="152">
        <v>12</v>
      </c>
      <c r="B37" s="153" t="s">
        <v>514</v>
      </c>
      <c r="C37" s="132" t="s">
        <v>515</v>
      </c>
      <c r="D37" s="154" t="s">
        <v>471</v>
      </c>
      <c r="E37" s="155">
        <v>16.760000000000002</v>
      </c>
      <c r="F37" s="134" t="s">
        <v>516</v>
      </c>
      <c r="G37" s="134">
        <v>210.17</v>
      </c>
      <c r="H37" s="156"/>
      <c r="I37" s="156"/>
      <c r="J37" s="134" t="s">
        <v>517</v>
      </c>
      <c r="K37" s="134">
        <v>2315.56</v>
      </c>
      <c r="L37" s="157"/>
      <c r="M37" s="156">
        <f>IF(ISNUMBER(K37/G37),IF(NOT(K37/G37=0),K37/G37, " "), " ")</f>
        <v>11.017557215587383</v>
      </c>
      <c r="N37" s="154"/>
    </row>
    <row r="38" spans="1:14" ht="22.8" x14ac:dyDescent="0.25">
      <c r="A38" s="152">
        <v>13</v>
      </c>
      <c r="B38" s="153" t="s">
        <v>518</v>
      </c>
      <c r="C38" s="132" t="s">
        <v>519</v>
      </c>
      <c r="D38" s="154" t="s">
        <v>471</v>
      </c>
      <c r="E38" s="155">
        <v>0.06</v>
      </c>
      <c r="F38" s="134" t="s">
        <v>520</v>
      </c>
      <c r="G38" s="134">
        <v>0.79</v>
      </c>
      <c r="H38" s="156"/>
      <c r="I38" s="156"/>
      <c r="J38" s="134" t="s">
        <v>521</v>
      </c>
      <c r="K38" s="134">
        <v>8.65</v>
      </c>
      <c r="L38" s="157"/>
      <c r="M38" s="156">
        <f>IF(ISNUMBER(K38/G38),IF(NOT(K38/G38=0),K38/G38, " "), " ")</f>
        <v>10.949367088607595</v>
      </c>
      <c r="N38" s="154"/>
    </row>
    <row r="39" spans="1:14" ht="22.8" x14ac:dyDescent="0.25">
      <c r="A39" s="152">
        <v>14</v>
      </c>
      <c r="B39" s="153">
        <v>2</v>
      </c>
      <c r="C39" s="132" t="s">
        <v>522</v>
      </c>
      <c r="D39" s="154" t="s">
        <v>471</v>
      </c>
      <c r="E39" s="155">
        <v>0.5</v>
      </c>
      <c r="F39" s="134" t="s">
        <v>523</v>
      </c>
      <c r="G39" s="134"/>
      <c r="H39" s="156"/>
      <c r="I39" s="156"/>
      <c r="J39" s="134" t="s">
        <v>523</v>
      </c>
      <c r="K39" s="134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524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30303</v>
      </c>
      <c r="C41" s="132" t="s">
        <v>525</v>
      </c>
      <c r="D41" s="154" t="s">
        <v>526</v>
      </c>
      <c r="E41" s="155">
        <v>0.02</v>
      </c>
      <c r="F41" s="134" t="s">
        <v>527</v>
      </c>
      <c r="G41" s="134">
        <v>0.02</v>
      </c>
      <c r="H41" s="156"/>
      <c r="I41" s="156"/>
      <c r="J41" s="134" t="s">
        <v>528</v>
      </c>
      <c r="K41" s="134">
        <v>0.1</v>
      </c>
      <c r="L41" s="157"/>
      <c r="M41" s="156">
        <f>IF(ISNUMBER(K41/G41),IF(NOT(K41/G41=0),K41/G41, " "), " ")</f>
        <v>5</v>
      </c>
      <c r="N41" s="154" t="s">
        <v>529</v>
      </c>
    </row>
    <row r="42" spans="1:14" ht="22.8" x14ac:dyDescent="0.25">
      <c r="A42" s="152">
        <v>16</v>
      </c>
      <c r="B42" s="153">
        <v>30954</v>
      </c>
      <c r="C42" s="132" t="s">
        <v>530</v>
      </c>
      <c r="D42" s="154" t="s">
        <v>526</v>
      </c>
      <c r="E42" s="155">
        <v>0.45</v>
      </c>
      <c r="F42" s="134" t="s">
        <v>531</v>
      </c>
      <c r="G42" s="134">
        <v>15.19</v>
      </c>
      <c r="H42" s="156"/>
      <c r="I42" s="156"/>
      <c r="J42" s="134" t="s">
        <v>532</v>
      </c>
      <c r="K42" s="134">
        <v>69.75</v>
      </c>
      <c r="L42" s="157"/>
      <c r="M42" s="156">
        <f>IF(ISNUMBER(K42/G42),IF(NOT(K42/G42=0),K42/G42, " "), " ")</f>
        <v>4.591836734693878</v>
      </c>
      <c r="N42" s="154" t="s">
        <v>533</v>
      </c>
    </row>
    <row r="43" spans="1:14" ht="22.8" x14ac:dyDescent="0.25">
      <c r="A43" s="152">
        <v>17</v>
      </c>
      <c r="B43" s="153">
        <v>40502</v>
      </c>
      <c r="C43" s="132" t="s">
        <v>534</v>
      </c>
      <c r="D43" s="154" t="s">
        <v>526</v>
      </c>
      <c r="E43" s="155">
        <v>1.44</v>
      </c>
      <c r="F43" s="134" t="s">
        <v>535</v>
      </c>
      <c r="G43" s="134">
        <v>11.29</v>
      </c>
      <c r="H43" s="156"/>
      <c r="I43" s="156"/>
      <c r="J43" s="134" t="s">
        <v>536</v>
      </c>
      <c r="K43" s="134">
        <v>64.8</v>
      </c>
      <c r="L43" s="157"/>
      <c r="M43" s="156">
        <f>IF(ISNUMBER(K43/G43),IF(NOT(K43/G43=0),K43/G43, " "), " ")</f>
        <v>5.7395925597874227</v>
      </c>
      <c r="N43" s="154" t="s">
        <v>529</v>
      </c>
    </row>
    <row r="44" spans="1:14" ht="22.8" x14ac:dyDescent="0.25">
      <c r="A44" s="152">
        <v>18</v>
      </c>
      <c r="B44" s="153">
        <v>40504</v>
      </c>
      <c r="C44" s="132" t="s">
        <v>537</v>
      </c>
      <c r="D44" s="154" t="s">
        <v>526</v>
      </c>
      <c r="E44" s="155">
        <v>1.85</v>
      </c>
      <c r="F44" s="134" t="s">
        <v>538</v>
      </c>
      <c r="G44" s="134">
        <v>2.39</v>
      </c>
      <c r="H44" s="156"/>
      <c r="I44" s="156"/>
      <c r="J44" s="134" t="s">
        <v>539</v>
      </c>
      <c r="K44" s="134">
        <v>5.55</v>
      </c>
      <c r="L44" s="157"/>
      <c r="M44" s="156">
        <f>IF(ISNUMBER(K44/G44),IF(NOT(K44/G44=0),K44/G44, " "), " ")</f>
        <v>2.3221757322175729</v>
      </c>
      <c r="N44" s="154" t="s">
        <v>529</v>
      </c>
    </row>
    <row r="45" spans="1:14" ht="22.8" x14ac:dyDescent="0.25">
      <c r="A45" s="152">
        <v>19</v>
      </c>
      <c r="B45" s="153">
        <v>110901</v>
      </c>
      <c r="C45" s="132" t="s">
        <v>540</v>
      </c>
      <c r="D45" s="154" t="s">
        <v>526</v>
      </c>
      <c r="E45" s="155">
        <v>0.04</v>
      </c>
      <c r="F45" s="134" t="s">
        <v>541</v>
      </c>
      <c r="G45" s="134">
        <v>0.57999999999999996</v>
      </c>
      <c r="H45" s="156"/>
      <c r="I45" s="156"/>
      <c r="J45" s="134" t="s">
        <v>542</v>
      </c>
      <c r="K45" s="134">
        <v>5.72</v>
      </c>
      <c r="L45" s="157"/>
      <c r="M45" s="156">
        <f>IF(ISNUMBER(K45/G45),IF(NOT(K45/G45=0),K45/G45, " "), " ")</f>
        <v>9.862068965517242</v>
      </c>
      <c r="N45" s="154" t="s">
        <v>529</v>
      </c>
    </row>
    <row r="46" spans="1:14" ht="22.8" x14ac:dyDescent="0.25">
      <c r="A46" s="152">
        <v>20</v>
      </c>
      <c r="B46" s="153">
        <v>253100</v>
      </c>
      <c r="C46" s="132" t="s">
        <v>543</v>
      </c>
      <c r="D46" s="154" t="s">
        <v>526</v>
      </c>
      <c r="E46" s="155">
        <v>0.01</v>
      </c>
      <c r="F46" s="134" t="s">
        <v>544</v>
      </c>
      <c r="G46" s="134">
        <v>0.02</v>
      </c>
      <c r="H46" s="156"/>
      <c r="I46" s="156"/>
      <c r="J46" s="134" t="s">
        <v>545</v>
      </c>
      <c r="K46" s="134">
        <v>0.09</v>
      </c>
      <c r="L46" s="157"/>
      <c r="M46" s="156">
        <f>IF(ISNUMBER(K46/G46),IF(NOT(K46/G46=0),K46/G46, " "), " ")</f>
        <v>4.5</v>
      </c>
      <c r="N46" s="154" t="s">
        <v>546</v>
      </c>
    </row>
    <row r="47" spans="1:14" ht="22.8" x14ac:dyDescent="0.25">
      <c r="A47" s="152">
        <v>21</v>
      </c>
      <c r="B47" s="153">
        <v>330206</v>
      </c>
      <c r="C47" s="132" t="s">
        <v>547</v>
      </c>
      <c r="D47" s="154" t="s">
        <v>526</v>
      </c>
      <c r="E47" s="155">
        <v>0.57999999999999996</v>
      </c>
      <c r="F47" s="134" t="s">
        <v>548</v>
      </c>
      <c r="G47" s="134">
        <v>1.34</v>
      </c>
      <c r="H47" s="156"/>
      <c r="I47" s="156"/>
      <c r="J47" s="134" t="s">
        <v>549</v>
      </c>
      <c r="K47" s="134">
        <v>6.38</v>
      </c>
      <c r="L47" s="157"/>
      <c r="M47" s="156">
        <f>IF(ISNUMBER(K47/G47),IF(NOT(K47/G47=0),K47/G47, " "), " ")</f>
        <v>4.7611940298507456</v>
      </c>
      <c r="N47" s="154" t="s">
        <v>529</v>
      </c>
    </row>
    <row r="48" spans="1:14" ht="22.8" x14ac:dyDescent="0.25">
      <c r="A48" s="152">
        <v>22</v>
      </c>
      <c r="B48" s="153">
        <v>331531</v>
      </c>
      <c r="C48" s="132" t="s">
        <v>550</v>
      </c>
      <c r="D48" s="154" t="s">
        <v>526</v>
      </c>
      <c r="E48" s="155">
        <v>0.02</v>
      </c>
      <c r="F48" s="134" t="s">
        <v>551</v>
      </c>
      <c r="G48" s="134">
        <v>0.02</v>
      </c>
      <c r="H48" s="156"/>
      <c r="I48" s="156"/>
      <c r="J48" s="134" t="s">
        <v>528</v>
      </c>
      <c r="K48" s="134">
        <v>0.1</v>
      </c>
      <c r="L48" s="157"/>
      <c r="M48" s="156">
        <f>IF(ISNUMBER(K48/G48),IF(NOT(K48/G48=0),K48/G48, " "), " ")</f>
        <v>5</v>
      </c>
      <c r="N48" s="154" t="s">
        <v>529</v>
      </c>
    </row>
    <row r="49" spans="1:14" ht="22.8" x14ac:dyDescent="0.25">
      <c r="A49" s="152">
        <v>23</v>
      </c>
      <c r="B49" s="153">
        <v>340311</v>
      </c>
      <c r="C49" s="132" t="s">
        <v>552</v>
      </c>
      <c r="D49" s="154" t="s">
        <v>526</v>
      </c>
      <c r="E49" s="155">
        <v>7.0000000000000007E-2</v>
      </c>
      <c r="F49" s="134" t="s">
        <v>553</v>
      </c>
      <c r="G49" s="134">
        <v>0.23</v>
      </c>
      <c r="H49" s="156"/>
      <c r="I49" s="156"/>
      <c r="J49" s="134" t="s">
        <v>554</v>
      </c>
      <c r="K49" s="134">
        <v>0.98</v>
      </c>
      <c r="L49" s="157"/>
      <c r="M49" s="156">
        <f>IF(ISNUMBER(K49/G49),IF(NOT(K49/G49=0),K49/G49, " "), " ")</f>
        <v>4.2608695652173907</v>
      </c>
      <c r="N49" s="154" t="s">
        <v>529</v>
      </c>
    </row>
    <row r="50" spans="1:14" ht="22.8" x14ac:dyDescent="0.25">
      <c r="A50" s="152">
        <v>24</v>
      </c>
      <c r="B50" s="153">
        <v>400001</v>
      </c>
      <c r="C50" s="132" t="s">
        <v>555</v>
      </c>
      <c r="D50" s="154" t="s">
        <v>526</v>
      </c>
      <c r="E50" s="155">
        <v>0.27</v>
      </c>
      <c r="F50" s="134" t="s">
        <v>556</v>
      </c>
      <c r="G50" s="134">
        <v>27.85</v>
      </c>
      <c r="H50" s="156"/>
      <c r="I50" s="156"/>
      <c r="J50" s="134" t="s">
        <v>557</v>
      </c>
      <c r="K50" s="134">
        <v>153.9</v>
      </c>
      <c r="L50" s="157"/>
      <c r="M50" s="156">
        <f>IF(ISNUMBER(K50/G50),IF(NOT(K50/G50=0),K50/G50, " "), " ")</f>
        <v>5.5260323159784557</v>
      </c>
      <c r="N50" s="154" t="s">
        <v>529</v>
      </c>
    </row>
    <row r="51" spans="1:14" ht="19.350000000000001" customHeight="1" x14ac:dyDescent="0.25">
      <c r="A51" s="128" t="s">
        <v>558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22.8" x14ac:dyDescent="0.25">
      <c r="A52" s="152">
        <v>25</v>
      </c>
      <c r="B52" s="153" t="s">
        <v>559</v>
      </c>
      <c r="C52" s="132" t="s">
        <v>560</v>
      </c>
      <c r="D52" s="154" t="s">
        <v>561</v>
      </c>
      <c r="E52" s="155">
        <v>1.8E-3</v>
      </c>
      <c r="F52" s="134" t="s">
        <v>562</v>
      </c>
      <c r="G52" s="134">
        <v>4</v>
      </c>
      <c r="H52" s="156">
        <v>19714.689999999999</v>
      </c>
      <c r="I52" s="156">
        <v>35.49</v>
      </c>
      <c r="J52" s="134" t="s">
        <v>563</v>
      </c>
      <c r="K52" s="134">
        <v>36.369999999999997</v>
      </c>
      <c r="L52" s="157"/>
      <c r="M52" s="156">
        <f>IF(ISNUMBER(K52/G52),IF(NOT(K52/G52=0),K52/G52, " "), " ")</f>
        <v>9.0924999999999994</v>
      </c>
      <c r="N52" s="154" t="s">
        <v>564</v>
      </c>
    </row>
    <row r="53" spans="1:14" ht="34.200000000000003" x14ac:dyDescent="0.25">
      <c r="A53" s="152">
        <v>26</v>
      </c>
      <c r="B53" s="153" t="s">
        <v>565</v>
      </c>
      <c r="C53" s="132" t="s">
        <v>566</v>
      </c>
      <c r="D53" s="154" t="s">
        <v>561</v>
      </c>
      <c r="E53" s="155">
        <v>5.0000000000000001E-4</v>
      </c>
      <c r="F53" s="134" t="s">
        <v>567</v>
      </c>
      <c r="G53" s="134">
        <v>4.37</v>
      </c>
      <c r="H53" s="156">
        <v>40186.449999999997</v>
      </c>
      <c r="I53" s="156">
        <v>20.09</v>
      </c>
      <c r="J53" s="134" t="s">
        <v>568</v>
      </c>
      <c r="K53" s="134">
        <v>20.56</v>
      </c>
      <c r="L53" s="157"/>
      <c r="M53" s="156">
        <f>IF(ISNUMBER(K53/G53),IF(NOT(K53/G53=0),K53/G53, " "), " ")</f>
        <v>4.7048054919908466</v>
      </c>
      <c r="N53" s="154" t="s">
        <v>569</v>
      </c>
    </row>
    <row r="54" spans="1:14" ht="22.8" x14ac:dyDescent="0.25">
      <c r="A54" s="152">
        <v>27</v>
      </c>
      <c r="B54" s="153" t="s">
        <v>570</v>
      </c>
      <c r="C54" s="132" t="s">
        <v>571</v>
      </c>
      <c r="D54" s="154" t="s">
        <v>572</v>
      </c>
      <c r="E54" s="155">
        <v>0.18079999999999999</v>
      </c>
      <c r="F54" s="134" t="s">
        <v>573</v>
      </c>
      <c r="G54" s="134">
        <v>1.1200000000000001</v>
      </c>
      <c r="H54" s="156">
        <v>41.25</v>
      </c>
      <c r="I54" s="156">
        <v>7.47</v>
      </c>
      <c r="J54" s="134" t="s">
        <v>574</v>
      </c>
      <c r="K54" s="134">
        <v>7.96</v>
      </c>
      <c r="L54" s="157"/>
      <c r="M54" s="156">
        <f>IF(ISNUMBER(K54/G54),IF(NOT(K54/G54=0),K54/G54, " "), " ")</f>
        <v>7.1071428571428568</v>
      </c>
      <c r="N54" s="154" t="s">
        <v>575</v>
      </c>
    </row>
    <row r="55" spans="1:14" ht="34.200000000000003" x14ac:dyDescent="0.25">
      <c r="A55" s="152">
        <v>28</v>
      </c>
      <c r="B55" s="153" t="s">
        <v>576</v>
      </c>
      <c r="C55" s="132" t="s">
        <v>577</v>
      </c>
      <c r="D55" s="154" t="s">
        <v>561</v>
      </c>
      <c r="E55" s="155">
        <v>1E-4</v>
      </c>
      <c r="F55" s="134" t="s">
        <v>578</v>
      </c>
      <c r="G55" s="134">
        <v>1.83</v>
      </c>
      <c r="H55" s="156">
        <v>60646.19</v>
      </c>
      <c r="I55" s="156">
        <v>6.06</v>
      </c>
      <c r="J55" s="134" t="s">
        <v>579</v>
      </c>
      <c r="K55" s="134">
        <v>6.2</v>
      </c>
      <c r="L55" s="157"/>
      <c r="M55" s="156">
        <f>IF(ISNUMBER(K55/G55),IF(NOT(K55/G55=0),K55/G55, " "), " ")</f>
        <v>3.3879781420765025</v>
      </c>
      <c r="N55" s="154" t="s">
        <v>580</v>
      </c>
    </row>
    <row r="56" spans="1:14" ht="34.200000000000003" x14ac:dyDescent="0.25">
      <c r="A56" s="152">
        <v>29</v>
      </c>
      <c r="B56" s="153" t="s">
        <v>581</v>
      </c>
      <c r="C56" s="132" t="s">
        <v>582</v>
      </c>
      <c r="D56" s="154" t="s">
        <v>561</v>
      </c>
      <c r="E56" s="155">
        <v>1.9E-2</v>
      </c>
      <c r="F56" s="134" t="s">
        <v>583</v>
      </c>
      <c r="G56" s="134">
        <v>324.14</v>
      </c>
      <c r="H56" s="156">
        <v>43187</v>
      </c>
      <c r="I56" s="156">
        <v>820.55</v>
      </c>
      <c r="J56" s="134" t="s">
        <v>584</v>
      </c>
      <c r="K56" s="134">
        <v>840.26</v>
      </c>
      <c r="L56" s="157"/>
      <c r="M56" s="156">
        <f>IF(ISNUMBER(K56/G56),IF(NOT(K56/G56=0),K56/G56, " "), " ")</f>
        <v>2.5922749429258962</v>
      </c>
      <c r="N56" s="154" t="s">
        <v>585</v>
      </c>
    </row>
    <row r="57" spans="1:14" ht="22.8" x14ac:dyDescent="0.25">
      <c r="A57" s="152">
        <v>30</v>
      </c>
      <c r="B57" s="153" t="s">
        <v>586</v>
      </c>
      <c r="C57" s="132" t="s">
        <v>587</v>
      </c>
      <c r="D57" s="154" t="s">
        <v>561</v>
      </c>
      <c r="E57" s="155">
        <v>8.9999999999999998E-4</v>
      </c>
      <c r="F57" s="134" t="s">
        <v>588</v>
      </c>
      <c r="G57" s="134">
        <v>9.6300000000000008</v>
      </c>
      <c r="H57" s="156">
        <v>103813.56</v>
      </c>
      <c r="I57" s="156">
        <v>93.43</v>
      </c>
      <c r="J57" s="134" t="s">
        <v>589</v>
      </c>
      <c r="K57" s="134">
        <v>95.4</v>
      </c>
      <c r="L57" s="157"/>
      <c r="M57" s="156">
        <f>IF(ISNUMBER(K57/G57),IF(NOT(K57/G57=0),K57/G57, " "), " ")</f>
        <v>9.9065420560747661</v>
      </c>
      <c r="N57" s="154" t="s">
        <v>590</v>
      </c>
    </row>
    <row r="58" spans="1:14" ht="34.200000000000003" x14ac:dyDescent="0.25">
      <c r="A58" s="152">
        <v>31</v>
      </c>
      <c r="B58" s="153" t="s">
        <v>591</v>
      </c>
      <c r="C58" s="132" t="s">
        <v>592</v>
      </c>
      <c r="D58" s="154" t="s">
        <v>561</v>
      </c>
      <c r="E58" s="155">
        <v>1.8E-3</v>
      </c>
      <c r="F58" s="134" t="s">
        <v>593</v>
      </c>
      <c r="G58" s="134">
        <v>1.8</v>
      </c>
      <c r="H58" s="156">
        <v>5409.32</v>
      </c>
      <c r="I58" s="156">
        <v>9.74</v>
      </c>
      <c r="J58" s="134" t="s">
        <v>594</v>
      </c>
      <c r="K58" s="134">
        <v>10.14</v>
      </c>
      <c r="L58" s="157"/>
      <c r="M58" s="156">
        <f>IF(ISNUMBER(K58/G58),IF(NOT(K58/G58=0),K58/G58, " "), " ")</f>
        <v>5.6333333333333337</v>
      </c>
      <c r="N58" s="154" t="s">
        <v>595</v>
      </c>
    </row>
    <row r="59" spans="1:14" ht="22.8" x14ac:dyDescent="0.25">
      <c r="A59" s="152">
        <v>32</v>
      </c>
      <c r="B59" s="153" t="s">
        <v>596</v>
      </c>
      <c r="C59" s="132" t="s">
        <v>597</v>
      </c>
      <c r="D59" s="154" t="s">
        <v>561</v>
      </c>
      <c r="E59" s="155">
        <v>5.1000000000000004E-3</v>
      </c>
      <c r="F59" s="134" t="s">
        <v>598</v>
      </c>
      <c r="G59" s="134">
        <v>153.19999999999999</v>
      </c>
      <c r="H59" s="156">
        <v>84405</v>
      </c>
      <c r="I59" s="156">
        <v>430.47</v>
      </c>
      <c r="J59" s="134" t="s">
        <v>599</v>
      </c>
      <c r="K59" s="134">
        <v>439.99</v>
      </c>
      <c r="L59" s="157"/>
      <c r="M59" s="156">
        <f>IF(ISNUMBER(K59/G59),IF(NOT(K59/G59=0),K59/G59, " "), " ")</f>
        <v>2.8719973890339427</v>
      </c>
      <c r="N59" s="154" t="s">
        <v>600</v>
      </c>
    </row>
    <row r="60" spans="1:14" ht="22.8" x14ac:dyDescent="0.25">
      <c r="A60" s="152">
        <v>33</v>
      </c>
      <c r="B60" s="153" t="s">
        <v>601</v>
      </c>
      <c r="C60" s="132" t="s">
        <v>602</v>
      </c>
      <c r="D60" s="154" t="s">
        <v>603</v>
      </c>
      <c r="E60" s="155">
        <v>0.73599999999999999</v>
      </c>
      <c r="F60" s="134" t="s">
        <v>604</v>
      </c>
      <c r="G60" s="134">
        <v>14.87</v>
      </c>
      <c r="H60" s="156">
        <v>87</v>
      </c>
      <c r="I60" s="156">
        <v>64.03</v>
      </c>
      <c r="J60" s="134" t="s">
        <v>605</v>
      </c>
      <c r="K60" s="134">
        <v>65.97</v>
      </c>
      <c r="L60" s="157"/>
      <c r="M60" s="156">
        <f>IF(ISNUMBER(K60/G60),IF(NOT(K60/G60=0),K60/G60, " "), " ")</f>
        <v>4.4364492266308</v>
      </c>
      <c r="N60" s="154" t="s">
        <v>606</v>
      </c>
    </row>
    <row r="61" spans="1:14" ht="22.8" x14ac:dyDescent="0.25">
      <c r="A61" s="152">
        <v>34</v>
      </c>
      <c r="B61" s="153" t="s">
        <v>607</v>
      </c>
      <c r="C61" s="132" t="s">
        <v>608</v>
      </c>
      <c r="D61" s="154" t="s">
        <v>561</v>
      </c>
      <c r="E61" s="155">
        <v>1.8E-3</v>
      </c>
      <c r="F61" s="134" t="s">
        <v>609</v>
      </c>
      <c r="G61" s="134">
        <v>1.07</v>
      </c>
      <c r="H61" s="156">
        <v>3399.82</v>
      </c>
      <c r="I61" s="156">
        <v>6.12</v>
      </c>
      <c r="J61" s="134" t="s">
        <v>610</v>
      </c>
      <c r="K61" s="134">
        <v>6.42</v>
      </c>
      <c r="L61" s="157"/>
      <c r="M61" s="156">
        <f>IF(ISNUMBER(K61/G61),IF(NOT(K61/G61=0),K61/G61, " "), " ")</f>
        <v>6</v>
      </c>
      <c r="N61" s="154" t="s">
        <v>611</v>
      </c>
    </row>
    <row r="62" spans="1:14" ht="22.8" x14ac:dyDescent="0.25">
      <c r="A62" s="152">
        <v>35</v>
      </c>
      <c r="B62" s="153" t="s">
        <v>612</v>
      </c>
      <c r="C62" s="132" t="s">
        <v>613</v>
      </c>
      <c r="D62" s="154" t="s">
        <v>561</v>
      </c>
      <c r="E62" s="155">
        <v>4.0000000000000002E-4</v>
      </c>
      <c r="F62" s="134" t="s">
        <v>614</v>
      </c>
      <c r="G62" s="134">
        <v>4.26</v>
      </c>
      <c r="H62" s="156">
        <v>53556.78</v>
      </c>
      <c r="I62" s="156">
        <v>21.42</v>
      </c>
      <c r="J62" s="134" t="s">
        <v>615</v>
      </c>
      <c r="K62" s="134">
        <v>21.9</v>
      </c>
      <c r="L62" s="157"/>
      <c r="M62" s="156">
        <f>IF(ISNUMBER(K62/G62),IF(NOT(K62/G62=0),K62/G62, " "), " ")</f>
        <v>5.140845070422535</v>
      </c>
      <c r="N62" s="154" t="s">
        <v>616</v>
      </c>
    </row>
    <row r="63" spans="1:14" ht="34.200000000000003" x14ac:dyDescent="0.25">
      <c r="A63" s="152">
        <v>36</v>
      </c>
      <c r="B63" s="153" t="s">
        <v>617</v>
      </c>
      <c r="C63" s="132" t="s">
        <v>618</v>
      </c>
      <c r="D63" s="154" t="s">
        <v>603</v>
      </c>
      <c r="E63" s="155">
        <v>1.1339999999999999</v>
      </c>
      <c r="F63" s="134" t="s">
        <v>619</v>
      </c>
      <c r="G63" s="134">
        <v>43.88</v>
      </c>
      <c r="H63" s="156">
        <v>126.06</v>
      </c>
      <c r="I63" s="156">
        <v>142.94999999999999</v>
      </c>
      <c r="J63" s="134" t="s">
        <v>620</v>
      </c>
      <c r="K63" s="134">
        <v>145.83000000000001</v>
      </c>
      <c r="L63" s="157"/>
      <c r="M63" s="156">
        <f>IF(ISNUMBER(K63/G63),IF(NOT(K63/G63=0),K63/G63, " "), " ")</f>
        <v>3.3233819507748406</v>
      </c>
      <c r="N63" s="154" t="s">
        <v>621</v>
      </c>
    </row>
    <row r="64" spans="1:14" ht="22.8" x14ac:dyDescent="0.25">
      <c r="A64" s="152">
        <v>37</v>
      </c>
      <c r="B64" s="153" t="s">
        <v>622</v>
      </c>
      <c r="C64" s="132" t="s">
        <v>623</v>
      </c>
      <c r="D64" s="154" t="s">
        <v>572</v>
      </c>
      <c r="E64" s="155">
        <v>6.4399999999999999E-2</v>
      </c>
      <c r="F64" s="134" t="s">
        <v>624</v>
      </c>
      <c r="G64" s="134">
        <v>6.5</v>
      </c>
      <c r="H64" s="156">
        <v>328</v>
      </c>
      <c r="I64" s="156">
        <v>21.14</v>
      </c>
      <c r="J64" s="134" t="s">
        <v>625</v>
      </c>
      <c r="K64" s="134">
        <v>21.77</v>
      </c>
      <c r="L64" s="157"/>
      <c r="M64" s="156">
        <f>IF(ISNUMBER(K64/G64),IF(NOT(K64/G64=0),K64/G64, " "), " ")</f>
        <v>3.3492307692307692</v>
      </c>
      <c r="N64" s="154" t="s">
        <v>626</v>
      </c>
    </row>
    <row r="65" spans="1:14" ht="22.8" x14ac:dyDescent="0.25">
      <c r="A65" s="152">
        <v>38</v>
      </c>
      <c r="B65" s="153" t="s">
        <v>627</v>
      </c>
      <c r="C65" s="132" t="s">
        <v>628</v>
      </c>
      <c r="D65" s="154" t="s">
        <v>629</v>
      </c>
      <c r="E65" s="155">
        <v>5.5E-2</v>
      </c>
      <c r="F65" s="134" t="s">
        <v>630</v>
      </c>
      <c r="G65" s="134">
        <v>2.34</v>
      </c>
      <c r="H65" s="156">
        <v>128.38999999999999</v>
      </c>
      <c r="I65" s="156">
        <v>7.07</v>
      </c>
      <c r="J65" s="134" t="s">
        <v>631</v>
      </c>
      <c r="K65" s="134">
        <v>7.22</v>
      </c>
      <c r="L65" s="157"/>
      <c r="M65" s="156">
        <f>IF(ISNUMBER(K65/G65),IF(NOT(K65/G65=0),K65/G65, " "), " ")</f>
        <v>3.0854700854700856</v>
      </c>
      <c r="N65" s="154" t="s">
        <v>632</v>
      </c>
    </row>
    <row r="66" spans="1:14" ht="45.6" x14ac:dyDescent="0.25">
      <c r="A66" s="152">
        <v>39</v>
      </c>
      <c r="B66" s="153" t="s">
        <v>633</v>
      </c>
      <c r="C66" s="132" t="s">
        <v>634</v>
      </c>
      <c r="D66" s="154" t="s">
        <v>629</v>
      </c>
      <c r="E66" s="155">
        <v>0.9</v>
      </c>
      <c r="F66" s="134" t="s">
        <v>635</v>
      </c>
      <c r="G66" s="134">
        <v>20.52</v>
      </c>
      <c r="H66" s="156">
        <v>118.14</v>
      </c>
      <c r="I66" s="156">
        <v>106.32</v>
      </c>
      <c r="J66" s="134" t="s">
        <v>636</v>
      </c>
      <c r="K66" s="134">
        <v>108.54</v>
      </c>
      <c r="L66" s="157"/>
      <c r="M66" s="156">
        <f>IF(ISNUMBER(K66/G66),IF(NOT(K66/G66=0),K66/G66, " "), " ")</f>
        <v>5.2894736842105265</v>
      </c>
      <c r="N66" s="154" t="s">
        <v>637</v>
      </c>
    </row>
    <row r="67" spans="1:14" ht="22.8" x14ac:dyDescent="0.25">
      <c r="A67" s="152">
        <v>40</v>
      </c>
      <c r="B67" s="153" t="s">
        <v>638</v>
      </c>
      <c r="C67" s="132" t="s">
        <v>639</v>
      </c>
      <c r="D67" s="154" t="s">
        <v>561</v>
      </c>
      <c r="E67" s="155">
        <v>3.6799999999999999E-2</v>
      </c>
      <c r="F67" s="134" t="s">
        <v>640</v>
      </c>
      <c r="G67" s="134">
        <v>182.16</v>
      </c>
      <c r="H67" s="156">
        <v>17906.78</v>
      </c>
      <c r="I67" s="156">
        <v>658.97</v>
      </c>
      <c r="J67" s="134" t="s">
        <v>641</v>
      </c>
      <c r="K67" s="134">
        <v>676.57</v>
      </c>
      <c r="L67" s="157"/>
      <c r="M67" s="156">
        <f>IF(ISNUMBER(K67/G67),IF(NOT(K67/G67=0),K67/G67, " "), " ")</f>
        <v>3.7141523935002199</v>
      </c>
      <c r="N67" s="154" t="s">
        <v>642</v>
      </c>
    </row>
    <row r="68" spans="1:14" ht="22.8" x14ac:dyDescent="0.25">
      <c r="A68" s="152">
        <v>41</v>
      </c>
      <c r="B68" s="153" t="s">
        <v>643</v>
      </c>
      <c r="C68" s="132" t="s">
        <v>644</v>
      </c>
      <c r="D68" s="154" t="s">
        <v>629</v>
      </c>
      <c r="E68" s="155">
        <v>0.18129999999999999</v>
      </c>
      <c r="F68" s="134" t="s">
        <v>645</v>
      </c>
      <c r="G68" s="134">
        <v>1.28</v>
      </c>
      <c r="H68" s="156">
        <v>34.75</v>
      </c>
      <c r="I68" s="156">
        <v>6.31</v>
      </c>
      <c r="J68" s="134" t="s">
        <v>646</v>
      </c>
      <c r="K68" s="134">
        <v>6.46</v>
      </c>
      <c r="L68" s="157"/>
      <c r="M68" s="156">
        <f>IF(ISNUMBER(K68/G68),IF(NOT(K68/G68=0),K68/G68, " "), " ")</f>
        <v>5.046875</v>
      </c>
      <c r="N68" s="154" t="s">
        <v>647</v>
      </c>
    </row>
    <row r="69" spans="1:14" ht="22.8" x14ac:dyDescent="0.25">
      <c r="A69" s="152">
        <v>42</v>
      </c>
      <c r="B69" s="153" t="s">
        <v>648</v>
      </c>
      <c r="C69" s="132" t="s">
        <v>649</v>
      </c>
      <c r="D69" s="154" t="s">
        <v>561</v>
      </c>
      <c r="E69" s="155">
        <v>4.0000000000000002E-4</v>
      </c>
      <c r="F69" s="134" t="s">
        <v>650</v>
      </c>
      <c r="G69" s="134">
        <v>3.68</v>
      </c>
      <c r="H69" s="156">
        <v>32928</v>
      </c>
      <c r="I69" s="156">
        <v>13.18</v>
      </c>
      <c r="J69" s="134" t="s">
        <v>651</v>
      </c>
      <c r="K69" s="134">
        <v>13.48</v>
      </c>
      <c r="L69" s="157"/>
      <c r="M69" s="156">
        <f>IF(ISNUMBER(K69/G69),IF(NOT(K69/G69=0),K69/G69, " "), " ")</f>
        <v>3.6630434782608696</v>
      </c>
      <c r="N69" s="154" t="s">
        <v>652</v>
      </c>
    </row>
    <row r="70" spans="1:14" ht="45.6" x14ac:dyDescent="0.25">
      <c r="A70" s="152">
        <v>43</v>
      </c>
      <c r="B70" s="153" t="s">
        <v>653</v>
      </c>
      <c r="C70" s="132" t="s">
        <v>654</v>
      </c>
      <c r="D70" s="154" t="s">
        <v>561</v>
      </c>
      <c r="E70" s="155">
        <v>5.0000000000000001E-4</v>
      </c>
      <c r="F70" s="134" t="s">
        <v>655</v>
      </c>
      <c r="G70" s="134">
        <v>9.15</v>
      </c>
      <c r="H70" s="156">
        <v>62979.519999999997</v>
      </c>
      <c r="I70" s="156">
        <v>31.49</v>
      </c>
      <c r="J70" s="134" t="s">
        <v>656</v>
      </c>
      <c r="K70" s="134">
        <v>32.22</v>
      </c>
      <c r="L70" s="157"/>
      <c r="M70" s="156">
        <f>IF(ISNUMBER(K70/G70),IF(NOT(K70/G70=0),K70/G70, " "), " ")</f>
        <v>3.5213114754098358</v>
      </c>
      <c r="N70" s="154" t="s">
        <v>657</v>
      </c>
    </row>
    <row r="71" spans="1:14" ht="68.400000000000006" x14ac:dyDescent="0.25">
      <c r="A71" s="152">
        <v>44</v>
      </c>
      <c r="B71" s="153" t="s">
        <v>658</v>
      </c>
      <c r="C71" s="132" t="s">
        <v>659</v>
      </c>
      <c r="D71" s="154" t="s">
        <v>561</v>
      </c>
      <c r="E71" s="155">
        <v>8.9999999999999998E-4</v>
      </c>
      <c r="F71" s="134" t="s">
        <v>660</v>
      </c>
      <c r="G71" s="134">
        <v>7.17</v>
      </c>
      <c r="H71" s="156">
        <v>20852.8</v>
      </c>
      <c r="I71" s="156">
        <v>18.77</v>
      </c>
      <c r="J71" s="134" t="s">
        <v>661</v>
      </c>
      <c r="K71" s="134">
        <v>19.3</v>
      </c>
      <c r="L71" s="157"/>
      <c r="M71" s="156">
        <f>IF(ISNUMBER(K71/G71),IF(NOT(K71/G71=0),K71/G71, " "), " ")</f>
        <v>2.6917712691771269</v>
      </c>
      <c r="N71" s="154" t="s">
        <v>662</v>
      </c>
    </row>
    <row r="72" spans="1:14" ht="22.8" x14ac:dyDescent="0.25">
      <c r="A72" s="152">
        <v>45</v>
      </c>
      <c r="B72" s="153" t="s">
        <v>663</v>
      </c>
      <c r="C72" s="132" t="s">
        <v>664</v>
      </c>
      <c r="D72" s="154" t="s">
        <v>629</v>
      </c>
      <c r="E72" s="155">
        <v>0.21</v>
      </c>
      <c r="F72" s="134" t="s">
        <v>665</v>
      </c>
      <c r="G72" s="134">
        <v>2.1</v>
      </c>
      <c r="H72" s="156">
        <v>27.12</v>
      </c>
      <c r="I72" s="156">
        <v>5.7</v>
      </c>
      <c r="J72" s="134" t="s">
        <v>666</v>
      </c>
      <c r="K72" s="134">
        <v>5.83</v>
      </c>
      <c r="L72" s="157"/>
      <c r="M72" s="156">
        <f>IF(ISNUMBER(K72/G72),IF(NOT(K72/G72=0),K72/G72, " "), " ")</f>
        <v>2.7761904761904761</v>
      </c>
      <c r="N72" s="154" t="s">
        <v>667</v>
      </c>
    </row>
    <row r="73" spans="1:14" ht="45.6" x14ac:dyDescent="0.25">
      <c r="A73" s="152">
        <v>46</v>
      </c>
      <c r="B73" s="153" t="s">
        <v>668</v>
      </c>
      <c r="C73" s="132" t="s">
        <v>669</v>
      </c>
      <c r="D73" s="154" t="s">
        <v>561</v>
      </c>
      <c r="E73" s="155">
        <v>2.9999999999999997E-4</v>
      </c>
      <c r="F73" s="134" t="s">
        <v>670</v>
      </c>
      <c r="G73" s="134">
        <v>3.29</v>
      </c>
      <c r="H73" s="156">
        <v>35450.769999999997</v>
      </c>
      <c r="I73" s="156">
        <v>10.64</v>
      </c>
      <c r="J73" s="134" t="s">
        <v>671</v>
      </c>
      <c r="K73" s="134">
        <v>10.9</v>
      </c>
      <c r="L73" s="157"/>
      <c r="M73" s="156">
        <f>IF(ISNUMBER(K73/G73),IF(NOT(K73/G73=0),K73/G73, " "), " ")</f>
        <v>3.3130699088145898</v>
      </c>
      <c r="N73" s="154" t="s">
        <v>672</v>
      </c>
    </row>
    <row r="74" spans="1:14" ht="68.400000000000006" x14ac:dyDescent="0.25">
      <c r="A74" s="152">
        <v>47</v>
      </c>
      <c r="B74" s="153" t="s">
        <v>673</v>
      </c>
      <c r="C74" s="132" t="s">
        <v>674</v>
      </c>
      <c r="D74" s="154" t="s">
        <v>629</v>
      </c>
      <c r="E74" s="155">
        <v>0.35499999999999998</v>
      </c>
      <c r="F74" s="134" t="s">
        <v>675</v>
      </c>
      <c r="G74" s="134">
        <v>41.18</v>
      </c>
      <c r="H74" s="156">
        <v>646.92999999999995</v>
      </c>
      <c r="I74" s="156">
        <v>229.65</v>
      </c>
      <c r="J74" s="134" t="s">
        <v>676</v>
      </c>
      <c r="K74" s="134">
        <v>234.3</v>
      </c>
      <c r="L74" s="157"/>
      <c r="M74" s="156">
        <f>IF(ISNUMBER(K74/G74),IF(NOT(K74/G74=0),K74/G74, " "), " ")</f>
        <v>5.6896551724137936</v>
      </c>
      <c r="N74" s="154" t="s">
        <v>677</v>
      </c>
    </row>
    <row r="75" spans="1:14" ht="34.200000000000003" x14ac:dyDescent="0.25">
      <c r="A75" s="152">
        <v>48</v>
      </c>
      <c r="B75" s="153" t="s">
        <v>678</v>
      </c>
      <c r="C75" s="132" t="s">
        <v>679</v>
      </c>
      <c r="D75" s="154" t="s">
        <v>561</v>
      </c>
      <c r="E75" s="155">
        <v>2.7000000000000001E-3</v>
      </c>
      <c r="F75" s="134" t="s">
        <v>680</v>
      </c>
      <c r="G75" s="134">
        <v>56.46</v>
      </c>
      <c r="H75" s="156">
        <v>50416.65</v>
      </c>
      <c r="I75" s="156">
        <v>136.13999999999999</v>
      </c>
      <c r="J75" s="134" t="s">
        <v>681</v>
      </c>
      <c r="K75" s="134">
        <v>139.13999999999999</v>
      </c>
      <c r="L75" s="157"/>
      <c r="M75" s="156">
        <f>IF(ISNUMBER(K75/G75),IF(NOT(K75/G75=0),K75/G75, " "), " ")</f>
        <v>2.4643995749202974</v>
      </c>
      <c r="N75" s="154" t="s">
        <v>682</v>
      </c>
    </row>
    <row r="76" spans="1:14" ht="57" x14ac:dyDescent="0.25">
      <c r="A76" s="152">
        <v>49</v>
      </c>
      <c r="B76" s="153" t="s">
        <v>683</v>
      </c>
      <c r="C76" s="132" t="s">
        <v>684</v>
      </c>
      <c r="D76" s="154" t="s">
        <v>685</v>
      </c>
      <c r="E76" s="155">
        <v>7.5439999999999996</v>
      </c>
      <c r="F76" s="134" t="s">
        <v>686</v>
      </c>
      <c r="G76" s="134">
        <v>92.79</v>
      </c>
      <c r="H76" s="156">
        <v>39.79</v>
      </c>
      <c r="I76" s="156">
        <v>300.18</v>
      </c>
      <c r="J76" s="134" t="s">
        <v>687</v>
      </c>
      <c r="K76" s="134">
        <v>307.35000000000002</v>
      </c>
      <c r="L76" s="157"/>
      <c r="M76" s="156">
        <f>IF(ISNUMBER(K76/G76),IF(NOT(K76/G76=0),K76/G76, " "), " ")</f>
        <v>3.312318137730359</v>
      </c>
      <c r="N76" s="154" t="s">
        <v>688</v>
      </c>
    </row>
    <row r="77" spans="1:14" ht="57" x14ac:dyDescent="0.25">
      <c r="A77" s="152">
        <v>50</v>
      </c>
      <c r="B77" s="153" t="s">
        <v>689</v>
      </c>
      <c r="C77" s="132" t="s">
        <v>690</v>
      </c>
      <c r="D77" s="154" t="s">
        <v>685</v>
      </c>
      <c r="E77" s="155">
        <v>0.4</v>
      </c>
      <c r="F77" s="134" t="s">
        <v>691</v>
      </c>
      <c r="G77" s="134">
        <v>7.56</v>
      </c>
      <c r="H77" s="156">
        <v>54.4</v>
      </c>
      <c r="I77" s="156">
        <v>21.76</v>
      </c>
      <c r="J77" s="134" t="s">
        <v>692</v>
      </c>
      <c r="K77" s="134">
        <v>22.24</v>
      </c>
      <c r="L77" s="157"/>
      <c r="M77" s="156">
        <f>IF(ISNUMBER(K77/G77),IF(NOT(K77/G77=0),K77/G77, " "), " ")</f>
        <v>2.9417989417989419</v>
      </c>
      <c r="N77" s="154" t="s">
        <v>693</v>
      </c>
    </row>
    <row r="78" spans="1:14" ht="57" x14ac:dyDescent="0.25">
      <c r="A78" s="152">
        <v>51</v>
      </c>
      <c r="B78" s="153" t="s">
        <v>694</v>
      </c>
      <c r="C78" s="132" t="s">
        <v>695</v>
      </c>
      <c r="D78" s="154" t="s">
        <v>685</v>
      </c>
      <c r="E78" s="155">
        <v>0.4</v>
      </c>
      <c r="F78" s="134" t="s">
        <v>696</v>
      </c>
      <c r="G78" s="134">
        <v>9.8000000000000007</v>
      </c>
      <c r="H78" s="156">
        <v>70.430000000000007</v>
      </c>
      <c r="I78" s="156">
        <v>28.17</v>
      </c>
      <c r="J78" s="134" t="s">
        <v>697</v>
      </c>
      <c r="K78" s="134">
        <v>28.8</v>
      </c>
      <c r="L78" s="157"/>
      <c r="M78" s="156">
        <f>IF(ISNUMBER(K78/G78),IF(NOT(K78/G78=0),K78/G78, " "), " ")</f>
        <v>2.9387755102040813</v>
      </c>
      <c r="N78" s="154" t="s">
        <v>698</v>
      </c>
    </row>
    <row r="79" spans="1:14" ht="34.200000000000003" x14ac:dyDescent="0.25">
      <c r="A79" s="152">
        <v>52</v>
      </c>
      <c r="B79" s="153" t="s">
        <v>699</v>
      </c>
      <c r="C79" s="132" t="s">
        <v>700</v>
      </c>
      <c r="D79" s="154" t="s">
        <v>561</v>
      </c>
      <c r="E79" s="155">
        <v>1E-3</v>
      </c>
      <c r="F79" s="134" t="s">
        <v>701</v>
      </c>
      <c r="G79" s="134">
        <v>14.49</v>
      </c>
      <c r="H79" s="156">
        <v>49632</v>
      </c>
      <c r="I79" s="156">
        <v>49.63</v>
      </c>
      <c r="J79" s="134" t="s">
        <v>702</v>
      </c>
      <c r="K79" s="134">
        <v>50.71</v>
      </c>
      <c r="L79" s="157"/>
      <c r="M79" s="156">
        <f>IF(ISNUMBER(K79/G79),IF(NOT(K79/G79=0),K79/G79, " "), " ")</f>
        <v>3.4996549344375429</v>
      </c>
      <c r="N79" s="154" t="s">
        <v>703</v>
      </c>
    </row>
    <row r="80" spans="1:14" ht="22.8" x14ac:dyDescent="0.25">
      <c r="A80" s="152">
        <v>53</v>
      </c>
      <c r="B80" s="153" t="s">
        <v>704</v>
      </c>
      <c r="C80" s="132" t="s">
        <v>705</v>
      </c>
      <c r="D80" s="154" t="s">
        <v>685</v>
      </c>
      <c r="E80" s="155">
        <v>3.9169999999999998</v>
      </c>
      <c r="F80" s="134" t="s">
        <v>706</v>
      </c>
      <c r="G80" s="134">
        <v>7.83</v>
      </c>
      <c r="H80" s="156">
        <v>4.24</v>
      </c>
      <c r="I80" s="156">
        <v>16.61</v>
      </c>
      <c r="J80" s="134" t="s">
        <v>707</v>
      </c>
      <c r="K80" s="134">
        <v>17.079999999999998</v>
      </c>
      <c r="L80" s="157"/>
      <c r="M80" s="156">
        <f>IF(ISNUMBER(K80/G80),IF(NOT(K80/G80=0),K80/G80, " "), " ")</f>
        <v>2.181353767560664</v>
      </c>
      <c r="N80" s="154" t="s">
        <v>708</v>
      </c>
    </row>
    <row r="81" spans="1:14" ht="57" x14ac:dyDescent="0.25">
      <c r="A81" s="152">
        <v>54</v>
      </c>
      <c r="B81" s="153" t="s">
        <v>709</v>
      </c>
      <c r="C81" s="132" t="s">
        <v>710</v>
      </c>
      <c r="D81" s="154" t="s">
        <v>572</v>
      </c>
      <c r="E81" s="155">
        <v>9.4399999999999998E-2</v>
      </c>
      <c r="F81" s="134" t="s">
        <v>711</v>
      </c>
      <c r="G81" s="134">
        <v>231.28</v>
      </c>
      <c r="H81" s="156">
        <v>12997</v>
      </c>
      <c r="I81" s="156">
        <v>1226.92</v>
      </c>
      <c r="J81" s="134" t="s">
        <v>712</v>
      </c>
      <c r="K81" s="134">
        <v>1256.1400000000001</v>
      </c>
      <c r="L81" s="157"/>
      <c r="M81" s="156">
        <f>IF(ISNUMBER(K81/G81),IF(NOT(K81/G81=0),K81/G81, " "), " ")</f>
        <v>5.4312521618817025</v>
      </c>
      <c r="N81" s="154" t="s">
        <v>713</v>
      </c>
    </row>
    <row r="82" spans="1:14" ht="45.6" x14ac:dyDescent="0.25">
      <c r="A82" s="152">
        <v>55</v>
      </c>
      <c r="B82" s="153" t="s">
        <v>714</v>
      </c>
      <c r="C82" s="132" t="s">
        <v>715</v>
      </c>
      <c r="D82" s="154" t="s">
        <v>685</v>
      </c>
      <c r="E82" s="155">
        <v>1.44</v>
      </c>
      <c r="F82" s="134" t="s">
        <v>716</v>
      </c>
      <c r="G82" s="134">
        <v>16.7</v>
      </c>
      <c r="H82" s="156">
        <v>22.1</v>
      </c>
      <c r="I82" s="156">
        <v>31.82</v>
      </c>
      <c r="J82" s="134" t="s">
        <v>717</v>
      </c>
      <c r="K82" s="134">
        <v>32.479999999999997</v>
      </c>
      <c r="L82" s="157"/>
      <c r="M82" s="156">
        <f>IF(ISNUMBER(K82/G82),IF(NOT(K82/G82=0),K82/G82, " "), " ")</f>
        <v>1.9449101796407184</v>
      </c>
      <c r="N82" s="154" t="s">
        <v>718</v>
      </c>
    </row>
    <row r="83" spans="1:14" ht="57" x14ac:dyDescent="0.25">
      <c r="A83" s="152">
        <v>56</v>
      </c>
      <c r="B83" s="153" t="s">
        <v>719</v>
      </c>
      <c r="C83" s="132" t="s">
        <v>720</v>
      </c>
      <c r="D83" s="154" t="s">
        <v>685</v>
      </c>
      <c r="E83" s="155">
        <v>0.5</v>
      </c>
      <c r="F83" s="134" t="s">
        <v>721</v>
      </c>
      <c r="G83" s="134">
        <v>28.81</v>
      </c>
      <c r="H83" s="156">
        <v>162</v>
      </c>
      <c r="I83" s="156">
        <v>81</v>
      </c>
      <c r="J83" s="134" t="s">
        <v>722</v>
      </c>
      <c r="K83" s="134">
        <v>82.7</v>
      </c>
      <c r="L83" s="157"/>
      <c r="M83" s="156">
        <f>IF(ISNUMBER(K83/G83),IF(NOT(K83/G83=0),K83/G83, " "), " ")</f>
        <v>2.8705310656022216</v>
      </c>
      <c r="N83" s="154" t="s">
        <v>723</v>
      </c>
    </row>
    <row r="84" spans="1:14" ht="34.200000000000003" x14ac:dyDescent="0.25">
      <c r="A84" s="152">
        <v>57</v>
      </c>
      <c r="B84" s="153" t="s">
        <v>724</v>
      </c>
      <c r="C84" s="132" t="s">
        <v>725</v>
      </c>
      <c r="D84" s="154" t="s">
        <v>726</v>
      </c>
      <c r="E84" s="155">
        <v>1</v>
      </c>
      <c r="F84" s="134" t="s">
        <v>727</v>
      </c>
      <c r="G84" s="134">
        <v>16.399999999999999</v>
      </c>
      <c r="H84" s="156">
        <v>71.75</v>
      </c>
      <c r="I84" s="156">
        <v>71.75</v>
      </c>
      <c r="J84" s="134" t="s">
        <v>728</v>
      </c>
      <c r="K84" s="134">
        <v>73.27</v>
      </c>
      <c r="L84" s="157"/>
      <c r="M84" s="156">
        <f>IF(ISNUMBER(K84/G84),IF(NOT(K84/G84=0),K84/G84, " "), " ")</f>
        <v>4.4676829268292684</v>
      </c>
      <c r="N84" s="154" t="s">
        <v>729</v>
      </c>
    </row>
    <row r="85" spans="1:14" ht="34.200000000000003" x14ac:dyDescent="0.25">
      <c r="A85" s="152">
        <v>58</v>
      </c>
      <c r="B85" s="153" t="s">
        <v>730</v>
      </c>
      <c r="C85" s="132" t="s">
        <v>731</v>
      </c>
      <c r="D85" s="154" t="s">
        <v>726</v>
      </c>
      <c r="E85" s="155">
        <v>1</v>
      </c>
      <c r="F85" s="134" t="s">
        <v>732</v>
      </c>
      <c r="G85" s="134">
        <v>23.1</v>
      </c>
      <c r="H85" s="156">
        <v>79.38</v>
      </c>
      <c r="I85" s="156">
        <v>79.38</v>
      </c>
      <c r="J85" s="134" t="s">
        <v>733</v>
      </c>
      <c r="K85" s="134">
        <v>81.08</v>
      </c>
      <c r="L85" s="157"/>
      <c r="M85" s="156">
        <f>IF(ISNUMBER(K85/G85),IF(NOT(K85/G85=0),K85/G85, " "), " ")</f>
        <v>3.5099567099567097</v>
      </c>
      <c r="N85" s="154" t="s">
        <v>734</v>
      </c>
    </row>
    <row r="86" spans="1:14" ht="22.8" x14ac:dyDescent="0.25">
      <c r="A86" s="152">
        <v>59</v>
      </c>
      <c r="B86" s="153" t="s">
        <v>735</v>
      </c>
      <c r="C86" s="132" t="s">
        <v>736</v>
      </c>
      <c r="D86" s="154" t="s">
        <v>726</v>
      </c>
      <c r="E86" s="155">
        <v>2</v>
      </c>
      <c r="F86" s="134" t="s">
        <v>737</v>
      </c>
      <c r="G86" s="134">
        <v>37.200000000000003</v>
      </c>
      <c r="H86" s="156">
        <v>33.74</v>
      </c>
      <c r="I86" s="156">
        <v>67.48</v>
      </c>
      <c r="J86" s="134" t="s">
        <v>738</v>
      </c>
      <c r="K86" s="134">
        <v>68.959999999999994</v>
      </c>
      <c r="L86" s="157"/>
      <c r="M86" s="156">
        <f>IF(ISNUMBER(K86/G86),IF(NOT(K86/G86=0),K86/G86, " "), " ")</f>
        <v>1.8537634408602148</v>
      </c>
      <c r="N86" s="154" t="s">
        <v>739</v>
      </c>
    </row>
    <row r="87" spans="1:14" ht="34.200000000000003" x14ac:dyDescent="0.25">
      <c r="A87" s="152">
        <v>60</v>
      </c>
      <c r="B87" s="153" t="s">
        <v>740</v>
      </c>
      <c r="C87" s="132" t="s">
        <v>741</v>
      </c>
      <c r="D87" s="154" t="s">
        <v>685</v>
      </c>
      <c r="E87" s="155">
        <v>2.9940000000000002</v>
      </c>
      <c r="F87" s="134" t="s">
        <v>742</v>
      </c>
      <c r="G87" s="134">
        <v>175.15</v>
      </c>
      <c r="H87" s="156">
        <v>209.74</v>
      </c>
      <c r="I87" s="156">
        <v>627.96</v>
      </c>
      <c r="J87" s="134" t="s">
        <v>743</v>
      </c>
      <c r="K87" s="134">
        <v>640.96</v>
      </c>
      <c r="L87" s="157"/>
      <c r="M87" s="156">
        <f>IF(ISNUMBER(K87/G87),IF(NOT(K87/G87=0),K87/G87, " "), " ")</f>
        <v>3.6594918641164718</v>
      </c>
      <c r="N87" s="154" t="s">
        <v>744</v>
      </c>
    </row>
    <row r="88" spans="1:14" ht="34.200000000000003" x14ac:dyDescent="0.25">
      <c r="A88" s="152">
        <v>61</v>
      </c>
      <c r="B88" s="153" t="s">
        <v>745</v>
      </c>
      <c r="C88" s="132" t="s">
        <v>746</v>
      </c>
      <c r="D88" s="154" t="s">
        <v>685</v>
      </c>
      <c r="E88" s="155">
        <v>0.998</v>
      </c>
      <c r="F88" s="134" t="s">
        <v>747</v>
      </c>
      <c r="G88" s="134">
        <v>26.55</v>
      </c>
      <c r="H88" s="156">
        <v>63</v>
      </c>
      <c r="I88" s="156">
        <v>62.87</v>
      </c>
      <c r="J88" s="134" t="s">
        <v>748</v>
      </c>
      <c r="K88" s="134">
        <v>64.17</v>
      </c>
      <c r="L88" s="157"/>
      <c r="M88" s="156">
        <f>IF(ISNUMBER(K88/G88),IF(NOT(K88/G88=0),K88/G88, " "), " ")</f>
        <v>2.4169491525423727</v>
      </c>
      <c r="N88" s="154" t="s">
        <v>749</v>
      </c>
    </row>
    <row r="89" spans="1:14" ht="34.200000000000003" x14ac:dyDescent="0.25">
      <c r="A89" s="152">
        <v>62</v>
      </c>
      <c r="B89" s="153" t="s">
        <v>750</v>
      </c>
      <c r="C89" s="132" t="s">
        <v>751</v>
      </c>
      <c r="D89" s="154" t="s">
        <v>685</v>
      </c>
      <c r="E89" s="155">
        <v>5.4889999999999999</v>
      </c>
      <c r="F89" s="134" t="s">
        <v>752</v>
      </c>
      <c r="G89" s="134">
        <v>285.98</v>
      </c>
      <c r="H89" s="156">
        <v>216.13</v>
      </c>
      <c r="I89" s="156">
        <v>1186.33</v>
      </c>
      <c r="J89" s="134" t="s">
        <v>753</v>
      </c>
      <c r="K89" s="134">
        <v>1210.6600000000001</v>
      </c>
      <c r="L89" s="157"/>
      <c r="M89" s="156">
        <f>IF(ISNUMBER(K89/G89),IF(NOT(K89/G89=0),K89/G89, " "), " ")</f>
        <v>4.2333729631442756</v>
      </c>
      <c r="N89" s="154" t="s">
        <v>754</v>
      </c>
    </row>
    <row r="90" spans="1:14" ht="22.8" x14ac:dyDescent="0.25">
      <c r="A90" s="152">
        <v>63</v>
      </c>
      <c r="B90" s="153" t="s">
        <v>755</v>
      </c>
      <c r="C90" s="132" t="s">
        <v>756</v>
      </c>
      <c r="D90" s="154" t="s">
        <v>561</v>
      </c>
      <c r="E90" s="155">
        <v>3.4200000000000001E-2</v>
      </c>
      <c r="F90" s="134" t="s">
        <v>757</v>
      </c>
      <c r="G90" s="134">
        <v>24.73</v>
      </c>
      <c r="H90" s="156">
        <v>3951</v>
      </c>
      <c r="I90" s="156">
        <v>135.12</v>
      </c>
      <c r="J90" s="134" t="s">
        <v>758</v>
      </c>
      <c r="K90" s="134">
        <v>146.83000000000001</v>
      </c>
      <c r="L90" s="157"/>
      <c r="M90" s="156">
        <f>IF(ISNUMBER(K90/G90),IF(NOT(K90/G90=0),K90/G90, " "), " ")</f>
        <v>5.9373230893651439</v>
      </c>
      <c r="N90" s="154" t="s">
        <v>759</v>
      </c>
    </row>
    <row r="91" spans="1:14" ht="22.8" x14ac:dyDescent="0.25">
      <c r="A91" s="152">
        <v>64</v>
      </c>
      <c r="B91" s="153" t="s">
        <v>760</v>
      </c>
      <c r="C91" s="132" t="s">
        <v>761</v>
      </c>
      <c r="D91" s="154" t="s">
        <v>561</v>
      </c>
      <c r="E91" s="155">
        <v>2.9999999999999997E-4</v>
      </c>
      <c r="F91" s="134" t="s">
        <v>762</v>
      </c>
      <c r="G91" s="134">
        <v>1.39</v>
      </c>
      <c r="H91" s="156">
        <v>25932.21</v>
      </c>
      <c r="I91" s="156">
        <v>7.78</v>
      </c>
      <c r="J91" s="134" t="s">
        <v>763</v>
      </c>
      <c r="K91" s="134">
        <v>8.02</v>
      </c>
      <c r="L91" s="157"/>
      <c r="M91" s="156">
        <f>IF(ISNUMBER(K91/G91),IF(NOT(K91/G91=0),K91/G91, " "), " ")</f>
        <v>5.7697841726618702</v>
      </c>
      <c r="N91" s="154" t="s">
        <v>764</v>
      </c>
    </row>
    <row r="92" spans="1:14" ht="57" x14ac:dyDescent="0.25">
      <c r="A92" s="152">
        <v>65</v>
      </c>
      <c r="B92" s="153" t="s">
        <v>765</v>
      </c>
      <c r="C92" s="132" t="s">
        <v>766</v>
      </c>
      <c r="D92" s="154" t="s">
        <v>572</v>
      </c>
      <c r="E92" s="155">
        <v>3.5999999999999999E-3</v>
      </c>
      <c r="F92" s="134" t="s">
        <v>624</v>
      </c>
      <c r="G92" s="134">
        <v>0.36</v>
      </c>
      <c r="H92" s="156">
        <v>322.10000000000002</v>
      </c>
      <c r="I92" s="156">
        <v>1.17</v>
      </c>
      <c r="J92" s="134" t="s">
        <v>767</v>
      </c>
      <c r="K92" s="134">
        <v>1.33</v>
      </c>
      <c r="L92" s="157"/>
      <c r="M92" s="156">
        <f>IF(ISNUMBER(K92/G92),IF(NOT(K92/G92=0),K92/G92, " "), " ")</f>
        <v>3.6944444444444446</v>
      </c>
      <c r="N92" s="154" t="s">
        <v>768</v>
      </c>
    </row>
    <row r="93" spans="1:14" ht="34.200000000000003" x14ac:dyDescent="0.25">
      <c r="A93" s="152">
        <v>66</v>
      </c>
      <c r="B93" s="153" t="s">
        <v>769</v>
      </c>
      <c r="C93" s="132" t="s">
        <v>770</v>
      </c>
      <c r="D93" s="154" t="s">
        <v>572</v>
      </c>
      <c r="E93" s="155">
        <v>3.9163999999999999</v>
      </c>
      <c r="F93" s="134" t="s">
        <v>771</v>
      </c>
      <c r="G93" s="134">
        <v>12.18</v>
      </c>
      <c r="H93" s="156">
        <v>21.36</v>
      </c>
      <c r="I93" s="156">
        <v>83.65</v>
      </c>
      <c r="J93" s="134" t="s">
        <v>772</v>
      </c>
      <c r="K93" s="134">
        <v>85.37</v>
      </c>
      <c r="L93" s="157"/>
      <c r="M93" s="156">
        <f>IF(ISNUMBER(K93/G93),IF(NOT(K93/G93=0),K93/G93, " "), " ")</f>
        <v>7.0090311986863716</v>
      </c>
      <c r="N93" s="154" t="s">
        <v>773</v>
      </c>
    </row>
    <row r="94" spans="1:14" ht="22.8" x14ac:dyDescent="0.25">
      <c r="A94" s="152">
        <v>67</v>
      </c>
      <c r="B94" s="153" t="s">
        <v>774</v>
      </c>
      <c r="C94" s="132" t="s">
        <v>775</v>
      </c>
      <c r="D94" s="154" t="s">
        <v>726</v>
      </c>
      <c r="E94" s="155">
        <v>3</v>
      </c>
      <c r="F94" s="134" t="s">
        <v>776</v>
      </c>
      <c r="G94" s="134">
        <v>45.3</v>
      </c>
      <c r="H94" s="156"/>
      <c r="I94" s="156"/>
      <c r="J94" s="134" t="s">
        <v>777</v>
      </c>
      <c r="K94" s="134">
        <v>115.71</v>
      </c>
      <c r="L94" s="157"/>
      <c r="M94" s="156">
        <f>IF(ISNUMBER(K94/G94),IF(NOT(K94/G94=0),K94/G94, " "), " ")</f>
        <v>2.5543046357615893</v>
      </c>
      <c r="N94" s="154"/>
    </row>
    <row r="95" spans="1:14" ht="22.8" x14ac:dyDescent="0.25">
      <c r="A95" s="152">
        <v>68</v>
      </c>
      <c r="B95" s="153" t="s">
        <v>778</v>
      </c>
      <c r="C95" s="132" t="s">
        <v>779</v>
      </c>
      <c r="D95" s="154" t="s">
        <v>629</v>
      </c>
      <c r="E95" s="155">
        <v>0.5</v>
      </c>
      <c r="F95" s="134" t="s">
        <v>780</v>
      </c>
      <c r="G95" s="134">
        <v>13.15</v>
      </c>
      <c r="H95" s="156"/>
      <c r="I95" s="156"/>
      <c r="J95" s="134" t="s">
        <v>781</v>
      </c>
      <c r="K95" s="134">
        <v>60.31</v>
      </c>
      <c r="L95" s="157"/>
      <c r="M95" s="156">
        <f>IF(ISNUMBER(K95/G95),IF(NOT(K95/G95=0),K95/G95, " "), " ")</f>
        <v>4.5863117870722432</v>
      </c>
      <c r="N95" s="154"/>
    </row>
    <row r="96" spans="1:14" ht="45.6" x14ac:dyDescent="0.25">
      <c r="A96" s="152">
        <v>69</v>
      </c>
      <c r="B96" s="153" t="s">
        <v>782</v>
      </c>
      <c r="C96" s="132" t="s">
        <v>783</v>
      </c>
      <c r="D96" s="154" t="s">
        <v>784</v>
      </c>
      <c r="E96" s="155">
        <v>0.02</v>
      </c>
      <c r="F96" s="134" t="s">
        <v>785</v>
      </c>
      <c r="G96" s="134">
        <v>1.01</v>
      </c>
      <c r="H96" s="156"/>
      <c r="I96" s="156"/>
      <c r="J96" s="134" t="s">
        <v>786</v>
      </c>
      <c r="K96" s="134">
        <v>2.68</v>
      </c>
      <c r="L96" s="157"/>
      <c r="M96" s="156">
        <f>IF(ISNUMBER(K96/G96),IF(NOT(K96/G96=0),K96/G96, " "), " ")</f>
        <v>2.6534653465346536</v>
      </c>
      <c r="N96" s="154"/>
    </row>
    <row r="97" spans="1:14" ht="22.8" x14ac:dyDescent="0.25">
      <c r="A97" s="152">
        <v>70</v>
      </c>
      <c r="B97" s="153" t="s">
        <v>787</v>
      </c>
      <c r="C97" s="132" t="s">
        <v>788</v>
      </c>
      <c r="D97" s="154" t="s">
        <v>726</v>
      </c>
      <c r="E97" s="155">
        <v>1</v>
      </c>
      <c r="F97" s="134" t="s">
        <v>789</v>
      </c>
      <c r="G97" s="134">
        <v>73.8</v>
      </c>
      <c r="H97" s="156"/>
      <c r="I97" s="156"/>
      <c r="J97" s="134" t="s">
        <v>790</v>
      </c>
      <c r="K97" s="134">
        <v>415.6</v>
      </c>
      <c r="L97" s="157"/>
      <c r="M97" s="156">
        <f>IF(ISNUMBER(K97/G97),IF(NOT(K97/G97=0),K97/G97, " "), " ")</f>
        <v>5.6314363143631443</v>
      </c>
      <c r="N97" s="154"/>
    </row>
    <row r="98" spans="1:14" ht="22.8" x14ac:dyDescent="0.25">
      <c r="A98" s="152">
        <v>71</v>
      </c>
      <c r="B98" s="153" t="s">
        <v>791</v>
      </c>
      <c r="C98" s="132" t="s">
        <v>792</v>
      </c>
      <c r="D98" s="154" t="s">
        <v>726</v>
      </c>
      <c r="E98" s="155">
        <v>2</v>
      </c>
      <c r="F98" s="134" t="s">
        <v>793</v>
      </c>
      <c r="G98" s="134">
        <v>31.4</v>
      </c>
      <c r="H98" s="156"/>
      <c r="I98" s="156"/>
      <c r="J98" s="134" t="s">
        <v>794</v>
      </c>
      <c r="K98" s="134">
        <v>38.119999999999997</v>
      </c>
      <c r="L98" s="157"/>
      <c r="M98" s="156">
        <f>IF(ISNUMBER(K98/G98),IF(NOT(K98/G98=0),K98/G98, " "), " ")</f>
        <v>1.2140127388535031</v>
      </c>
      <c r="N98" s="154"/>
    </row>
    <row r="99" spans="1:14" ht="22.8" x14ac:dyDescent="0.25">
      <c r="A99" s="152">
        <v>72</v>
      </c>
      <c r="B99" s="153" t="s">
        <v>795</v>
      </c>
      <c r="C99" s="132" t="s">
        <v>736</v>
      </c>
      <c r="D99" s="154" t="s">
        <v>726</v>
      </c>
      <c r="E99" s="155">
        <v>13</v>
      </c>
      <c r="F99" s="134" t="s">
        <v>737</v>
      </c>
      <c r="G99" s="134">
        <v>241.8</v>
      </c>
      <c r="H99" s="156"/>
      <c r="I99" s="156"/>
      <c r="J99" s="134" t="s">
        <v>738</v>
      </c>
      <c r="K99" s="134">
        <v>448.24</v>
      </c>
      <c r="L99" s="157"/>
      <c r="M99" s="156">
        <f>IF(ISNUMBER(K99/G99),IF(NOT(K99/G99=0),K99/G99, " "), " ")</f>
        <v>1.8537634408602151</v>
      </c>
      <c r="N99" s="154"/>
    </row>
    <row r="100" spans="1:14" ht="22.8" x14ac:dyDescent="0.25">
      <c r="A100" s="152">
        <v>73</v>
      </c>
      <c r="B100" s="153" t="s">
        <v>796</v>
      </c>
      <c r="C100" s="132" t="s">
        <v>797</v>
      </c>
      <c r="D100" s="154" t="s">
        <v>726</v>
      </c>
      <c r="E100" s="155">
        <v>1</v>
      </c>
      <c r="F100" s="134" t="s">
        <v>798</v>
      </c>
      <c r="G100" s="134">
        <v>21.1</v>
      </c>
      <c r="H100" s="156"/>
      <c r="I100" s="156"/>
      <c r="J100" s="134" t="s">
        <v>799</v>
      </c>
      <c r="K100" s="134">
        <v>129.69999999999999</v>
      </c>
      <c r="L100" s="157"/>
      <c r="M100" s="156">
        <f>IF(ISNUMBER(K100/G100),IF(NOT(K100/G100=0),K100/G100, " "), " ")</f>
        <v>6.1469194312796196</v>
      </c>
      <c r="N100" s="154"/>
    </row>
    <row r="101" spans="1:14" ht="22.8" x14ac:dyDescent="0.25">
      <c r="A101" s="152">
        <v>74</v>
      </c>
      <c r="B101" s="153" t="s">
        <v>800</v>
      </c>
      <c r="C101" s="132" t="s">
        <v>801</v>
      </c>
      <c r="D101" s="154" t="s">
        <v>726</v>
      </c>
      <c r="E101" s="155">
        <v>1</v>
      </c>
      <c r="F101" s="134" t="s">
        <v>802</v>
      </c>
      <c r="G101" s="134">
        <v>43.5</v>
      </c>
      <c r="H101" s="156"/>
      <c r="I101" s="156"/>
      <c r="J101" s="134" t="s">
        <v>803</v>
      </c>
      <c r="K101" s="134">
        <v>116.32</v>
      </c>
      <c r="L101" s="157"/>
      <c r="M101" s="156">
        <f>IF(ISNUMBER(K101/G101),IF(NOT(K101/G101=0),K101/G101, " "), " ")</f>
        <v>2.6740229885057469</v>
      </c>
      <c r="N101" s="154"/>
    </row>
    <row r="102" spans="1:14" ht="22.8" x14ac:dyDescent="0.25">
      <c r="A102" s="152">
        <v>75</v>
      </c>
      <c r="B102" s="153" t="s">
        <v>804</v>
      </c>
      <c r="C102" s="132" t="s">
        <v>805</v>
      </c>
      <c r="D102" s="154" t="s">
        <v>726</v>
      </c>
      <c r="E102" s="155">
        <v>5</v>
      </c>
      <c r="F102" s="134" t="s">
        <v>806</v>
      </c>
      <c r="G102" s="134">
        <v>12.05</v>
      </c>
      <c r="H102" s="156"/>
      <c r="I102" s="156"/>
      <c r="J102" s="134" t="s">
        <v>807</v>
      </c>
      <c r="K102" s="134">
        <v>87.85</v>
      </c>
      <c r="L102" s="157"/>
      <c r="M102" s="156">
        <f>IF(ISNUMBER(K102/G102),IF(NOT(K102/G102=0),K102/G102, " "), " ")</f>
        <v>7.2904564315352687</v>
      </c>
      <c r="N102" s="154"/>
    </row>
    <row r="103" spans="1:14" ht="22.8" x14ac:dyDescent="0.25">
      <c r="A103" s="152">
        <v>76</v>
      </c>
      <c r="B103" s="153" t="s">
        <v>808</v>
      </c>
      <c r="C103" s="132" t="s">
        <v>809</v>
      </c>
      <c r="D103" s="154" t="s">
        <v>784</v>
      </c>
      <c r="E103" s="155">
        <v>0.1</v>
      </c>
      <c r="F103" s="134" t="s">
        <v>810</v>
      </c>
      <c r="G103" s="134">
        <v>7.77</v>
      </c>
      <c r="H103" s="156"/>
      <c r="I103" s="156"/>
      <c r="J103" s="134" t="s">
        <v>811</v>
      </c>
      <c r="K103" s="134">
        <v>36.32</v>
      </c>
      <c r="L103" s="157"/>
      <c r="M103" s="156">
        <f>IF(ISNUMBER(K103/G103),IF(NOT(K103/G103=0),K103/G103, " "), " ")</f>
        <v>4.6743886743886751</v>
      </c>
      <c r="N103" s="154"/>
    </row>
    <row r="104" spans="1:14" ht="22.8" x14ac:dyDescent="0.25">
      <c r="A104" s="152">
        <v>77</v>
      </c>
      <c r="B104" s="153" t="s">
        <v>812</v>
      </c>
      <c r="C104" s="132" t="s">
        <v>813</v>
      </c>
      <c r="D104" s="154" t="s">
        <v>629</v>
      </c>
      <c r="E104" s="155">
        <v>30</v>
      </c>
      <c r="F104" s="134" t="s">
        <v>814</v>
      </c>
      <c r="G104" s="134">
        <v>82.2</v>
      </c>
      <c r="H104" s="156"/>
      <c r="I104" s="156"/>
      <c r="J104" s="134" t="s">
        <v>815</v>
      </c>
      <c r="K104" s="134">
        <v>348.3</v>
      </c>
      <c r="L104" s="157"/>
      <c r="M104" s="156">
        <f>IF(ISNUMBER(K104/G104),IF(NOT(K104/G104=0),K104/G104, " "), " ")</f>
        <v>4.2372262773722627</v>
      </c>
      <c r="N104" s="154"/>
    </row>
    <row r="105" spans="1:14" ht="45.6" x14ac:dyDescent="0.25">
      <c r="A105" s="152">
        <v>78</v>
      </c>
      <c r="B105" s="153" t="s">
        <v>816</v>
      </c>
      <c r="C105" s="132" t="s">
        <v>817</v>
      </c>
      <c r="D105" s="154" t="s">
        <v>726</v>
      </c>
      <c r="E105" s="155">
        <v>1</v>
      </c>
      <c r="F105" s="134" t="s">
        <v>818</v>
      </c>
      <c r="G105" s="134">
        <v>103.75</v>
      </c>
      <c r="H105" s="156"/>
      <c r="I105" s="156"/>
      <c r="J105" s="134" t="s">
        <v>819</v>
      </c>
      <c r="K105" s="134">
        <v>182.63</v>
      </c>
      <c r="L105" s="157"/>
      <c r="M105" s="156">
        <f>IF(ISNUMBER(K105/G105),IF(NOT(K105/G105=0),K105/G105, " "), " ")</f>
        <v>1.760289156626506</v>
      </c>
      <c r="N105" s="154"/>
    </row>
    <row r="106" spans="1:14" ht="22.8" x14ac:dyDescent="0.25">
      <c r="A106" s="152">
        <v>79</v>
      </c>
      <c r="B106" s="153" t="s">
        <v>820</v>
      </c>
      <c r="C106" s="132" t="s">
        <v>821</v>
      </c>
      <c r="D106" s="154" t="s">
        <v>726</v>
      </c>
      <c r="E106" s="155">
        <v>3</v>
      </c>
      <c r="F106" s="134" t="s">
        <v>822</v>
      </c>
      <c r="G106" s="134">
        <v>2100</v>
      </c>
      <c r="H106" s="156"/>
      <c r="I106" s="156"/>
      <c r="J106" s="134" t="s">
        <v>823</v>
      </c>
      <c r="K106" s="134">
        <v>2689.71</v>
      </c>
      <c r="L106" s="157"/>
      <c r="M106" s="156">
        <f>IF(ISNUMBER(K106/G106),IF(NOT(K106/G106=0),K106/G106, " "), " ")</f>
        <v>1.2808142857142857</v>
      </c>
      <c r="N106" s="154"/>
    </row>
    <row r="107" spans="1:14" ht="34.200000000000003" x14ac:dyDescent="0.25">
      <c r="A107" s="152">
        <v>80</v>
      </c>
      <c r="B107" s="153" t="s">
        <v>824</v>
      </c>
      <c r="C107" s="132" t="s">
        <v>825</v>
      </c>
      <c r="D107" s="154" t="s">
        <v>726</v>
      </c>
      <c r="E107" s="155">
        <v>1</v>
      </c>
      <c r="F107" s="134" t="s">
        <v>826</v>
      </c>
      <c r="G107" s="134">
        <v>101.47</v>
      </c>
      <c r="H107" s="156"/>
      <c r="I107" s="156"/>
      <c r="J107" s="134" t="s">
        <v>827</v>
      </c>
      <c r="K107" s="134">
        <v>236.68</v>
      </c>
      <c r="L107" s="157"/>
      <c r="M107" s="156">
        <f>IF(ISNUMBER(K107/G107),IF(NOT(K107/G107=0),K107/G107, " "), " ")</f>
        <v>2.332512072533754</v>
      </c>
      <c r="N107" s="154"/>
    </row>
    <row r="108" spans="1:14" ht="34.200000000000003" x14ac:dyDescent="0.25">
      <c r="A108" s="152">
        <v>81</v>
      </c>
      <c r="B108" s="153" t="s">
        <v>828</v>
      </c>
      <c r="C108" s="132" t="s">
        <v>829</v>
      </c>
      <c r="D108" s="154" t="s">
        <v>726</v>
      </c>
      <c r="E108" s="155">
        <v>1</v>
      </c>
      <c r="F108" s="134" t="s">
        <v>830</v>
      </c>
      <c r="G108" s="134">
        <v>257.58999999999997</v>
      </c>
      <c r="H108" s="156"/>
      <c r="I108" s="156"/>
      <c r="J108" s="134" t="s">
        <v>831</v>
      </c>
      <c r="K108" s="134">
        <v>401.92</v>
      </c>
      <c r="L108" s="157"/>
      <c r="M108" s="156">
        <f>IF(ISNUMBER(K108/G108),IF(NOT(K108/G108=0),K108/G108, " "), " ")</f>
        <v>1.5603090182072288</v>
      </c>
      <c r="N108" s="154"/>
    </row>
    <row r="109" spans="1:14" ht="34.200000000000003" x14ac:dyDescent="0.25">
      <c r="A109" s="152">
        <v>82</v>
      </c>
      <c r="B109" s="153" t="s">
        <v>832</v>
      </c>
      <c r="C109" s="132" t="s">
        <v>833</v>
      </c>
      <c r="D109" s="154" t="s">
        <v>784</v>
      </c>
      <c r="E109" s="155">
        <v>0.1</v>
      </c>
      <c r="F109" s="134" t="s">
        <v>834</v>
      </c>
      <c r="G109" s="134">
        <v>16.600000000000001</v>
      </c>
      <c r="H109" s="156"/>
      <c r="I109" s="156"/>
      <c r="J109" s="134" t="s">
        <v>835</v>
      </c>
      <c r="K109" s="134">
        <v>220.84</v>
      </c>
      <c r="L109" s="157"/>
      <c r="M109" s="156">
        <f>IF(ISNUMBER(K109/G109),IF(NOT(K109/G109=0),K109/G109, " "), " ")</f>
        <v>13.303614457831324</v>
      </c>
      <c r="N109" s="154"/>
    </row>
    <row r="110" spans="1:14" ht="45.6" x14ac:dyDescent="0.25">
      <c r="A110" s="152">
        <v>83</v>
      </c>
      <c r="B110" s="153" t="s">
        <v>836</v>
      </c>
      <c r="C110" s="132" t="s">
        <v>837</v>
      </c>
      <c r="D110" s="154" t="s">
        <v>726</v>
      </c>
      <c r="E110" s="155">
        <v>2</v>
      </c>
      <c r="F110" s="134" t="s">
        <v>838</v>
      </c>
      <c r="G110" s="134">
        <v>513.52</v>
      </c>
      <c r="H110" s="156"/>
      <c r="I110" s="156"/>
      <c r="J110" s="134" t="s">
        <v>839</v>
      </c>
      <c r="K110" s="134">
        <v>1160.8599999999999</v>
      </c>
      <c r="L110" s="157"/>
      <c r="M110" s="156">
        <f>IF(ISNUMBER(K110/G110),IF(NOT(K110/G110=0),K110/G110, " "), " ")</f>
        <v>2.2605935503972581</v>
      </c>
      <c r="N110" s="154"/>
    </row>
    <row r="111" spans="1:14" ht="22.8" x14ac:dyDescent="0.25">
      <c r="A111" s="152">
        <v>84</v>
      </c>
      <c r="B111" s="153" t="s">
        <v>840</v>
      </c>
      <c r="C111" s="132" t="s">
        <v>841</v>
      </c>
      <c r="D111" s="154" t="s">
        <v>726</v>
      </c>
      <c r="E111" s="155">
        <v>2</v>
      </c>
      <c r="F111" s="134" t="s">
        <v>842</v>
      </c>
      <c r="G111" s="134">
        <v>4.9000000000000004</v>
      </c>
      <c r="H111" s="156"/>
      <c r="I111" s="156"/>
      <c r="J111" s="134" t="s">
        <v>843</v>
      </c>
      <c r="K111" s="134">
        <v>12.28</v>
      </c>
      <c r="L111" s="157"/>
      <c r="M111" s="156">
        <f>IF(ISNUMBER(K111/G111),IF(NOT(K111/G111=0),K111/G111, " "), " ")</f>
        <v>2.5061224489795917</v>
      </c>
      <c r="N111" s="154"/>
    </row>
    <row r="112" spans="1:14" ht="22.8" x14ac:dyDescent="0.25">
      <c r="A112" s="152">
        <v>85</v>
      </c>
      <c r="B112" s="153" t="s">
        <v>844</v>
      </c>
      <c r="C112" s="132" t="s">
        <v>845</v>
      </c>
      <c r="D112" s="154" t="s">
        <v>726</v>
      </c>
      <c r="E112" s="155">
        <v>6</v>
      </c>
      <c r="F112" s="134" t="s">
        <v>846</v>
      </c>
      <c r="G112" s="134">
        <v>45.66</v>
      </c>
      <c r="H112" s="156"/>
      <c r="I112" s="156"/>
      <c r="J112" s="134" t="s">
        <v>847</v>
      </c>
      <c r="K112" s="134">
        <v>124.02</v>
      </c>
      <c r="L112" s="157"/>
      <c r="M112" s="156">
        <f>IF(ISNUMBER(K112/G112),IF(NOT(K112/G112=0),K112/G112, " "), " ")</f>
        <v>2.7161629434954011</v>
      </c>
      <c r="N112" s="154"/>
    </row>
    <row r="113" spans="1:14" ht="22.8" x14ac:dyDescent="0.25">
      <c r="A113" s="152">
        <v>86</v>
      </c>
      <c r="B113" s="153" t="s">
        <v>848</v>
      </c>
      <c r="C113" s="132" t="s">
        <v>849</v>
      </c>
      <c r="D113" s="154" t="s">
        <v>685</v>
      </c>
      <c r="E113" s="155">
        <v>2</v>
      </c>
      <c r="F113" s="134" t="s">
        <v>850</v>
      </c>
      <c r="G113" s="134">
        <v>33.840000000000003</v>
      </c>
      <c r="H113" s="156"/>
      <c r="I113" s="156"/>
      <c r="J113" s="134" t="s">
        <v>851</v>
      </c>
      <c r="K113" s="134">
        <v>95.16</v>
      </c>
      <c r="L113" s="157"/>
      <c r="M113" s="156">
        <f>IF(ISNUMBER(K113/G113),IF(NOT(K113/G113=0),K113/G113, " "), " ")</f>
        <v>2.812056737588652</v>
      </c>
      <c r="N113" s="154"/>
    </row>
    <row r="114" spans="1:14" ht="22.8" x14ac:dyDescent="0.25">
      <c r="A114" s="152">
        <v>87</v>
      </c>
      <c r="B114" s="153" t="s">
        <v>852</v>
      </c>
      <c r="C114" s="132" t="s">
        <v>853</v>
      </c>
      <c r="D114" s="154" t="s">
        <v>685</v>
      </c>
      <c r="E114" s="155">
        <v>9.8840000000000003</v>
      </c>
      <c r="F114" s="134" t="s">
        <v>854</v>
      </c>
      <c r="G114" s="134">
        <v>277.83999999999997</v>
      </c>
      <c r="H114" s="156"/>
      <c r="I114" s="156"/>
      <c r="J114" s="134" t="s">
        <v>855</v>
      </c>
      <c r="K114" s="134">
        <v>778.07</v>
      </c>
      <c r="L114" s="157"/>
      <c r="M114" s="156">
        <f>IF(ISNUMBER(K114/G114),IF(NOT(K114/G114=0),K114/G114, " "), " ")</f>
        <v>2.8004247048661104</v>
      </c>
      <c r="N114" s="154"/>
    </row>
    <row r="115" spans="1:14" ht="34.200000000000003" x14ac:dyDescent="0.25">
      <c r="A115" s="152">
        <v>88</v>
      </c>
      <c r="B115" s="153" t="s">
        <v>856</v>
      </c>
      <c r="C115" s="132" t="s">
        <v>857</v>
      </c>
      <c r="D115" s="154" t="s">
        <v>726</v>
      </c>
      <c r="E115" s="155">
        <v>6</v>
      </c>
      <c r="F115" s="134" t="s">
        <v>858</v>
      </c>
      <c r="G115" s="134">
        <v>74.760000000000005</v>
      </c>
      <c r="H115" s="156"/>
      <c r="I115" s="156"/>
      <c r="J115" s="134" t="s">
        <v>859</v>
      </c>
      <c r="K115" s="134">
        <v>175.32</v>
      </c>
      <c r="L115" s="157"/>
      <c r="M115" s="156">
        <f>IF(ISNUMBER(K115/G115),IF(NOT(K115/G115=0),K115/G115, " "), " ")</f>
        <v>2.3451043338683784</v>
      </c>
      <c r="N115" s="154"/>
    </row>
    <row r="116" spans="1:14" ht="19.350000000000001" customHeight="1" x14ac:dyDescent="0.25">
      <c r="A116" s="150" t="s">
        <v>860</v>
      </c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</row>
    <row r="117" spans="1:14" ht="19.350000000000001" customHeight="1" x14ac:dyDescent="0.25">
      <c r="A117" s="128" t="s">
        <v>558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</row>
    <row r="118" spans="1:14" ht="22.8" x14ac:dyDescent="0.25">
      <c r="A118" s="152">
        <v>89</v>
      </c>
      <c r="B118" s="153" t="s">
        <v>861</v>
      </c>
      <c r="C118" s="132" t="s">
        <v>862</v>
      </c>
      <c r="D118" s="154" t="s">
        <v>726</v>
      </c>
      <c r="E118" s="155">
        <v>3</v>
      </c>
      <c r="F118" s="134" t="s">
        <v>523</v>
      </c>
      <c r="G118" s="134"/>
      <c r="H118" s="156"/>
      <c r="I118" s="156"/>
      <c r="J118" s="134" t="s">
        <v>523</v>
      </c>
      <c r="K118" s="134"/>
      <c r="L118" s="157"/>
      <c r="M118" s="156" t="str">
        <f>IF(ISNUMBER(K118/G118),IF(NOT(K118/G118=0),K118/G118, " "), " ")</f>
        <v xml:space="preserve"> </v>
      </c>
      <c r="N118" s="154"/>
    </row>
    <row r="119" spans="1:14" ht="22.8" x14ac:dyDescent="0.25">
      <c r="A119" s="152">
        <v>90</v>
      </c>
      <c r="B119" s="153" t="s">
        <v>863</v>
      </c>
      <c r="C119" s="132" t="s">
        <v>864</v>
      </c>
      <c r="D119" s="154" t="s">
        <v>561</v>
      </c>
      <c r="E119" s="155">
        <v>2.8799999999999999E-2</v>
      </c>
      <c r="F119" s="134" t="s">
        <v>523</v>
      </c>
      <c r="G119" s="134"/>
      <c r="H119" s="156"/>
      <c r="I119" s="156"/>
      <c r="J119" s="134" t="s">
        <v>523</v>
      </c>
      <c r="K119" s="134"/>
      <c r="L119" s="157"/>
      <c r="M119" s="156" t="str">
        <f>IF(ISNUMBER(K119/G119),IF(NOT(K119/G119=0),K119/G119, " "), " ")</f>
        <v xml:space="preserve"> </v>
      </c>
      <c r="N119" s="154"/>
    </row>
    <row r="120" spans="1:14" ht="22.8" x14ac:dyDescent="0.25">
      <c r="A120" s="152">
        <v>91</v>
      </c>
      <c r="B120" s="153" t="s">
        <v>865</v>
      </c>
      <c r="C120" s="132" t="s">
        <v>866</v>
      </c>
      <c r="D120" s="154" t="s">
        <v>561</v>
      </c>
      <c r="E120" s="155">
        <v>8.0799999999999997E-2</v>
      </c>
      <c r="F120" s="134" t="s">
        <v>523</v>
      </c>
      <c r="G120" s="134"/>
      <c r="H120" s="156"/>
      <c r="I120" s="156"/>
      <c r="J120" s="134" t="s">
        <v>523</v>
      </c>
      <c r="K120" s="134"/>
      <c r="L120" s="157"/>
      <c r="M120" s="156" t="str">
        <f>IF(ISNUMBER(K120/G120),IF(NOT(K120/G120=0),K120/G120, " "), " ")</f>
        <v xml:space="preserve"> </v>
      </c>
      <c r="N120" s="154"/>
    </row>
    <row r="121" spans="1:14" ht="22.8" x14ac:dyDescent="0.25">
      <c r="A121" s="158">
        <v>92</v>
      </c>
      <c r="B121" s="159" t="s">
        <v>867</v>
      </c>
      <c r="C121" s="138" t="s">
        <v>868</v>
      </c>
      <c r="D121" s="160" t="s">
        <v>561</v>
      </c>
      <c r="E121" s="161">
        <v>6.4999999999999997E-3</v>
      </c>
      <c r="F121" s="140" t="s">
        <v>523</v>
      </c>
      <c r="G121" s="140"/>
      <c r="H121" s="162"/>
      <c r="I121" s="162"/>
      <c r="J121" s="140" t="s">
        <v>523</v>
      </c>
      <c r="K121" s="140"/>
      <c r="L121" s="163"/>
      <c r="M121" s="162" t="str">
        <f>IF(ISNUMBER(K121/G121),IF(NOT(K121/G121=0),K121/G121, " "), " ")</f>
        <v xml:space="preserve"> </v>
      </c>
      <c r="N121" s="160"/>
    </row>
    <row r="122" spans="1:14" x14ac:dyDescent="0.25">
      <c r="A122" s="144" t="s">
        <v>443</v>
      </c>
      <c r="B122" s="145"/>
      <c r="C122" s="145"/>
      <c r="D122" s="145"/>
      <c r="E122" s="145"/>
      <c r="F122" s="145"/>
      <c r="G122" s="164">
        <v>7772</v>
      </c>
      <c r="H122" s="165"/>
      <c r="I122" s="165"/>
      <c r="J122" s="165"/>
      <c r="K122" s="164">
        <v>34232</v>
      </c>
      <c r="L122" s="166"/>
      <c r="M122" s="164">
        <f ca="1">IF(ISNUMBER(INDIRECT("K" &amp; ROW())/INDIRECT("G" &amp; ROW())),INDIRECT("K" &amp; ROW())/INDIRECT("G" &amp; ROW()), " ")</f>
        <v>4.4045290787442104</v>
      </c>
      <c r="N122" s="146" t="s">
        <v>869</v>
      </c>
    </row>
    <row r="123" spans="1:14" x14ac:dyDescent="0.25">
      <c r="A123" s="144" t="s">
        <v>448</v>
      </c>
      <c r="B123" s="145"/>
      <c r="C123" s="145"/>
      <c r="D123" s="145"/>
      <c r="E123" s="145"/>
      <c r="F123" s="145"/>
      <c r="G123" s="164"/>
      <c r="H123" s="165"/>
      <c r="I123" s="165"/>
      <c r="J123" s="165"/>
      <c r="K123" s="164"/>
      <c r="L123" s="166"/>
      <c r="M123" s="164" t="str">
        <f ca="1">IF(ISNUMBER(INDIRECT("K" &amp; ROW())/INDIRECT("G" &amp; ROW())),INDIRECT("K" &amp; ROW())/INDIRECT("G" &amp; ROW()), " ")</f>
        <v xml:space="preserve"> </v>
      </c>
      <c r="N123" s="146" t="s">
        <v>869</v>
      </c>
    </row>
    <row r="124" spans="1:14" x14ac:dyDescent="0.25">
      <c r="A124" s="144" t="s">
        <v>449</v>
      </c>
      <c r="B124" s="145"/>
      <c r="C124" s="145"/>
      <c r="D124" s="145"/>
      <c r="E124" s="145"/>
      <c r="F124" s="145"/>
      <c r="G124" s="164">
        <v>1725</v>
      </c>
      <c r="H124" s="165"/>
      <c r="I124" s="165"/>
      <c r="J124" s="165"/>
      <c r="K124" s="164">
        <v>19011</v>
      </c>
      <c r="L124" s="166"/>
      <c r="M124" s="164">
        <f ca="1">IF(ISNUMBER(INDIRECT("K" &amp; ROW())/INDIRECT("G" &amp; ROW())),INDIRECT("K" &amp; ROW())/INDIRECT("G" &amp; ROW()), " ")</f>
        <v>11.02086956521739</v>
      </c>
      <c r="N124" s="146" t="s">
        <v>869</v>
      </c>
    </row>
    <row r="125" spans="1:14" x14ac:dyDescent="0.25">
      <c r="A125" s="144" t="s">
        <v>450</v>
      </c>
      <c r="B125" s="145"/>
      <c r="C125" s="145"/>
      <c r="D125" s="145"/>
      <c r="E125" s="145"/>
      <c r="F125" s="145"/>
      <c r="G125" s="164">
        <v>5994</v>
      </c>
      <c r="H125" s="165"/>
      <c r="I125" s="165"/>
      <c r="J125" s="165"/>
      <c r="K125" s="164">
        <v>14975</v>
      </c>
      <c r="L125" s="166"/>
      <c r="M125" s="164">
        <f ca="1">IF(ISNUMBER(INDIRECT("K" &amp; ROW())/INDIRECT("G" &amp; ROW())),INDIRECT("K" &amp; ROW())/INDIRECT("G" &amp; ROW()), " ")</f>
        <v>2.4983316649983318</v>
      </c>
      <c r="N125" s="146" t="s">
        <v>869</v>
      </c>
    </row>
    <row r="126" spans="1:14" x14ac:dyDescent="0.25">
      <c r="A126" s="144" t="s">
        <v>451</v>
      </c>
      <c r="B126" s="145"/>
      <c r="C126" s="145"/>
      <c r="D126" s="145"/>
      <c r="E126" s="145"/>
      <c r="F126" s="145"/>
      <c r="G126" s="164">
        <v>60</v>
      </c>
      <c r="H126" s="165"/>
      <c r="I126" s="165"/>
      <c r="J126" s="165"/>
      <c r="K126" s="164">
        <v>321</v>
      </c>
      <c r="L126" s="166"/>
      <c r="M126" s="164">
        <f ca="1">IF(ISNUMBER(INDIRECT("K" &amp; ROW())/INDIRECT("G" &amp; ROW())),INDIRECT("K" &amp; ROW())/INDIRECT("G" &amp; ROW()), " ")</f>
        <v>5.35</v>
      </c>
      <c r="N126" s="146" t="s">
        <v>869</v>
      </c>
    </row>
    <row r="127" spans="1:14" x14ac:dyDescent="0.25">
      <c r="A127" s="147" t="s">
        <v>452</v>
      </c>
      <c r="B127" s="148"/>
      <c r="C127" s="148"/>
      <c r="D127" s="148"/>
      <c r="E127" s="148"/>
      <c r="F127" s="148"/>
      <c r="G127" s="167">
        <v>1572</v>
      </c>
      <c r="H127" s="168"/>
      <c r="I127" s="168"/>
      <c r="J127" s="168"/>
      <c r="K127" s="167">
        <v>14757</v>
      </c>
      <c r="L127" s="169"/>
      <c r="M127" s="167">
        <f ca="1">IF(ISNUMBER(INDIRECT("K" &amp; ROW())/INDIRECT("G" &amp; ROW())),INDIRECT("K" &amp; ROW())/INDIRECT("G" &amp; ROW()), " ")</f>
        <v>9.3874045801526709</v>
      </c>
      <c r="N127" s="149" t="s">
        <v>869</v>
      </c>
    </row>
    <row r="128" spans="1:14" x14ac:dyDescent="0.25">
      <c r="A128" s="147" t="s">
        <v>453</v>
      </c>
      <c r="B128" s="148"/>
      <c r="C128" s="148"/>
      <c r="D128" s="148"/>
      <c r="E128" s="148"/>
      <c r="F128" s="148"/>
      <c r="G128" s="167">
        <v>968</v>
      </c>
      <c r="H128" s="168"/>
      <c r="I128" s="168"/>
      <c r="J128" s="168"/>
      <c r="K128" s="167">
        <v>8518</v>
      </c>
      <c r="L128" s="169"/>
      <c r="M128" s="167">
        <f ca="1">IF(ISNUMBER(INDIRECT("K" &amp; ROW())/INDIRECT("G" &amp; ROW())),INDIRECT("K" &amp; ROW())/INDIRECT("G" &amp; ROW()), " ")</f>
        <v>8.7995867768595044</v>
      </c>
      <c r="N128" s="149" t="s">
        <v>869</v>
      </c>
    </row>
    <row r="129" spans="1:14" x14ac:dyDescent="0.25">
      <c r="A129" s="147" t="s">
        <v>454</v>
      </c>
      <c r="B129" s="148"/>
      <c r="C129" s="148"/>
      <c r="D129" s="148"/>
      <c r="E129" s="148"/>
      <c r="F129" s="148"/>
      <c r="G129" s="167"/>
      <c r="H129" s="168"/>
      <c r="I129" s="168"/>
      <c r="J129" s="168"/>
      <c r="K129" s="167"/>
      <c r="L129" s="169"/>
      <c r="M129" s="167" t="str">
        <f ca="1">IF(ISNUMBER(INDIRECT("K" &amp; ROW())/INDIRECT("G" &amp; ROW())),INDIRECT("K" &amp; ROW())/INDIRECT("G" &amp; ROW()), " ")</f>
        <v xml:space="preserve"> </v>
      </c>
      <c r="N129" s="149" t="s">
        <v>869</v>
      </c>
    </row>
    <row r="130" spans="1:14" ht="30" customHeight="1" x14ac:dyDescent="0.25">
      <c r="A130" s="144" t="s">
        <v>455</v>
      </c>
      <c r="B130" s="145"/>
      <c r="C130" s="145"/>
      <c r="D130" s="145"/>
      <c r="E130" s="145"/>
      <c r="F130" s="145"/>
      <c r="G130" s="164">
        <v>186</v>
      </c>
      <c r="H130" s="165"/>
      <c r="I130" s="165"/>
      <c r="J130" s="165"/>
      <c r="K130" s="164">
        <v>1618</v>
      </c>
      <c r="L130" s="166"/>
      <c r="M130" s="164">
        <f ca="1">IF(ISNUMBER(INDIRECT("K" &amp; ROW())/INDIRECT("G" &amp; ROW())),INDIRECT("K" &amp; ROW())/INDIRECT("G" &amp; ROW()), " ")</f>
        <v>8.698924731182796</v>
      </c>
      <c r="N130" s="146" t="s">
        <v>869</v>
      </c>
    </row>
    <row r="131" spans="1:14" ht="30" customHeight="1" x14ac:dyDescent="0.25">
      <c r="A131" s="144" t="s">
        <v>456</v>
      </c>
      <c r="B131" s="145"/>
      <c r="C131" s="145"/>
      <c r="D131" s="145"/>
      <c r="E131" s="145"/>
      <c r="F131" s="145"/>
      <c r="G131" s="164">
        <v>3424</v>
      </c>
      <c r="H131" s="165"/>
      <c r="I131" s="165"/>
      <c r="J131" s="165"/>
      <c r="K131" s="164">
        <v>11195</v>
      </c>
      <c r="L131" s="166"/>
      <c r="M131" s="164">
        <f ca="1">IF(ISNUMBER(INDIRECT("K" &amp; ROW())/INDIRECT("G" &amp; ROW())),INDIRECT("K" &amp; ROW())/INDIRECT("G" &amp; ROW()), " ")</f>
        <v>3.2695677570093458</v>
      </c>
      <c r="N131" s="146" t="s">
        <v>869</v>
      </c>
    </row>
    <row r="132" spans="1:14" ht="30" customHeight="1" x14ac:dyDescent="0.25">
      <c r="A132" s="144" t="s">
        <v>457</v>
      </c>
      <c r="B132" s="145"/>
      <c r="C132" s="145"/>
      <c r="D132" s="145"/>
      <c r="E132" s="145"/>
      <c r="F132" s="145"/>
      <c r="G132" s="164">
        <v>3381</v>
      </c>
      <c r="H132" s="165"/>
      <c r="I132" s="165"/>
      <c r="J132" s="165"/>
      <c r="K132" s="164">
        <v>18860</v>
      </c>
      <c r="L132" s="166"/>
      <c r="M132" s="164">
        <f ca="1">IF(ISNUMBER(INDIRECT("K" &amp; ROW())/INDIRECT("G" &amp; ROW())),INDIRECT("K" &amp; ROW())/INDIRECT("G" &amp; ROW()), " ")</f>
        <v>5.5782312925170068</v>
      </c>
      <c r="N132" s="146" t="s">
        <v>869</v>
      </c>
    </row>
    <row r="133" spans="1:14" x14ac:dyDescent="0.25">
      <c r="A133" s="144" t="s">
        <v>458</v>
      </c>
      <c r="B133" s="145"/>
      <c r="C133" s="145"/>
      <c r="D133" s="145"/>
      <c r="E133" s="145"/>
      <c r="F133" s="145"/>
      <c r="G133" s="164">
        <v>31</v>
      </c>
      <c r="H133" s="165"/>
      <c r="I133" s="165"/>
      <c r="J133" s="165"/>
      <c r="K133" s="164">
        <v>137</v>
      </c>
      <c r="L133" s="166"/>
      <c r="M133" s="164">
        <f ca="1">IF(ISNUMBER(INDIRECT("K" &amp; ROW())/INDIRECT("G" &amp; ROW())),INDIRECT("K" &amp; ROW())/INDIRECT("G" &amp; ROW()), " ")</f>
        <v>4.419354838709677</v>
      </c>
      <c r="N133" s="146" t="s">
        <v>869</v>
      </c>
    </row>
    <row r="134" spans="1:14" x14ac:dyDescent="0.25">
      <c r="A134" s="144" t="s">
        <v>459</v>
      </c>
      <c r="B134" s="145"/>
      <c r="C134" s="145"/>
      <c r="D134" s="145"/>
      <c r="E134" s="145"/>
      <c r="F134" s="145"/>
      <c r="G134" s="164">
        <v>150</v>
      </c>
      <c r="H134" s="165"/>
      <c r="I134" s="165"/>
      <c r="J134" s="165"/>
      <c r="K134" s="164">
        <v>1000</v>
      </c>
      <c r="L134" s="166"/>
      <c r="M134" s="164">
        <f ca="1">IF(ISNUMBER(INDIRECT("K" &amp; ROW())/INDIRECT("G" &amp; ROW())),INDIRECT("K" &amp; ROW())/INDIRECT("G" &amp; ROW()), " ")</f>
        <v>6.666666666666667</v>
      </c>
      <c r="N134" s="146" t="s">
        <v>869</v>
      </c>
    </row>
    <row r="135" spans="1:14" x14ac:dyDescent="0.25">
      <c r="A135" s="144" t="s">
        <v>460</v>
      </c>
      <c r="B135" s="145"/>
      <c r="C135" s="145"/>
      <c r="D135" s="145"/>
      <c r="E135" s="145"/>
      <c r="F135" s="145"/>
      <c r="G135" s="164">
        <v>2650</v>
      </c>
      <c r="H135" s="165"/>
      <c r="I135" s="165"/>
      <c r="J135" s="165"/>
      <c r="K135" s="164">
        <v>21140</v>
      </c>
      <c r="L135" s="166"/>
      <c r="M135" s="164">
        <f ca="1">IF(ISNUMBER(INDIRECT("K" &amp; ROW())/INDIRECT("G" &amp; ROW())),INDIRECT("K" &amp; ROW())/INDIRECT("G" &amp; ROW()), " ")</f>
        <v>7.9773584905660373</v>
      </c>
      <c r="N135" s="146" t="s">
        <v>869</v>
      </c>
    </row>
    <row r="136" spans="1:14" x14ac:dyDescent="0.25">
      <c r="A136" s="144" t="s">
        <v>461</v>
      </c>
      <c r="B136" s="145"/>
      <c r="C136" s="145"/>
      <c r="D136" s="145"/>
      <c r="E136" s="145"/>
      <c r="F136" s="145"/>
      <c r="G136" s="164">
        <v>224</v>
      </c>
      <c r="H136" s="165"/>
      <c r="I136" s="165"/>
      <c r="J136" s="165"/>
      <c r="K136" s="164">
        <v>1766</v>
      </c>
      <c r="L136" s="166"/>
      <c r="M136" s="164">
        <f ca="1">IF(ISNUMBER(INDIRECT("K" &amp; ROW())/INDIRECT("G" &amp; ROW())),INDIRECT("K" &amp; ROW())/INDIRECT("G" &amp; ROW()), " ")</f>
        <v>7.8839285714285712</v>
      </c>
      <c r="N136" s="146" t="s">
        <v>869</v>
      </c>
    </row>
    <row r="137" spans="1:14" ht="30" customHeight="1" x14ac:dyDescent="0.25">
      <c r="A137" s="144" t="s">
        <v>462</v>
      </c>
      <c r="B137" s="145"/>
      <c r="C137" s="145"/>
      <c r="D137" s="145"/>
      <c r="E137" s="145"/>
      <c r="F137" s="145"/>
      <c r="G137" s="164">
        <v>19</v>
      </c>
      <c r="H137" s="165"/>
      <c r="I137" s="165"/>
      <c r="J137" s="165"/>
      <c r="K137" s="164">
        <v>181</v>
      </c>
      <c r="L137" s="166"/>
      <c r="M137" s="164">
        <f ca="1">IF(ISNUMBER(INDIRECT("K" &amp; ROW())/INDIRECT("G" &amp; ROW())),INDIRECT("K" &amp; ROW())/INDIRECT("G" &amp; ROW()), " ")</f>
        <v>9.526315789473685</v>
      </c>
      <c r="N137" s="146" t="s">
        <v>869</v>
      </c>
    </row>
    <row r="138" spans="1:14" x14ac:dyDescent="0.25">
      <c r="A138" s="144" t="s">
        <v>463</v>
      </c>
      <c r="B138" s="145"/>
      <c r="C138" s="145"/>
      <c r="D138" s="145"/>
      <c r="E138" s="145"/>
      <c r="F138" s="145"/>
      <c r="G138" s="164">
        <v>188</v>
      </c>
      <c r="H138" s="165"/>
      <c r="I138" s="165"/>
      <c r="J138" s="165"/>
      <c r="K138" s="164">
        <v>1200</v>
      </c>
      <c r="L138" s="166"/>
      <c r="M138" s="164">
        <f ca="1">IF(ISNUMBER(INDIRECT("K" &amp; ROW())/INDIRECT("G" &amp; ROW())),INDIRECT("K" &amp; ROW())/INDIRECT("G" &amp; ROW()), " ")</f>
        <v>6.3829787234042552</v>
      </c>
      <c r="N138" s="146" t="s">
        <v>869</v>
      </c>
    </row>
    <row r="139" spans="1:14" ht="30" customHeight="1" x14ac:dyDescent="0.25">
      <c r="A139" s="144" t="s">
        <v>464</v>
      </c>
      <c r="B139" s="145"/>
      <c r="C139" s="145"/>
      <c r="D139" s="145"/>
      <c r="E139" s="145"/>
      <c r="F139" s="145"/>
      <c r="G139" s="164">
        <v>59</v>
      </c>
      <c r="H139" s="165"/>
      <c r="I139" s="165"/>
      <c r="J139" s="165"/>
      <c r="K139" s="164">
        <v>410</v>
      </c>
      <c r="L139" s="166"/>
      <c r="M139" s="164">
        <f ca="1">IF(ISNUMBER(INDIRECT("K" &amp; ROW())/INDIRECT("G" &amp; ROW())),INDIRECT("K" &amp; ROW())/INDIRECT("G" &amp; ROW()), " ")</f>
        <v>6.9491525423728815</v>
      </c>
      <c r="N139" s="146" t="s">
        <v>869</v>
      </c>
    </row>
    <row r="140" spans="1:14" x14ac:dyDescent="0.25">
      <c r="A140" s="144" t="s">
        <v>465</v>
      </c>
      <c r="B140" s="145"/>
      <c r="C140" s="145"/>
      <c r="D140" s="145"/>
      <c r="E140" s="145"/>
      <c r="F140" s="145"/>
      <c r="G140" s="164">
        <v>10312</v>
      </c>
      <c r="H140" s="165"/>
      <c r="I140" s="165"/>
      <c r="J140" s="165"/>
      <c r="K140" s="164">
        <v>57507</v>
      </c>
      <c r="L140" s="166"/>
      <c r="M140" s="164">
        <f ca="1">IF(ISNUMBER(INDIRECT("K" &amp; ROW())/INDIRECT("G" &amp; ROW())),INDIRECT("K" &amp; ROW())/INDIRECT("G" &amp; ROW()), " ")</f>
        <v>5.5767067494181539</v>
      </c>
      <c r="N140" s="146" t="s">
        <v>869</v>
      </c>
    </row>
    <row r="141" spans="1:14" x14ac:dyDescent="0.25">
      <c r="A141" s="147" t="s">
        <v>466</v>
      </c>
      <c r="B141" s="148"/>
      <c r="C141" s="148"/>
      <c r="D141" s="148"/>
      <c r="E141" s="148"/>
      <c r="F141" s="148"/>
      <c r="G141" s="167">
        <v>10312</v>
      </c>
      <c r="H141" s="168"/>
      <c r="I141" s="168"/>
      <c r="J141" s="168"/>
      <c r="K141" s="167">
        <v>57507</v>
      </c>
      <c r="L141" s="169"/>
      <c r="M141" s="167">
        <f ca="1">IF(ISNUMBER(INDIRECT("K" &amp; ROW())/INDIRECT("G" &amp; ROW())),INDIRECT("K" &amp; ROW())/INDIRECT("G" &amp; ROW()), " ")</f>
        <v>5.5767067494181539</v>
      </c>
      <c r="N141" s="149" t="s">
        <v>869</v>
      </c>
    </row>
    <row r="142" spans="1:14" x14ac:dyDescent="0.25">
      <c r="A142" s="48"/>
      <c r="G142" s="67"/>
      <c r="H142" s="68"/>
      <c r="I142" s="68"/>
      <c r="J142" s="68"/>
      <c r="K142" s="67"/>
      <c r="L142" s="69"/>
      <c r="M142" s="67"/>
      <c r="N142" s="48"/>
    </row>
    <row r="143" spans="1:14" x14ac:dyDescent="0.25">
      <c r="A143" s="2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70"/>
      <c r="M143" s="29"/>
      <c r="N143" s="29"/>
    </row>
    <row r="144" spans="1:14" x14ac:dyDescent="0.25">
      <c r="A144" s="75" t="s">
        <v>69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70"/>
      <c r="M144" s="29"/>
      <c r="N144" s="29"/>
    </row>
    <row r="145" spans="1:14" x14ac:dyDescent="0.25">
      <c r="A145" s="3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70"/>
      <c r="M145" s="29"/>
      <c r="N145" s="29"/>
    </row>
    <row r="146" spans="1:14" x14ac:dyDescent="0.25">
      <c r="A146" s="75" t="s">
        <v>70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70"/>
      <c r="M146" s="29"/>
      <c r="N146" s="29"/>
    </row>
  </sheetData>
  <mergeCells count="53">
    <mergeCell ref="A140:F140"/>
    <mergeCell ref="A141:F141"/>
    <mergeCell ref="A134:F134"/>
    <mergeCell ref="A135:F135"/>
    <mergeCell ref="A136:F136"/>
    <mergeCell ref="A137:F137"/>
    <mergeCell ref="A138:F138"/>
    <mergeCell ref="A139:F139"/>
    <mergeCell ref="A128:F128"/>
    <mergeCell ref="A129:F129"/>
    <mergeCell ref="A130:F130"/>
    <mergeCell ref="A131:F131"/>
    <mergeCell ref="A132:F132"/>
    <mergeCell ref="A133:F133"/>
    <mergeCell ref="A122:F122"/>
    <mergeCell ref="A123:F123"/>
    <mergeCell ref="A124:F124"/>
    <mergeCell ref="A125:F125"/>
    <mergeCell ref="A126:F126"/>
    <mergeCell ref="A127:F127"/>
    <mergeCell ref="A24:N24"/>
    <mergeCell ref="A25:N25"/>
    <mergeCell ref="A40:N40"/>
    <mergeCell ref="A51:N51"/>
    <mergeCell ref="A116:N116"/>
    <mergeCell ref="A117:N11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