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6" i="16"/>
  <c r="M37" i="16"/>
  <c r="M38" i="16"/>
  <c r="M40" i="16"/>
  <c r="M41" i="16"/>
  <c r="M42" i="16"/>
  <c r="M43" i="16"/>
  <c r="M44" i="16"/>
  <c r="M45" i="16"/>
  <c r="M46" i="16"/>
  <c r="M47" i="16"/>
  <c r="M48" i="16"/>
  <c r="M49" i="16"/>
  <c r="M50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M96" i="16"/>
  <c r="M97" i="16"/>
  <c r="M98" i="16"/>
  <c r="M99" i="16"/>
  <c r="M100" i="16"/>
  <c r="M103" i="16"/>
  <c r="M104" i="16"/>
  <c r="M105" i="16"/>
  <c r="M106" i="16"/>
  <c r="M107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44" i="8"/>
  <c r="K143" i="8"/>
  <c r="H144" i="8"/>
  <c r="H143" i="8"/>
  <c r="J14" i="16"/>
  <c r="G14" i="16"/>
  <c r="K30" i="8"/>
  <c r="H30" i="8"/>
  <c r="A18" i="16"/>
  <c r="B34" i="8"/>
  <c r="M108" i="16"/>
  <c r="M112" i="16"/>
  <c r="M116" i="16"/>
  <c r="M120" i="16"/>
  <c r="M124" i="16"/>
  <c r="M113" i="16"/>
  <c r="M117" i="16"/>
  <c r="M125" i="16"/>
  <c r="M109" i="16"/>
  <c r="M110" i="16"/>
  <c r="M114" i="16"/>
  <c r="M118" i="16"/>
  <c r="M122" i="16"/>
  <c r="M126" i="16"/>
  <c r="M111" i="16"/>
  <c r="M115" i="16"/>
  <c r="M119" i="16"/>
  <c r="M123" i="16"/>
  <c r="M127" i="16"/>
  <c r="M12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22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2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2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2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2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2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2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46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48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108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108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108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108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10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3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3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<sst xmlns="http://schemas.openxmlformats.org/spreadsheetml/2006/main" count="1070" uniqueCount="724">
  <si>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</si>
  <si>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</si>
  <si>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</si>
  <si>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</si>
  <si>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</si>
  <si>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</si>
  <si>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</si>
  <si>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</si>
  <si>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</si>
  <si>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</si>
  <si>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</si>
  <si>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</si>
  <si>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</si>
  <si>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</si>
  <si>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</si>
  <si>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</si>
  <si>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</si>
  <si>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</si>
  <si>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</si>
  <si>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</si>
  <si>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</si>
  <si>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</si>
  <si>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</si>
  <si>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</si>
  <si>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</si>
  <si>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</si>
  <si>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</si>
  <si>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</si>
  <si>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</si>
  <si>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</si>
  <si>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</si>
  <si>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</si>
  <si>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</si>
  <si>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</si>
  <si>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</si>
  <si>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</si>
  <si>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</si>
  <si>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</si>
  <si>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</si>
  <si>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</si>
  <si>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</si>
  <si>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</si>
  <si>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</si>
  <si>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</si>
  <si>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</si>
  <si>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</si>
  <si>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</si>
  <si>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</si>
  <si>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</si>
  <si>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</si>
  <si>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</si>
  <si>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</si>
  <si>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</si>
  <si>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</si>
  <si>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</si>
  <si>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</si>
  <si>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</si>
  <si>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</si>
  <si>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</si>
  <si>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</si>
  <si>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</si>
  <si>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</si>
  <si>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</si>
  <si>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</si>
  <si>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</si>
  <si>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31.12.2014</t>
  </si>
  <si>
    <t>О ПРИЕМКЕ ВЫПОЛНЕННЫХ РАБОТ за Декабрь 2014</t>
  </si>
  <si>
    <t>на Мира,25</t>
  </si>
  <si>
    <t>Сдал:  _________________ //</t>
  </si>
  <si>
    <t>Принял:  _________________ //</t>
  </si>
  <si>
    <t>Раздел 1. Ремонт системы отопления.кв.10.от 24.01.2014г.</t>
  </si>
  <si>
    <t>ТЕРр65-15-1
Смена отдельных участков трубопроводов с заготовкой труб в построечных условиях диаметром: до 20 мм
100 м трубопровода
1 119,57 = 2 435,67 - 107 x 12,30
НР 88%=103%*0.85 от ФОТ
СП 48%=60%*0.8 от ФОТ</t>
  </si>
  <si>
    <t>0,015
88
48</t>
  </si>
  <si>
    <t>1000,16
_____
64,52</t>
  </si>
  <si>
    <t>54,89
_____
1,4</t>
  </si>
  <si>
    <t>17
15
9</t>
  </si>
  <si>
    <t>15
_____
1</t>
  </si>
  <si>
    <t>174
145
79</t>
  </si>
  <si>
    <t>165
_____
5</t>
  </si>
  <si>
    <t>Р</t>
  </si>
  <si>
    <t>ТЕРр65-23-2
Слив и наполнение водой системы отопления: с осмотром системы
1000 м3 объема здания
НР 63%=74%*0.85 от ФОТ
СП 40%=50%*0.8 от ФОТ</t>
  </si>
  <si>
    <t>0,135
63
40</t>
  </si>
  <si>
    <t>2
1
1</t>
  </si>
  <si>
    <t>20
13
8</t>
  </si>
  <si>
    <t>ТСЦ-103-0014
Трубы стальные сварные водогазопроводные с резьбой черные обыкновенные (неоцинкованные), диаметр условного прохода: 20 мм, толщина стенки 2,8 мм
м</t>
  </si>
  <si>
    <t>1,605
88
48</t>
  </si>
  <si>
    <t xml:space="preserve">
_____
12,3</t>
  </si>
  <si>
    <t xml:space="preserve">
_____
20</t>
  </si>
  <si>
    <t xml:space="preserve">
_____
65</t>
  </si>
  <si>
    <t>М</t>
  </si>
  <si>
    <t>ТСЦ-302-1237
Сгоны стальные с муфтой и контргайкой, диаметром: 20 мм
шт.</t>
  </si>
  <si>
    <t>8
98
56</t>
  </si>
  <si>
    <t xml:space="preserve">
_____
18,6</t>
  </si>
  <si>
    <t xml:space="preserve">
_____
149</t>
  </si>
  <si>
    <t xml:space="preserve">
_____
276</t>
  </si>
  <si>
    <t>Раздел 2. Установка хомута в кв.№18 от 04.02.2014г.</t>
  </si>
  <si>
    <t>ТЕР29-01-181-01
Устройство металлической гидроизоляции (бандаж)
1 т металлоконструкций изоляции
НР 111%=145%*(0.9*0.85) от ФОТ
СП 51%=75%*(0.85*0.8) от ФОТ</t>
  </si>
  <si>
    <t>0,0025
111
51</t>
  </si>
  <si>
    <t>811,45
_____
14803,28</t>
  </si>
  <si>
    <t>40
3
1</t>
  </si>
  <si>
    <t>2
_____
38</t>
  </si>
  <si>
    <t>154
24
11</t>
  </si>
  <si>
    <t>22
_____
129</t>
  </si>
  <si>
    <t>Раздел 3. Смена уч. трубы водоснабжения в кв.4 от 10.02.14г.</t>
  </si>
  <si>
    <t>ТЕРр65-23-3
Слив воды из системы
1000 м3 объема здания
НР 63%=74%*0.85 от ФОТ
СП 40%=50%*0.8 от ФОТ</t>
  </si>
  <si>
    <t>0,045
63
40</t>
  </si>
  <si>
    <t>1
1</t>
  </si>
  <si>
    <t>ТЕРр65-1-1
Разборка трубопроводов из водогазопроводных труб диаметром: до 32 мм
100 м трубопровода
НР 63%=74%*0.85 от ФОТ
СП 40%=50%*0.8 от ФОТ</t>
  </si>
  <si>
    <t>0,015
63
40</t>
  </si>
  <si>
    <t>364,28
_____
60,42</t>
  </si>
  <si>
    <t>7,63
_____
1,4</t>
  </si>
  <si>
    <t>6
4
3</t>
  </si>
  <si>
    <t>5
_____
1</t>
  </si>
  <si>
    <t>65
38
24</t>
  </si>
  <si>
    <t>60
_____
5</t>
  </si>
  <si>
    <t>ТЕР16-02-005-01
Прокладка трубопроводов отопления и водоснабжения из стальных электросварных труб диаметром: до 40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трубопровода
НР 98%=128%*(0.9*0.85) от ФОТ
СП 56%=83%*(0.85*0.8) от ФОТ</t>
  </si>
  <si>
    <t>0,015
98
56</t>
  </si>
  <si>
    <t>863,24
_____
48,6</t>
  </si>
  <si>
    <t>167,61
_____
3,88</t>
  </si>
  <si>
    <t>16
15
9</t>
  </si>
  <si>
    <t>158
141
81</t>
  </si>
  <si>
    <t>143
_____
3</t>
  </si>
  <si>
    <t>12
_____
1</t>
  </si>
  <si>
    <t>ТСЦ-302-1313
Трубопроводы из стальных водогазопроводных неоцинкованных труб с гильзами и креплениями для газоснабжения диаметром: 25 мм
м</t>
  </si>
  <si>
    <t>1,5
98
56</t>
  </si>
  <si>
    <t xml:space="preserve">
_____
35,45</t>
  </si>
  <si>
    <t xml:space="preserve">
_____
53</t>
  </si>
  <si>
    <t xml:space="preserve">
_____
172</t>
  </si>
  <si>
    <t>Раздел 4. Замена труб отопления в кв.82 от 20.03.2014г.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</si>
  <si>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</si>
  <si>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0,025
88
48</t>
  </si>
  <si>
    <t>1000,16
_____
1380,62</t>
  </si>
  <si>
    <t>61
26
15</t>
  </si>
  <si>
    <t>25
_____
35</t>
  </si>
  <si>
    <t>399
243
132</t>
  </si>
  <si>
    <t>276
_____
116</t>
  </si>
  <si>
    <t>0,15
63
40</t>
  </si>
  <si>
    <t>23
14
9</t>
  </si>
  <si>
    <t>3
98
56</t>
  </si>
  <si>
    <t xml:space="preserve">
_____
56</t>
  </si>
  <si>
    <t xml:space="preserve">
_____
103</t>
  </si>
  <si>
    <t>Раздел 5. Ремонт двери от 26.02.2014</t>
  </si>
  <si>
    <t>ТЕРр56-16-1
Ремонт калевки дверного полотна
100 отремонтированных мест
НР 70%=82%*0.85 от ФОТ
СП 50%=62%*0.8 от ФОТ</t>
  </si>
  <si>
    <t>0,01
70
50</t>
  </si>
  <si>
    <t>163,85
_____
485,83</t>
  </si>
  <si>
    <t>7
2
1</t>
  </si>
  <si>
    <t>2
_____
5</t>
  </si>
  <si>
    <t>45
13
9</t>
  </si>
  <si>
    <t>18
_____
26</t>
  </si>
  <si>
    <t>ТЕРр56-18-2
Укрепление оконных и дверных коробок: без конопатки
100 коробок
НР 70%=82%*0.85 от ФОТ
СП 50%=62%*0.8 от ФОТ</t>
  </si>
  <si>
    <t>229,4
_____
172</t>
  </si>
  <si>
    <t>4
2
1</t>
  </si>
  <si>
    <t>2
_____
2</t>
  </si>
  <si>
    <t>36
18
13</t>
  </si>
  <si>
    <t>25
_____
11</t>
  </si>
  <si>
    <t>Раздел 6. МАЙ</t>
  </si>
  <si>
    <t>кв.1</t>
  </si>
  <si>
    <t>0,022
88
48</t>
  </si>
  <si>
    <t>54
23
13</t>
  </si>
  <si>
    <t>22
_____
31</t>
  </si>
  <si>
    <t>351
213
116</t>
  </si>
  <si>
    <t>242
_____
103</t>
  </si>
  <si>
    <t>ТЕРр65-15-2
Смена отдельных участков трубопроводов с заготовкой труб в построечных условиях диаметром: до 32 мм
100 м трубопровода
НР 88%=103%*0.85 от ФОТ
СП 48%=60%*0.8 от ФОТ</t>
  </si>
  <si>
    <t>0,028
88
48</t>
  </si>
  <si>
    <t>1019,2
_____
2504,12</t>
  </si>
  <si>
    <t>68,58
_____
2,8</t>
  </si>
  <si>
    <t>101
30
17</t>
  </si>
  <si>
    <t>29
_____
70</t>
  </si>
  <si>
    <t>559
277
151</t>
  </si>
  <si>
    <t>314
_____
235</t>
  </si>
  <si>
    <t>10
_____
1</t>
  </si>
  <si>
    <t>ТСЦ-507-1974
Отводы 90 град. с радиусом кривизны R=1,5 Ду на Ру до 16 МПа (160 кгс/см2), диаметром условного прохода: 50 мм, наружным диаметром 57 мм, толщиной стенки 4 мм
шт.</t>
  </si>
  <si>
    <t>1
88
48</t>
  </si>
  <si>
    <t xml:space="preserve">
_____
22,8</t>
  </si>
  <si>
    <t xml:space="preserve">
_____
23</t>
  </si>
  <si>
    <t xml:space="preserve">
_____
54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</si>
  <si>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88%=103%*0.85 от ФОТ
СП 48%=60%*0.8 от ФОТ</t>
  </si>
  <si>
    <t>0,06
88
48</t>
  </si>
  <si>
    <t>2225,28
_____
105,38</t>
  </si>
  <si>
    <t>144
138
80</t>
  </si>
  <si>
    <t>134
_____
5</t>
  </si>
  <si>
    <t>1510
1294
706</t>
  </si>
  <si>
    <t>1471
_____
15</t>
  </si>
  <si>
    <t>ТСЦ-507-3367
Труба из полипропилена PN 25/25
м</t>
  </si>
  <si>
    <t>6
63
40</t>
  </si>
  <si>
    <t xml:space="preserve">
_____
16,92</t>
  </si>
  <si>
    <t xml:space="preserve">
_____
102</t>
  </si>
  <si>
    <t xml:space="preserve">
_____
285</t>
  </si>
  <si>
    <t>ТСЦ-507-3174
Угольник 90 град. полипропиленовый диаметром 25 мм
шт.</t>
  </si>
  <si>
    <t>4
88
48</t>
  </si>
  <si>
    <t xml:space="preserve">
_____
2,45</t>
  </si>
  <si>
    <t xml:space="preserve">
_____
10</t>
  </si>
  <si>
    <t xml:space="preserve">
_____
25</t>
  </si>
  <si>
    <t>ТСЦ-507-5074
Муфта полипропиленовая комбинированная, с внутренней резьбой, разъемная диаметром 20х1/2"
шт.</t>
  </si>
  <si>
    <t>2
88
48</t>
  </si>
  <si>
    <t xml:space="preserve">
_____
12,46</t>
  </si>
  <si>
    <t xml:space="preserve">
_____
58</t>
  </si>
  <si>
    <t>кв.2</t>
  </si>
  <si>
    <t>0,005
88
48</t>
  </si>
  <si>
    <t>12
5
3</t>
  </si>
  <si>
    <t>5
_____
7</t>
  </si>
  <si>
    <t>80
48
26</t>
  </si>
  <si>
    <t>55
_____
24</t>
  </si>
  <si>
    <t>0,032
88
48</t>
  </si>
  <si>
    <t>115
34
20</t>
  </si>
  <si>
    <t>33
_____
80</t>
  </si>
  <si>
    <t>639
317
173</t>
  </si>
  <si>
    <t>359
_____
268</t>
  </si>
  <si>
    <t>ТСЦ-302-3234
Контргайка
шт.</t>
  </si>
  <si>
    <t xml:space="preserve">
_____
2,41</t>
  </si>
  <si>
    <t xml:space="preserve">
_____
2</t>
  </si>
  <si>
    <t xml:space="preserve">
_____
18</t>
  </si>
  <si>
    <t xml:space="preserve">
_____
19</t>
  </si>
  <si>
    <t xml:space="preserve">
_____
34</t>
  </si>
  <si>
    <t>чердак</t>
  </si>
  <si>
    <t>0,008
88
48</t>
  </si>
  <si>
    <t>19
8
5</t>
  </si>
  <si>
    <t>8
_____
11</t>
  </si>
  <si>
    <t>128
77
42</t>
  </si>
  <si>
    <t>88
_____
38</t>
  </si>
  <si>
    <t>кв.10</t>
  </si>
  <si>
    <t>0,001
88
48</t>
  </si>
  <si>
    <t>1
_____
1</t>
  </si>
  <si>
    <t>16
10
5</t>
  </si>
  <si>
    <t>11
_____
5</t>
  </si>
  <si>
    <t>ТСЦ-103-0110
Муфты прямые длинные из ковкого чугуна с цилиндрической резьбой максимальным условным проходом: 20 мм
10 шт.</t>
  </si>
  <si>
    <t>0,1
88
48</t>
  </si>
  <si>
    <t xml:space="preserve">
_____
50,3</t>
  </si>
  <si>
    <t xml:space="preserve">
_____
5</t>
  </si>
  <si>
    <t xml:space="preserve">
_____
13</t>
  </si>
  <si>
    <t>Раздел 7. ИЮНЬ</t>
  </si>
  <si>
    <t>кв.19</t>
  </si>
  <si>
    <t>кв.29</t>
  </si>
  <si>
    <t>0,01
88
48</t>
  </si>
  <si>
    <t>24
10
6</t>
  </si>
  <si>
    <t>10
_____
13</t>
  </si>
  <si>
    <t>159
97
53</t>
  </si>
  <si>
    <t>110
_____
46</t>
  </si>
  <si>
    <t>Раздел 8. ИЮЛЬ</t>
  </si>
  <si>
    <t>кв.28</t>
  </si>
  <si>
    <t>0,04
88
48</t>
  </si>
  <si>
    <t>96
92
53</t>
  </si>
  <si>
    <t>89
_____
4</t>
  </si>
  <si>
    <t>1007
863
471</t>
  </si>
  <si>
    <t>981
_____
10</t>
  </si>
  <si>
    <t>4
63
40</t>
  </si>
  <si>
    <t xml:space="preserve">
_____
68</t>
  </si>
  <si>
    <t xml:space="preserve">
_____
190</t>
  </si>
  <si>
    <t>3
88
48</t>
  </si>
  <si>
    <t xml:space="preserve">
_____
37</t>
  </si>
  <si>
    <t xml:space="preserve">
_____
88</t>
  </si>
  <si>
    <t>подъезд</t>
  </si>
  <si>
    <t>ТЕР09-05-002-03
Электродуговая сварка при монтаже одноэтажных производственных зданий: ограждений
10 т конструкций
НР 69%=90%*(0.9*0.85) от ФОТ
СП 58%=85%*(0.85*0.8) от ФОТ</t>
  </si>
  <si>
    <t>0,005
69
58</t>
  </si>
  <si>
    <t>5085,81
_____
691,2</t>
  </si>
  <si>
    <t>49
20
18</t>
  </si>
  <si>
    <t>25
_____
4</t>
  </si>
  <si>
    <t>459
193
162</t>
  </si>
  <si>
    <t>280
_____
18</t>
  </si>
  <si>
    <t>0,006
88
48</t>
  </si>
  <si>
    <t>15
6
4</t>
  </si>
  <si>
    <t>6
_____
9</t>
  </si>
  <si>
    <t>96
58
32</t>
  </si>
  <si>
    <t>66
_____
28</t>
  </si>
  <si>
    <t xml:space="preserve">
_____
69</t>
  </si>
  <si>
    <t>Ремонт подъездов</t>
  </si>
  <si>
    <t>ТЕРр61-1-9
Сплошное выравнивание штукатурки внутри здания (однослойная штукатурка) сухой растворной смесью (типа «Ветонит») толщиной до 10 мм для последующей окраски или оклейки обоями: стен
100 м2 поверхности
НР 67%=79%*0.85 от ФОТ
СП 40%=50%*0.8 от ФОТ</t>
  </si>
  <si>
    <t>0,03
67
40</t>
  </si>
  <si>
    <t>910,69
_____
111,46</t>
  </si>
  <si>
    <t>36,38
_____
23,98</t>
  </si>
  <si>
    <t>32
22
14</t>
  </si>
  <si>
    <t>27
_____
4</t>
  </si>
  <si>
    <t>321
207
124</t>
  </si>
  <si>
    <t>301
_____
12</t>
  </si>
  <si>
    <t>8
_____
8</t>
  </si>
  <si>
    <t>ТСЦ-402-0077
Смесь штукатурная «Ротбанд», КНАУФ
кг</t>
  </si>
  <si>
    <t>30
67
40</t>
  </si>
  <si>
    <t xml:space="preserve">
_____
2,74</t>
  </si>
  <si>
    <t xml:space="preserve">
_____
82</t>
  </si>
  <si>
    <t xml:space="preserve">
_____
348</t>
  </si>
  <si>
    <t>ТЕРр62-1-4
Окраска известковыми составами: по штукатурке
100 м2 окрашиваемой поверхности (без вычета проемов)
НР 68%=80%*0.85 от ФОТ
СП 40%=50%*0.8 от ФОТ</t>
  </si>
  <si>
    <t>1,5
68
40</t>
  </si>
  <si>
    <t>147,72
_____
26,66</t>
  </si>
  <si>
    <t>6,47
_____
1,4</t>
  </si>
  <si>
    <t>271
179
112</t>
  </si>
  <si>
    <t>222
_____
39</t>
  </si>
  <si>
    <t>10
_____
2</t>
  </si>
  <si>
    <t>2730
1677
986</t>
  </si>
  <si>
    <t>2443
_____
238</t>
  </si>
  <si>
    <t>49
_____
23</t>
  </si>
  <si>
    <t>ТЕРр62-7-5
Улучшенная масляная окраска ранее окрашенных стен: за два раза с расчисткой старой краски до 35%
100 м2 окрашиваемой поверхности
НР 68%=80%*0.85 от ФОТ
СП 40%=50%*0.8 от ФОТ</t>
  </si>
  <si>
    <t>1,6
68
40</t>
  </si>
  <si>
    <t>558,99
_____
777,73</t>
  </si>
  <si>
    <t>9,57
_____
1,4</t>
  </si>
  <si>
    <t>2154
717
448</t>
  </si>
  <si>
    <t>894
_____
1245</t>
  </si>
  <si>
    <t>15
_____
2</t>
  </si>
  <si>
    <t>13657
6719
3952</t>
  </si>
  <si>
    <t>9856
_____
3721</t>
  </si>
  <si>
    <t>80
_____
25</t>
  </si>
  <si>
    <t>ТЕРр62-27-1
Сплошная шпаклевка ранее оштукатуренных поверхностей цементно-поливинилацетатным составом: с лесов и земли
100 м2 ошпаклеванной поверхности
НР 68%=80%*0.85 от ФОТ
СП 40%=50%*0.8 от ФОТ</t>
  </si>
  <si>
    <t>0,45
68
40</t>
  </si>
  <si>
    <t>259,26
_____
115,15</t>
  </si>
  <si>
    <t>169
94
59</t>
  </si>
  <si>
    <t>117
_____
52</t>
  </si>
  <si>
    <t>1553
874
514</t>
  </si>
  <si>
    <t>1286
_____
264</t>
  </si>
  <si>
    <t>ТЕР46-03-017-07
Заделка кирпичом гнезд, борозд и концов балок
1 м3 заделки
НР 84%=110%*(0.9*0.85) от ФОТ
СП 48%=70%*(0.85*0.8) от ФОТ</t>
  </si>
  <si>
    <t>0,3
84
48</t>
  </si>
  <si>
    <t>298,33
_____
724,51</t>
  </si>
  <si>
    <t>312
88
53</t>
  </si>
  <si>
    <t>89
_____
217</t>
  </si>
  <si>
    <t>2560
829
474</t>
  </si>
  <si>
    <t>987
_____
1543</t>
  </si>
  <si>
    <t>Раздел 9. ОКТЯБРЬ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</si>
  <si>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</si>
  <si>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0,004
88
48</t>
  </si>
  <si>
    <t>1243,2
_____
3595,9</t>
  </si>
  <si>
    <t>174,53
_____
4,21</t>
  </si>
  <si>
    <t>20
5
3</t>
  </si>
  <si>
    <t>5
_____
14</t>
  </si>
  <si>
    <t>107
48
26</t>
  </si>
  <si>
    <t>55
_____
48</t>
  </si>
  <si>
    <t>ТЕРр65-5-1
Смена вентилей и клапанов обратных муфтовых диаметром: до 20 мм
100 шт.
НР 88%=103%*0.85 от ФОТ
СП 48%=60%*0.8 от ФОТ</t>
  </si>
  <si>
    <t>0,02
88
48</t>
  </si>
  <si>
    <t>929,07
_____
76,36</t>
  </si>
  <si>
    <t>20
20
11</t>
  </si>
  <si>
    <t>19
_____
1</t>
  </si>
  <si>
    <t>210
180
98</t>
  </si>
  <si>
    <t>205
_____
4</t>
  </si>
  <si>
    <t>ТСЦ-302-1832
Кран букса муфтовый 11Б27П1, диаметром: 20 мм
шт.</t>
  </si>
  <si>
    <t xml:space="preserve">
_____
43,5</t>
  </si>
  <si>
    <t xml:space="preserve">
_____
44</t>
  </si>
  <si>
    <t xml:space="preserve">
_____
116</t>
  </si>
  <si>
    <t>ТСЦ-302-1831
Кран шаровой муфтовый 11Б27П1, диаметром: 15 мм
шт.</t>
  </si>
  <si>
    <t xml:space="preserve">
_____
29,3</t>
  </si>
  <si>
    <t xml:space="preserve">
_____
29</t>
  </si>
  <si>
    <t xml:space="preserve">
_____
75</t>
  </si>
  <si>
    <t>Раздел 10. НОЯБРЬ</t>
  </si>
  <si>
    <t>кв.24</t>
  </si>
  <si>
    <t>ТСЦ-302-1236
Сгоны стальные с муфтой и контргайкой, диаметром: 15 мм
шт.</t>
  </si>
  <si>
    <t xml:space="preserve">
_____
17,6</t>
  </si>
  <si>
    <t xml:space="preserve">
_____
28</t>
  </si>
  <si>
    <t>кв.23</t>
  </si>
  <si>
    <t>ТЕРр65-16-1
Смена сгонов у трубопроводов диаметром: до 20 мм
100 сгонов
НР 88%=103%*0.85 от ФОТ
СП 48%=60%*0.8 от ФОТ</t>
  </si>
  <si>
    <t>345,26
_____
1904,31</t>
  </si>
  <si>
    <t>0,67
_____
0,28</t>
  </si>
  <si>
    <t>45
7
4</t>
  </si>
  <si>
    <t>7
_____
38</t>
  </si>
  <si>
    <t>148
67
36</t>
  </si>
  <si>
    <t>76
_____
72</t>
  </si>
  <si>
    <t>ТЕРр65-23-1
Слив и наполнение водой системы отопления: без осмотра системы
1000 м3 объема здания
НР 63%=74%*0.85 от ФОТ
СП 40%=50%*0.8 от ФОТ</t>
  </si>
  <si>
    <t>0,2
63
40</t>
  </si>
  <si>
    <t>1
1
1</t>
  </si>
  <si>
    <t>9
6
4</t>
  </si>
  <si>
    <t>ТЕРр65-17-1
Установка заглушек диаметром трубопроводов: до 100 мм
100 заглушек
1 755,72 = 3 759,44 - 0,094 x 5 300,00 - 0,072 x 20 910,00
НР 88%=103%*0.85 от ФОТ
СП 48%=60%*0.8 от ФОТ</t>
  </si>
  <si>
    <t>1254,4
_____
491</t>
  </si>
  <si>
    <t>18
13
8</t>
  </si>
  <si>
    <t>13
_____
5</t>
  </si>
  <si>
    <t>173
121
66</t>
  </si>
  <si>
    <t>138
_____
34</t>
  </si>
  <si>
    <t>ТСЦ-301-1308
Пробки радиаторные
шт.</t>
  </si>
  <si>
    <t xml:space="preserve">
_____
15,7</t>
  </si>
  <si>
    <t xml:space="preserve">
_____
16</t>
  </si>
  <si>
    <t>Итого прямые затраты по акту</t>
  </si>
  <si>
    <t>1852
_____
2831</t>
  </si>
  <si>
    <t>72
_____
5</t>
  </si>
  <si>
    <t>20386
_____
9287</t>
  </si>
  <si>
    <t>442
_____
59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</si>
  <si>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</si>
  <si>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</si>
  <si>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</si>
  <si>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</si>
  <si>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</si>
  <si>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</si>
  <si>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</si>
  <si>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</si>
  <si>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</si>
  <si>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</si>
  <si>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Тоннели и метрополитены, закрытый способ работ</t>
  </si>
  <si>
    <t xml:space="preserve">    Проемы (ремонтно-строительные)</t>
  </si>
  <si>
    <t xml:space="preserve">    Строительные металлические конструкции</t>
  </si>
  <si>
    <t xml:space="preserve">    Штукатурные работы (ремонтно-строительные)</t>
  </si>
  <si>
    <t xml:space="preserve">    Малярные работы (ремонтно-строительные)</t>
  </si>
  <si>
    <t xml:space="preserve">    Работы по реконструкции зданий и сооружений (усиление и замена существующих конструкций, разборка и возведение отдельных конструктивных элементов)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</si>
  <si>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</si>
  <si>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</si>
  <si>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</si>
  <si>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</si>
  <si>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</si>
  <si>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</si>
  <si>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</si>
  <si>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</si>
  <si>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</si>
  <si>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</si>
  <si>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106,27
</t>
  </si>
  <si>
    <t>1-2-5</t>
  </si>
  <si>
    <t>Затраты труда рабочих (ср 2,5)</t>
  </si>
  <si>
    <t xml:space="preserve">10,33
</t>
  </si>
  <si>
    <t xml:space="preserve">113,91
</t>
  </si>
  <si>
    <t>1-2-7</t>
  </si>
  <si>
    <t>Затраты труда рабочих (ср 2,7)</t>
  </si>
  <si>
    <t xml:space="preserve">10,51
</t>
  </si>
  <si>
    <t xml:space="preserve">115,78
</t>
  </si>
  <si>
    <t>1-3-0</t>
  </si>
  <si>
    <t>Затраты труда рабочих (ср 3)</t>
  </si>
  <si>
    <t xml:space="preserve">10,78
</t>
  </si>
  <si>
    <t xml:space="preserve">118,86
</t>
  </si>
  <si>
    <t>1-3-1</t>
  </si>
  <si>
    <t>Затраты труда рабочих (ср 3,1)</t>
  </si>
  <si>
    <t xml:space="preserve">10,92
</t>
  </si>
  <si>
    <t xml:space="preserve">120,34
</t>
  </si>
  <si>
    <t>1-3-3</t>
  </si>
  <si>
    <t>Затраты труда рабочих (ср 3,3)</t>
  </si>
  <si>
    <t xml:space="preserve">11,2
</t>
  </si>
  <si>
    <t xml:space="preserve">123,42
</t>
  </si>
  <si>
    <t>1-3-5</t>
  </si>
  <si>
    <t>Затраты труда рабочих (ср 3,5)</t>
  </si>
  <si>
    <t xml:space="preserve">11,47
</t>
  </si>
  <si>
    <t xml:space="preserve">126,37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</si>
  <si>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</si>
  <si>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</si>
  <si>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</si>
  <si>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</si>
  <si>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</si>
  <si>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</si>
  <si>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</si>
  <si>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</si>
  <si>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1-4-1</t>
  </si>
  <si>
    <t>Затраты труда рабочих (ср 4,1)</t>
  </si>
  <si>
    <t xml:space="preserve">12,34
</t>
  </si>
  <si>
    <t xml:space="preserve">136,02
</t>
  </si>
  <si>
    <t>1-4-5</t>
  </si>
  <si>
    <t>Затраты труда рабочих (ср 4,5)</t>
  </si>
  <si>
    <t xml:space="preserve">13,09
</t>
  </si>
  <si>
    <t xml:space="preserve">144,19
</t>
  </si>
  <si>
    <t>1-4-8</t>
  </si>
  <si>
    <t>Затраты труда рабочих (ср 4,8)</t>
  </si>
  <si>
    <t xml:space="preserve">13,64
</t>
  </si>
  <si>
    <t xml:space="preserve">150,36
</t>
  </si>
  <si>
    <t>Затраты труда машинистов</t>
  </si>
  <si>
    <t xml:space="preserve">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</si>
  <si>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</si>
  <si>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</si>
  <si>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</si>
  <si>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</si>
  <si>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</si>
  <si>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ГК ЕТО, пост.№ 4/1</t>
  </si>
  <si>
    <t>Лебедки электрические тяговым усилием: до 5,79 кН (0,59 т)</t>
  </si>
  <si>
    <t xml:space="preserve">2,31
</t>
  </si>
  <si>
    <t xml:space="preserve">6
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</si>
  <si>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</si>
  <si>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</si>
  <si>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</si>
  <si>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</si>
  <si>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</si>
  <si>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</si>
  <si>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</si>
  <si>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</si>
  <si>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</si>
  <si>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</si>
  <si>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Преобразователи сварочные с номинальным сварочным током 315-500 А</t>
  </si>
  <si>
    <t xml:space="preserve">10,97
</t>
  </si>
  <si>
    <t xml:space="preserve">88
</t>
  </si>
  <si>
    <t>Электрические печи для сушки сварочных материалов с регулированием температуры в пределах: от 80 °С до 500 °С</t>
  </si>
  <si>
    <t xml:space="preserve">7,01
</t>
  </si>
  <si>
    <t xml:space="preserve">47
</t>
  </si>
  <si>
    <t>Растворосмесители передвижные: 65 л</t>
  </si>
  <si>
    <t xml:space="preserve">14,49
</t>
  </si>
  <si>
    <t xml:space="preserve">143
</t>
  </si>
  <si>
    <t>Сболчиватели пневматические</t>
  </si>
  <si>
    <t xml:space="preserve">2,38
</t>
  </si>
  <si>
    <t xml:space="preserve">8,56
</t>
  </si>
  <si>
    <t>ЧелСЦена,февраль 2014 г., ч.2</t>
  </si>
  <si>
    <t>Дрели: электрические</t>
  </si>
  <si>
    <t xml:space="preserve">2,32
</t>
  </si>
  <si>
    <t xml:space="preserve">11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</si>
  <si>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</si>
  <si>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</si>
  <si>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</si>
  <si>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</si>
  <si>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101-0001</t>
  </si>
  <si>
    <t>Асбест хризотиловый</t>
  </si>
  <si>
    <t xml:space="preserve">т
</t>
  </si>
  <si>
    <t xml:space="preserve">2219,78
</t>
  </si>
  <si>
    <t xml:space="preserve">20205,18
</t>
  </si>
  <si>
    <t>04.02.006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</si>
  <si>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</si>
  <si>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</si>
  <si>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</si>
  <si>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</si>
  <si>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</si>
  <si>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</si>
  <si>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101-0456</t>
  </si>
  <si>
    <t>Краски цветные, готовые к применению для внутренних работ МА-25: розово-бежевая, светло-бежевая, светло-серая</t>
  </si>
  <si>
    <t xml:space="preserve">17060
</t>
  </si>
  <si>
    <t xml:space="preserve">44224,06
</t>
  </si>
  <si>
    <t>ГК ЕТО №4/1 от 31.01.2014 г., п.111</t>
  </si>
  <si>
    <t>101-0488</t>
  </si>
  <si>
    <t>Купорос медный марки: А</t>
  </si>
  <si>
    <t xml:space="preserve">10700
</t>
  </si>
  <si>
    <t xml:space="preserve">105994,6
</t>
  </si>
  <si>
    <t>26.02.075</t>
  </si>
  <si>
    <t>101-0620</t>
  </si>
  <si>
    <t>Мел природный молотый</t>
  </si>
  <si>
    <t xml:space="preserve">1000
</t>
  </si>
  <si>
    <t xml:space="preserve">5630,69
</t>
  </si>
  <si>
    <t>Среднее (13.01.117,13.01.119)</t>
  </si>
  <si>
    <t>101-0628</t>
  </si>
  <si>
    <t>Олифа комбинированная, марки: К-3</t>
  </si>
  <si>
    <t xml:space="preserve">30040
</t>
  </si>
  <si>
    <t xml:space="preserve">86272,67
</t>
  </si>
  <si>
    <t>ГК ЕТО №4/1 от 31.01.2014 г., п.376</t>
  </si>
  <si>
    <t>101-1320</t>
  </si>
  <si>
    <t>Портландцемент специального назначения сульфатостойкий, марки 400</t>
  </si>
  <si>
    <t xml:space="preserve">596
</t>
  </si>
  <si>
    <t xml:space="preserve">3564,01
</t>
  </si>
  <si>
    <t>13.01.076/380.37*423.5</t>
  </si>
  <si>
    <t>101-1515</t>
  </si>
  <si>
    <t>Электроды диаметром: 4 мм Э46</t>
  </si>
  <si>
    <t xml:space="preserve">11520
</t>
  </si>
  <si>
    <t xml:space="preserve">58722,76
</t>
  </si>
  <si>
    <t>Среднее (08.07.010, 08.07.030, 08.07.100)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</si>
  <si>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</si>
  <si>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</si>
  <si>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</si>
  <si>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</si>
  <si>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</si>
  <si>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101-1596</t>
  </si>
  <si>
    <t>Шкурка шлифовальная двухслойная с зернистостью 40-25</t>
  </si>
  <si>
    <t xml:space="preserve">м2
</t>
  </si>
  <si>
    <t xml:space="preserve">38,7
</t>
  </si>
  <si>
    <t xml:space="preserve">128,6
</t>
  </si>
  <si>
    <t>Среднее (34.08.0544, 34.08.0543)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</si>
  <si>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</si>
  <si>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</si>
  <si>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</si>
  <si>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</si>
  <si>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</si>
  <si>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</si>
  <si>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</si>
  <si>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</si>
  <si>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</si>
  <si>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</si>
  <si>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</si>
  <si>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101-1671</t>
  </si>
  <si>
    <t>Поковки простые строительные /скобы, закрепы, хомуты и т.п./ массой до 1,6 кг</t>
  </si>
  <si>
    <t xml:space="preserve">10
</t>
  </si>
  <si>
    <t xml:space="preserve">60,18
</t>
  </si>
  <si>
    <t>08.05.410</t>
  </si>
  <si>
    <t>101-1712</t>
  </si>
  <si>
    <t>Шпатлевка клеевая</t>
  </si>
  <si>
    <t xml:space="preserve">4950
</t>
  </si>
  <si>
    <t xml:space="preserve">18384,93
</t>
  </si>
  <si>
    <t>13.01.138</t>
  </si>
  <si>
    <t>101-1757</t>
  </si>
  <si>
    <t>Ветошь</t>
  </si>
  <si>
    <t xml:space="preserve">7,02
</t>
  </si>
  <si>
    <t xml:space="preserve">35,6
</t>
  </si>
  <si>
    <t>26.10.030</t>
  </si>
  <si>
    <t>101-1813</t>
  </si>
  <si>
    <t>Дисперсия поливинилацетатная гомополимерная грубодисперсная непластифицированная (эмульсия поливинилацетатная)</t>
  </si>
  <si>
    <t xml:space="preserve">18300
</t>
  </si>
  <si>
    <t xml:space="preserve">64435,86
</t>
  </si>
  <si>
    <t>11.02.302</t>
  </si>
  <si>
    <t>101-1814</t>
  </si>
  <si>
    <t>Клей столярный сухой</t>
  </si>
  <si>
    <t xml:space="preserve">17,3
</t>
  </si>
  <si>
    <t xml:space="preserve">58,14
</t>
  </si>
  <si>
    <t>Среднее (11.02.302,11.02.300)</t>
  </si>
  <si>
    <t>101-1815</t>
  </si>
  <si>
    <t>Краски сухие для внутренних работ</t>
  </si>
  <si>
    <t xml:space="preserve">7970
</t>
  </si>
  <si>
    <t xml:space="preserve">21443,18
</t>
  </si>
  <si>
    <t>Среднее (14.01.208, 14.01.2082, 14.01.2083, 14.01.2084, 14.01.069)</t>
  </si>
  <si>
    <t>101-1840</t>
  </si>
  <si>
    <t>Клей малярный жидкий</t>
  </si>
  <si>
    <t xml:space="preserve">9,99
</t>
  </si>
  <si>
    <t xml:space="preserve">27,77
</t>
  </si>
  <si>
    <t>11.02.315</t>
  </si>
  <si>
    <t>101-1944</t>
  </si>
  <si>
    <t>Грунтовка: для внутренних работ ВАК-01-У</t>
  </si>
  <si>
    <t xml:space="preserve">10950
</t>
  </si>
  <si>
    <t xml:space="preserve">36333,11
</t>
  </si>
  <si>
    <t>Среднее (14.01.343, 14.01.3435, 11.07.227)</t>
  </si>
  <si>
    <t>102-0084</t>
  </si>
  <si>
    <t>Бруски обрезные хвойных пород длиной: 2-3,75 м, шириной 75-150 мм, толщиной 40-75 мм, II сорта</t>
  </si>
  <si>
    <t xml:space="preserve">1425
</t>
  </si>
  <si>
    <t xml:space="preserve">7890,68
</t>
  </si>
  <si>
    <t>09.01.071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</si>
  <si>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</si>
  <si>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</si>
  <si>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</si>
  <si>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</si>
  <si>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</si>
  <si>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</si>
  <si>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103-0016</t>
  </si>
  <si>
    <t>Трубы стальные сварные водогазопроводные с резьбой черные обыкновенные (неоцинкованные), диаметр условного прохода: 32 мм, толщина стенки 3,2 мм</t>
  </si>
  <si>
    <t xml:space="preserve">22,8
</t>
  </si>
  <si>
    <t xml:space="preserve">75,83
</t>
  </si>
  <si>
    <t>ГК ЕТО №4/1 от 31.01.2014 г., п.183*3.09/1000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</si>
  <si>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</si>
  <si>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</si>
  <si>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</si>
  <si>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107,5
</t>
  </si>
  <si>
    <t>ГК ЕТО №4/1 от 31.01.2014 г., п.183*4.38/1000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</si>
  <si>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</si>
  <si>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</si>
  <si>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</si>
  <si>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50709,12
</t>
  </si>
  <si>
    <t>08.01.610</t>
  </si>
  <si>
    <t>301-1380</t>
  </si>
  <si>
    <t>Трубки защитные гофрированные</t>
  </si>
  <si>
    <t xml:space="preserve">11,6
</t>
  </si>
  <si>
    <t xml:space="preserve">22,55
</t>
  </si>
  <si>
    <t>Среднее (15.02.380, 21.02.970.1024, 21.02.970.1026)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</si>
  <si>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</si>
  <si>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</si>
  <si>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</si>
  <si>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</si>
  <si>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34,48
</t>
  </si>
  <si>
    <t>20.06.962.2+20.06.160.2+20.06.163.2</t>
  </si>
  <si>
    <t>402-0006</t>
  </si>
  <si>
    <t>Раствор готовый кладочный цементный марки: 200</t>
  </si>
  <si>
    <t xml:space="preserve">812
</t>
  </si>
  <si>
    <t xml:space="preserve">4406,8
</t>
  </si>
  <si>
    <t>02.01.062</t>
  </si>
  <si>
    <t>402-0012</t>
  </si>
  <si>
    <t>Раствор готовый кладочный цементно-известковый марки: 25</t>
  </si>
  <si>
    <t xml:space="preserve">663
</t>
  </si>
  <si>
    <t xml:space="preserve">3058,04
</t>
  </si>
  <si>
    <t>ГК ЕТО №4/1 от 31.01.2014 г., п.075</t>
  </si>
  <si>
    <t>404-0005</t>
  </si>
  <si>
    <t>Кирпич керамический одинарный, размером 250х120х65 мм, марка: 100</t>
  </si>
  <si>
    <t xml:space="preserve">1000 шт.
</t>
  </si>
  <si>
    <t xml:space="preserve">1379
</t>
  </si>
  <si>
    <t xml:space="preserve">10760,91
</t>
  </si>
  <si>
    <t>ГК ЕТО №4/1 от 31.01.2014 г., п.004</t>
  </si>
  <si>
    <t>405-0253</t>
  </si>
  <si>
    <t>Известь строительная: негашеная комовая, сорт I</t>
  </si>
  <si>
    <t xml:space="preserve">722,97
</t>
  </si>
  <si>
    <t xml:space="preserve">4293,15
</t>
  </si>
  <si>
    <t>ГК ЕТО №4/1 от 31.01.2014 г., п.372</t>
  </si>
  <si>
    <t>405-1601</t>
  </si>
  <si>
    <t>Известь строительная: негашеная хлорная, марки А</t>
  </si>
  <si>
    <t xml:space="preserve">4,63
</t>
  </si>
  <si>
    <t xml:space="preserve">26,74
</t>
  </si>
  <si>
    <t>26.02.050</t>
  </si>
  <si>
    <t>409-0639</t>
  </si>
  <si>
    <t>Пемза шлаковая (щебень пористый из металлургического шлака), марка 600, фракция 5-10 мм</t>
  </si>
  <si>
    <t xml:space="preserve">369,53
</t>
  </si>
  <si>
    <t>Среднее (07.01.060, 07.01.1116, 07.01.020,07.01.081.1)</t>
  </si>
  <si>
    <t>411-0001</t>
  </si>
  <si>
    <t>Вода</t>
  </si>
  <si>
    <t xml:space="preserve">3,11
</t>
  </si>
  <si>
    <t xml:space="preserve">21,79
</t>
  </si>
  <si>
    <t>Среднее (26.01.015, 26.01.017)</t>
  </si>
  <si>
    <t>509-0968</t>
  </si>
  <si>
    <t>Прокладки из паронита марки ПМБ, толщиной: 1 мм, диаметром 150 мм</t>
  </si>
  <si>
    <t xml:space="preserve">4910
</t>
  </si>
  <si>
    <t xml:space="preserve">34563,57
</t>
  </si>
  <si>
    <t>04.02.103</t>
  </si>
  <si>
    <t>ТСЦ-103-0014</t>
  </si>
  <si>
    <t>ТСЦ-103-0110</t>
  </si>
  <si>
    <t>Муфты прямые длинные из ковкого чугуна с цилиндрической резьбой максимальным условным проходом: 20 мм</t>
  </si>
  <si>
    <t xml:space="preserve">10 шт.
</t>
  </si>
  <si>
    <t xml:space="preserve">50,3
</t>
  </si>
  <si>
    <t xml:space="preserve">134,15
</t>
  </si>
  <si>
    <t>ТСЦ-301-1308</t>
  </si>
  <si>
    <t>Пробки радиаторные</t>
  </si>
  <si>
    <t xml:space="preserve">15,7
</t>
  </si>
  <si>
    <t xml:space="preserve">19,06
</t>
  </si>
  <si>
    <t>ТСЦ-302-1236</t>
  </si>
  <si>
    <t>Сгоны стальные с муфтой и контргайкой, диаметром: 15 мм</t>
  </si>
  <si>
    <t xml:space="preserve">17,6
</t>
  </si>
  <si>
    <t xml:space="preserve">27,97
</t>
  </si>
  <si>
    <t>ТСЦ-302-1237</t>
  </si>
  <si>
    <t>ТСЦ-302-1313</t>
  </si>
  <si>
    <t>Трубопроводы из стальных водогазопроводных неоцинкованных труб с гильзами и креплениями для газоснабжения диаметром: 25 мм</t>
  </si>
  <si>
    <t xml:space="preserve">35,45
</t>
  </si>
  <si>
    <t xml:space="preserve">114,96
</t>
  </si>
  <si>
    <t>ТСЦ-302-1831</t>
  </si>
  <si>
    <t>Кран шаровой муфтовый 11Б27П1, диаметром: 15 мм</t>
  </si>
  <si>
    <t xml:space="preserve">29,3
</t>
  </si>
  <si>
    <t xml:space="preserve">74,81
</t>
  </si>
  <si>
    <t>ТСЦ-302-1832</t>
  </si>
  <si>
    <t>Кран букса муфтовый 11Б27П1, диаметром: 20 мм</t>
  </si>
  <si>
    <t xml:space="preserve">43,5
</t>
  </si>
  <si>
    <t xml:space="preserve">116,32
</t>
  </si>
  <si>
    <t>ТСЦ-302-3234</t>
  </si>
  <si>
    <t>Контргайка</t>
  </si>
  <si>
    <t xml:space="preserve">2,41
</t>
  </si>
  <si>
    <t xml:space="preserve">17,57
</t>
  </si>
  <si>
    <t>ТСЦ-402-0077</t>
  </si>
  <si>
    <t>Смесь штукатурная «Ротбанд», КНАУФ</t>
  </si>
  <si>
    <t xml:space="preserve">2,74
</t>
  </si>
  <si>
    <t xml:space="preserve">11,61
</t>
  </si>
  <si>
    <t>ТСЦ-507-1974</t>
  </si>
  <si>
    <t>Отводы 90 град. с радиусом кривизны R=1,5 Ду на Ру до 16 МПа (160 кгс/см2), диаметром условного прохода: 50 мм, наружным диаметром 57 мм, толщиной стенки 4 мм</t>
  </si>
  <si>
    <t xml:space="preserve">53,68
</t>
  </si>
  <si>
    <t>ТСЦ-507-3174</t>
  </si>
  <si>
    <t>Угольник 90 град. полипропиленовый диаметром 25 мм</t>
  </si>
  <si>
    <t xml:space="preserve">2,45
</t>
  </si>
  <si>
    <t xml:space="preserve">6,14
</t>
  </si>
  <si>
    <t>ТСЦ-507-3367</t>
  </si>
  <si>
    <t>Труба из полипропилена PN 25/25</t>
  </si>
  <si>
    <t xml:space="preserve">16,92
</t>
  </si>
  <si>
    <t xml:space="preserve">47,58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</si>
  <si>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</si>
  <si>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</si>
  <si>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</si>
  <si>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29,22
</t>
  </si>
  <si>
    <t xml:space="preserve">          Неучтенные ресурсы</t>
  </si>
  <si>
    <t>103-9140</t>
  </si>
  <si>
    <t>Арматура муфтовая</t>
  </si>
  <si>
    <t>302-9515</t>
  </si>
  <si>
    <t>Трубопроводы с гильзами</t>
  </si>
  <si>
    <t>402-9544</t>
  </si>
  <si>
    <t>Смеси сухие растворные типа «Ветонит»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</si>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</sst>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62"/>
  <sheetViews>
    <sheetView showGridLines="0" tabSelected="1" topLeftCell="C13" workbookViewId="0">
      <selection activeCell="C16" sqref="C16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167.56</v>
      </c>
      <c r="X14" s="27">
        <v>167.56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0.39</v>
      </c>
      <c r="X15" s="27">
        <v>0.39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170">
        <v>41640</v>
      </c>
      <c r="M19" s="2" t="s">
        <v>65</v>
      </c>
      <c r="N19" s="2" t="s">
        <v>65</v>
      </c>
      <c r="O19" s="32"/>
      <c r="P19" s="32"/>
      <c r="Q19" s="32"/>
      <c r="R19" s="32"/>
      <c r="S19" s="32"/>
      <c r="T19" s="32"/>
      <c r="U19" s="32"/>
      <c r="V19" s="2" t="s">
        <v>65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66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67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7951.95/1000</f>
        <v>7.9519500000000001</v>
      </c>
      <c r="I27" s="85"/>
      <c r="J27" s="35" t="s">
        <v>5</v>
      </c>
      <c r="K27" s="86">
        <f>56362.93/1000</f>
        <v>56.362929999999999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0.16794999999999999</v>
      </c>
      <c r="I30" s="85"/>
      <c r="J30" s="35" t="s">
        <v>7</v>
      </c>
      <c r="K30" s="86">
        <f>(X14+X15)/1000</f>
        <v>0.16794999999999999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1857</v>
      </c>
      <c r="Z30" s="71">
        <v>1609</v>
      </c>
      <c r="AA30" s="71">
        <v>990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1857/1000</f>
        <v>1.857</v>
      </c>
      <c r="I31" s="85"/>
      <c r="J31" s="35" t="s">
        <v>5</v>
      </c>
      <c r="K31" s="86">
        <f>20445/1000</f>
        <v>20.445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20445</v>
      </c>
      <c r="Z31" s="72">
        <v>15079</v>
      </c>
      <c r="AA31" s="72">
        <v>8728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70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91.2" x14ac:dyDescent="0.25">
      <c r="A41" s="130">
        <v>1</v>
      </c>
      <c r="B41" s="131">
        <v>1</v>
      </c>
      <c r="C41" s="132" t="s">
        <v>71</v>
      </c>
      <c r="D41" s="133" t="s">
        <v>72</v>
      </c>
      <c r="E41" s="134">
        <v>1119.57</v>
      </c>
      <c r="F41" s="135" t="s">
        <v>73</v>
      </c>
      <c r="G41" s="134" t="s">
        <v>74</v>
      </c>
      <c r="H41" s="134" t="s">
        <v>75</v>
      </c>
      <c r="I41" s="134" t="s">
        <v>76</v>
      </c>
      <c r="J41" s="134">
        <v>1</v>
      </c>
      <c r="K41" s="134" t="s">
        <v>77</v>
      </c>
      <c r="L41" s="135" t="s">
        <v>78</v>
      </c>
      <c r="M41" s="135"/>
      <c r="N41" s="135" t="s">
        <v>79</v>
      </c>
      <c r="O41" s="135"/>
      <c r="P41" s="135"/>
      <c r="Q41" s="135"/>
      <c r="R41" s="135"/>
      <c r="S41" s="135"/>
      <c r="T41" s="135"/>
      <c r="U41" s="135"/>
      <c r="V41" s="135">
        <v>4</v>
      </c>
    </row>
    <row r="42" spans="1:22" ht="68.400000000000006" x14ac:dyDescent="0.25">
      <c r="A42" s="130">
        <v>2</v>
      </c>
      <c r="B42" s="131">
        <v>2</v>
      </c>
      <c r="C42" s="132" t="s">
        <v>80</v>
      </c>
      <c r="D42" s="133" t="s">
        <v>81</v>
      </c>
      <c r="E42" s="134">
        <v>13.69</v>
      </c>
      <c r="F42" s="135">
        <v>13.69</v>
      </c>
      <c r="G42" s="134"/>
      <c r="H42" s="134" t="s">
        <v>82</v>
      </c>
      <c r="I42" s="134">
        <v>2</v>
      </c>
      <c r="J42" s="134"/>
      <c r="K42" s="134" t="s">
        <v>83</v>
      </c>
      <c r="L42" s="135">
        <v>20</v>
      </c>
      <c r="M42" s="135"/>
      <c r="N42" s="135" t="s">
        <v>79</v>
      </c>
      <c r="O42" s="135"/>
      <c r="P42" s="135"/>
      <c r="Q42" s="135"/>
      <c r="R42" s="135"/>
      <c r="S42" s="135"/>
      <c r="T42" s="135"/>
      <c r="U42" s="135"/>
      <c r="V42" s="135"/>
    </row>
    <row r="43" spans="1:22" ht="79.8" x14ac:dyDescent="0.25">
      <c r="A43" s="130">
        <v>3</v>
      </c>
      <c r="B43" s="131">
        <v>3</v>
      </c>
      <c r="C43" s="132" t="s">
        <v>84</v>
      </c>
      <c r="D43" s="133" t="s">
        <v>85</v>
      </c>
      <c r="E43" s="134">
        <v>12.3</v>
      </c>
      <c r="F43" s="135" t="s">
        <v>86</v>
      </c>
      <c r="G43" s="134"/>
      <c r="H43" s="134">
        <v>20</v>
      </c>
      <c r="I43" s="134" t="s">
        <v>87</v>
      </c>
      <c r="J43" s="134"/>
      <c r="K43" s="134">
        <v>65</v>
      </c>
      <c r="L43" s="135" t="s">
        <v>88</v>
      </c>
      <c r="M43" s="135"/>
      <c r="N43" s="135" t="s">
        <v>89</v>
      </c>
      <c r="O43" s="135"/>
      <c r="P43" s="135"/>
      <c r="Q43" s="135"/>
      <c r="R43" s="135"/>
      <c r="S43" s="135"/>
      <c r="T43" s="135"/>
      <c r="U43" s="135"/>
      <c r="V43" s="135"/>
    </row>
    <row r="44" spans="1:22" ht="45.6" x14ac:dyDescent="0.25">
      <c r="A44" s="136">
        <v>4</v>
      </c>
      <c r="B44" s="137">
        <v>4</v>
      </c>
      <c r="C44" s="138" t="s">
        <v>90</v>
      </c>
      <c r="D44" s="139" t="s">
        <v>91</v>
      </c>
      <c r="E44" s="140">
        <v>18.600000000000001</v>
      </c>
      <c r="F44" s="141" t="s">
        <v>92</v>
      </c>
      <c r="G44" s="140"/>
      <c r="H44" s="140">
        <v>149</v>
      </c>
      <c r="I44" s="140" t="s">
        <v>93</v>
      </c>
      <c r="J44" s="140"/>
      <c r="K44" s="140">
        <v>276</v>
      </c>
      <c r="L44" s="141" t="s">
        <v>94</v>
      </c>
      <c r="M44" s="141"/>
      <c r="N44" s="141" t="s">
        <v>89</v>
      </c>
      <c r="O44" s="141"/>
      <c r="P44" s="141"/>
      <c r="Q44" s="141"/>
      <c r="R44" s="141"/>
      <c r="S44" s="141"/>
      <c r="T44" s="141"/>
      <c r="U44" s="141"/>
      <c r="V44" s="141"/>
    </row>
    <row r="45" spans="1:22" ht="19.350000000000001" customHeight="1" x14ac:dyDescent="0.25">
      <c r="A45" s="128" t="s">
        <v>95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</row>
    <row r="46" spans="1:22" ht="68.400000000000006" x14ac:dyDescent="0.25">
      <c r="A46" s="136">
        <v>5</v>
      </c>
      <c r="B46" s="137">
        <v>11</v>
      </c>
      <c r="C46" s="138" t="s">
        <v>96</v>
      </c>
      <c r="D46" s="139" t="s">
        <v>97</v>
      </c>
      <c r="E46" s="140">
        <v>15810.14</v>
      </c>
      <c r="F46" s="141" t="s">
        <v>98</v>
      </c>
      <c r="G46" s="140">
        <v>195.41</v>
      </c>
      <c r="H46" s="140" t="s">
        <v>99</v>
      </c>
      <c r="I46" s="140" t="s">
        <v>100</v>
      </c>
      <c r="J46" s="140"/>
      <c r="K46" s="140" t="s">
        <v>101</v>
      </c>
      <c r="L46" s="141" t="s">
        <v>102</v>
      </c>
      <c r="M46" s="141"/>
      <c r="N46" s="141" t="s">
        <v>79</v>
      </c>
      <c r="O46" s="141"/>
      <c r="P46" s="141"/>
      <c r="Q46" s="141"/>
      <c r="R46" s="141"/>
      <c r="S46" s="141"/>
      <c r="T46" s="141"/>
      <c r="U46" s="141"/>
      <c r="V46" s="141">
        <v>3</v>
      </c>
    </row>
    <row r="47" spans="1:22" ht="19.350000000000001" customHeight="1" x14ac:dyDescent="0.25">
      <c r="A47" s="128" t="s">
        <v>103</v>
      </c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</row>
    <row r="48" spans="1:22" ht="57" x14ac:dyDescent="0.25">
      <c r="A48" s="130">
        <v>6</v>
      </c>
      <c r="B48" s="131">
        <v>12</v>
      </c>
      <c r="C48" s="132" t="s">
        <v>104</v>
      </c>
      <c r="D48" s="133" t="s">
        <v>105</v>
      </c>
      <c r="E48" s="134">
        <v>2.02</v>
      </c>
      <c r="F48" s="135">
        <v>2.02</v>
      </c>
      <c r="G48" s="134"/>
      <c r="H48" s="134"/>
      <c r="I48" s="134"/>
      <c r="J48" s="134"/>
      <c r="K48" s="134" t="s">
        <v>106</v>
      </c>
      <c r="L48" s="135">
        <v>1</v>
      </c>
      <c r="M48" s="135"/>
      <c r="N48" s="135" t="s">
        <v>79</v>
      </c>
      <c r="O48" s="135"/>
      <c r="P48" s="135"/>
      <c r="Q48" s="135"/>
      <c r="R48" s="135"/>
      <c r="S48" s="135"/>
      <c r="T48" s="135"/>
      <c r="U48" s="135"/>
      <c r="V48" s="135"/>
    </row>
    <row r="49" spans="1:22" ht="79.8" x14ac:dyDescent="0.25">
      <c r="A49" s="130">
        <v>7</v>
      </c>
      <c r="B49" s="131">
        <v>13</v>
      </c>
      <c r="C49" s="132" t="s">
        <v>107</v>
      </c>
      <c r="D49" s="133" t="s">
        <v>108</v>
      </c>
      <c r="E49" s="134">
        <v>432.33</v>
      </c>
      <c r="F49" s="135" t="s">
        <v>109</v>
      </c>
      <c r="G49" s="134" t="s">
        <v>110</v>
      </c>
      <c r="H49" s="134" t="s">
        <v>111</v>
      </c>
      <c r="I49" s="134" t="s">
        <v>112</v>
      </c>
      <c r="J49" s="134"/>
      <c r="K49" s="134" t="s">
        <v>113</v>
      </c>
      <c r="L49" s="135" t="s">
        <v>114</v>
      </c>
      <c r="M49" s="135"/>
      <c r="N49" s="135" t="s">
        <v>79</v>
      </c>
      <c r="O49" s="135"/>
      <c r="P49" s="135"/>
      <c r="Q49" s="135"/>
      <c r="R49" s="135"/>
      <c r="S49" s="135"/>
      <c r="T49" s="135"/>
      <c r="U49" s="135"/>
      <c r="V49" s="135"/>
    </row>
    <row r="50" spans="1:22" ht="136.80000000000001" x14ac:dyDescent="0.25">
      <c r="A50" s="130">
        <v>8</v>
      </c>
      <c r="B50" s="131">
        <v>14</v>
      </c>
      <c r="C50" s="132" t="s">
        <v>115</v>
      </c>
      <c r="D50" s="133" t="s">
        <v>116</v>
      </c>
      <c r="E50" s="134">
        <v>1079.45</v>
      </c>
      <c r="F50" s="135" t="s">
        <v>117</v>
      </c>
      <c r="G50" s="134" t="s">
        <v>118</v>
      </c>
      <c r="H50" s="134" t="s">
        <v>119</v>
      </c>
      <c r="I50" s="134">
        <v>13</v>
      </c>
      <c r="J50" s="134">
        <v>3</v>
      </c>
      <c r="K50" s="134" t="s">
        <v>120</v>
      </c>
      <c r="L50" s="135" t="s">
        <v>121</v>
      </c>
      <c r="M50" s="135"/>
      <c r="N50" s="135" t="s">
        <v>79</v>
      </c>
      <c r="O50" s="135"/>
      <c r="P50" s="135"/>
      <c r="Q50" s="135"/>
      <c r="R50" s="135"/>
      <c r="S50" s="135"/>
      <c r="T50" s="135"/>
      <c r="U50" s="135"/>
      <c r="V50" s="135" t="s">
        <v>122</v>
      </c>
    </row>
    <row r="51" spans="1:22" ht="68.400000000000006" x14ac:dyDescent="0.25">
      <c r="A51" s="136">
        <v>9</v>
      </c>
      <c r="B51" s="137">
        <v>15</v>
      </c>
      <c r="C51" s="138" t="s">
        <v>123</v>
      </c>
      <c r="D51" s="139" t="s">
        <v>124</v>
      </c>
      <c r="E51" s="140">
        <v>35.450000000000003</v>
      </c>
      <c r="F51" s="141" t="s">
        <v>125</v>
      </c>
      <c r="G51" s="140"/>
      <c r="H51" s="140">
        <v>53</v>
      </c>
      <c r="I51" s="140" t="s">
        <v>126</v>
      </c>
      <c r="J51" s="140"/>
      <c r="K51" s="140">
        <v>172</v>
      </c>
      <c r="L51" s="141" t="s">
        <v>127</v>
      </c>
      <c r="M51" s="141"/>
      <c r="N51" s="141" t="s">
        <v>89</v>
      </c>
      <c r="O51" s="141"/>
      <c r="P51" s="141"/>
      <c r="Q51" s="141"/>
      <c r="R51" s="141"/>
      <c r="S51" s="141"/>
      <c r="T51" s="141"/>
      <c r="U51" s="141"/>
      <c r="V51" s="141"/>
    </row>
    <row r="52" spans="1:22" ht="19.350000000000001" customHeight="1" x14ac:dyDescent="0.25">
      <c r="A52" s="128" t="s">
        <v>128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</row>
    <row r="53" spans="1:22" ht="79.8" x14ac:dyDescent="0.25">
      <c r="A53" s="130">
        <v>10</v>
      </c>
      <c r="B53" s="131">
        <v>16</v>
      </c>
      <c r="C53" s="132" t="s">
        <v>129</v>
      </c>
      <c r="D53" s="133" t="s">
        <v>130</v>
      </c>
      <c r="E53" s="134">
        <v>2435.67</v>
      </c>
      <c r="F53" s="135" t="s">
        <v>131</v>
      </c>
      <c r="G53" s="134" t="s">
        <v>74</v>
      </c>
      <c r="H53" s="134" t="s">
        <v>132</v>
      </c>
      <c r="I53" s="134" t="s">
        <v>133</v>
      </c>
      <c r="J53" s="134">
        <v>1</v>
      </c>
      <c r="K53" s="134" t="s">
        <v>134</v>
      </c>
      <c r="L53" s="135" t="s">
        <v>135</v>
      </c>
      <c r="M53" s="135"/>
      <c r="N53" s="135" t="s">
        <v>79</v>
      </c>
      <c r="O53" s="135"/>
      <c r="P53" s="135"/>
      <c r="Q53" s="135"/>
      <c r="R53" s="135"/>
      <c r="S53" s="135"/>
      <c r="T53" s="135"/>
      <c r="U53" s="135"/>
      <c r="V53" s="135">
        <v>7</v>
      </c>
    </row>
    <row r="54" spans="1:22" ht="68.400000000000006" x14ac:dyDescent="0.25">
      <c r="A54" s="130">
        <v>11</v>
      </c>
      <c r="B54" s="131">
        <v>17</v>
      </c>
      <c r="C54" s="132" t="s">
        <v>80</v>
      </c>
      <c r="D54" s="133" t="s">
        <v>136</v>
      </c>
      <c r="E54" s="134">
        <v>13.69</v>
      </c>
      <c r="F54" s="135">
        <v>13.69</v>
      </c>
      <c r="G54" s="134"/>
      <c r="H54" s="134" t="s">
        <v>82</v>
      </c>
      <c r="I54" s="134">
        <v>2</v>
      </c>
      <c r="J54" s="134"/>
      <c r="K54" s="134" t="s">
        <v>137</v>
      </c>
      <c r="L54" s="135">
        <v>23</v>
      </c>
      <c r="M54" s="135"/>
      <c r="N54" s="135" t="s">
        <v>79</v>
      </c>
      <c r="O54" s="135"/>
      <c r="P54" s="135"/>
      <c r="Q54" s="135"/>
      <c r="R54" s="135"/>
      <c r="S54" s="135"/>
      <c r="T54" s="135"/>
      <c r="U54" s="135"/>
      <c r="V54" s="135"/>
    </row>
    <row r="55" spans="1:22" ht="45.6" x14ac:dyDescent="0.25">
      <c r="A55" s="136">
        <v>12</v>
      </c>
      <c r="B55" s="137">
        <v>18</v>
      </c>
      <c r="C55" s="138" t="s">
        <v>90</v>
      </c>
      <c r="D55" s="139" t="s">
        <v>138</v>
      </c>
      <c r="E55" s="140">
        <v>18.600000000000001</v>
      </c>
      <c r="F55" s="141" t="s">
        <v>92</v>
      </c>
      <c r="G55" s="140"/>
      <c r="H55" s="140">
        <v>56</v>
      </c>
      <c r="I55" s="140" t="s">
        <v>139</v>
      </c>
      <c r="J55" s="140"/>
      <c r="K55" s="140">
        <v>103</v>
      </c>
      <c r="L55" s="141" t="s">
        <v>140</v>
      </c>
      <c r="M55" s="141"/>
      <c r="N55" s="141" t="s">
        <v>89</v>
      </c>
      <c r="O55" s="141"/>
      <c r="P55" s="141"/>
      <c r="Q55" s="141"/>
      <c r="R55" s="141"/>
      <c r="S55" s="141"/>
      <c r="T55" s="141"/>
      <c r="U55" s="141"/>
      <c r="V55" s="141"/>
    </row>
    <row r="56" spans="1:22" ht="19.350000000000001" customHeight="1" x14ac:dyDescent="0.25">
      <c r="A56" s="128" t="s">
        <v>141</v>
      </c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</row>
    <row r="57" spans="1:22" ht="57" x14ac:dyDescent="0.25">
      <c r="A57" s="130">
        <v>13</v>
      </c>
      <c r="B57" s="131">
        <v>19</v>
      </c>
      <c r="C57" s="132" t="s">
        <v>142</v>
      </c>
      <c r="D57" s="133" t="s">
        <v>143</v>
      </c>
      <c r="E57" s="134">
        <v>658.97</v>
      </c>
      <c r="F57" s="135" t="s">
        <v>144</v>
      </c>
      <c r="G57" s="134">
        <v>9.2899999999999991</v>
      </c>
      <c r="H57" s="134" t="s">
        <v>145</v>
      </c>
      <c r="I57" s="134" t="s">
        <v>146</v>
      </c>
      <c r="J57" s="134"/>
      <c r="K57" s="134" t="s">
        <v>147</v>
      </c>
      <c r="L57" s="135" t="s">
        <v>148</v>
      </c>
      <c r="M57" s="135"/>
      <c r="N57" s="135" t="s">
        <v>79</v>
      </c>
      <c r="O57" s="135"/>
      <c r="P57" s="135"/>
      <c r="Q57" s="135"/>
      <c r="R57" s="135"/>
      <c r="S57" s="135"/>
      <c r="T57" s="135"/>
      <c r="U57" s="135"/>
      <c r="V57" s="135">
        <v>1</v>
      </c>
    </row>
    <row r="58" spans="1:22" ht="68.400000000000006" x14ac:dyDescent="0.25">
      <c r="A58" s="136">
        <v>14</v>
      </c>
      <c r="B58" s="137">
        <v>20</v>
      </c>
      <c r="C58" s="138" t="s">
        <v>149</v>
      </c>
      <c r="D58" s="139" t="s">
        <v>143</v>
      </c>
      <c r="E58" s="140">
        <v>402.43</v>
      </c>
      <c r="F58" s="141" t="s">
        <v>150</v>
      </c>
      <c r="G58" s="140">
        <v>1.03</v>
      </c>
      <c r="H58" s="140" t="s">
        <v>151</v>
      </c>
      <c r="I58" s="140" t="s">
        <v>152</v>
      </c>
      <c r="J58" s="140"/>
      <c r="K58" s="140" t="s">
        <v>153</v>
      </c>
      <c r="L58" s="141" t="s">
        <v>154</v>
      </c>
      <c r="M58" s="141"/>
      <c r="N58" s="141" t="s">
        <v>79</v>
      </c>
      <c r="O58" s="141"/>
      <c r="P58" s="141"/>
      <c r="Q58" s="141"/>
      <c r="R58" s="141"/>
      <c r="S58" s="141"/>
      <c r="T58" s="141"/>
      <c r="U58" s="141"/>
      <c r="V58" s="141"/>
    </row>
    <row r="59" spans="1:22" ht="19.350000000000001" customHeight="1" x14ac:dyDescent="0.25">
      <c r="A59" s="128" t="s">
        <v>155</v>
      </c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</row>
    <row r="60" spans="1:22" ht="18.45" customHeight="1" x14ac:dyDescent="0.25">
      <c r="A60" s="142" t="s">
        <v>156</v>
      </c>
      <c r="B60" s="143"/>
      <c r="C60" s="143"/>
      <c r="D60" s="143"/>
      <c r="E60" s="143"/>
      <c r="F60" s="143"/>
      <c r="G60" s="143"/>
      <c r="H60" s="143"/>
      <c r="I60" s="143"/>
      <c r="J60" s="143"/>
      <c r="K60" s="143"/>
      <c r="L60" s="143"/>
      <c r="M60" s="143"/>
      <c r="N60" s="143"/>
      <c r="O60" s="143"/>
      <c r="P60" s="143"/>
      <c r="Q60" s="143"/>
      <c r="R60" s="143"/>
      <c r="S60" s="143"/>
      <c r="T60" s="143"/>
      <c r="U60" s="143"/>
      <c r="V60" s="143"/>
    </row>
    <row r="61" spans="1:22" ht="68.400000000000006" x14ac:dyDescent="0.25">
      <c r="A61" s="130">
        <v>15</v>
      </c>
      <c r="B61" s="131">
        <v>21</v>
      </c>
      <c r="C61" s="132" t="s">
        <v>80</v>
      </c>
      <c r="D61" s="133" t="s">
        <v>81</v>
      </c>
      <c r="E61" s="134">
        <v>13.69</v>
      </c>
      <c r="F61" s="135">
        <v>13.69</v>
      </c>
      <c r="G61" s="134"/>
      <c r="H61" s="134" t="s">
        <v>82</v>
      </c>
      <c r="I61" s="134">
        <v>2</v>
      </c>
      <c r="J61" s="134"/>
      <c r="K61" s="134" t="s">
        <v>83</v>
      </c>
      <c r="L61" s="135">
        <v>20</v>
      </c>
      <c r="M61" s="135"/>
      <c r="N61" s="135" t="s">
        <v>79</v>
      </c>
      <c r="O61" s="135"/>
      <c r="P61" s="135"/>
      <c r="Q61" s="135"/>
      <c r="R61" s="135"/>
      <c r="S61" s="135"/>
      <c r="T61" s="135"/>
      <c r="U61" s="135"/>
      <c r="V61" s="135"/>
    </row>
    <row r="62" spans="1:22" ht="79.8" x14ac:dyDescent="0.25">
      <c r="A62" s="130">
        <v>16</v>
      </c>
      <c r="B62" s="131">
        <v>22</v>
      </c>
      <c r="C62" s="132" t="s">
        <v>129</v>
      </c>
      <c r="D62" s="133" t="s">
        <v>157</v>
      </c>
      <c r="E62" s="134">
        <v>2435.67</v>
      </c>
      <c r="F62" s="135" t="s">
        <v>131</v>
      </c>
      <c r="G62" s="134" t="s">
        <v>74</v>
      </c>
      <c r="H62" s="134" t="s">
        <v>158</v>
      </c>
      <c r="I62" s="134" t="s">
        <v>159</v>
      </c>
      <c r="J62" s="134">
        <v>1</v>
      </c>
      <c r="K62" s="134" t="s">
        <v>160</v>
      </c>
      <c r="L62" s="135" t="s">
        <v>161</v>
      </c>
      <c r="M62" s="135"/>
      <c r="N62" s="135" t="s">
        <v>79</v>
      </c>
      <c r="O62" s="135"/>
      <c r="P62" s="135"/>
      <c r="Q62" s="135"/>
      <c r="R62" s="135"/>
      <c r="S62" s="135"/>
      <c r="T62" s="135"/>
      <c r="U62" s="135"/>
      <c r="V62" s="135">
        <v>6</v>
      </c>
    </row>
    <row r="63" spans="1:22" ht="79.8" x14ac:dyDescent="0.25">
      <c r="A63" s="130">
        <v>17</v>
      </c>
      <c r="B63" s="131">
        <v>23</v>
      </c>
      <c r="C63" s="132" t="s">
        <v>162</v>
      </c>
      <c r="D63" s="133" t="s">
        <v>163</v>
      </c>
      <c r="E63" s="134">
        <v>3591.9</v>
      </c>
      <c r="F63" s="135" t="s">
        <v>164</v>
      </c>
      <c r="G63" s="134" t="s">
        <v>165</v>
      </c>
      <c r="H63" s="134" t="s">
        <v>166</v>
      </c>
      <c r="I63" s="134" t="s">
        <v>167</v>
      </c>
      <c r="J63" s="134">
        <v>2</v>
      </c>
      <c r="K63" s="134" t="s">
        <v>168</v>
      </c>
      <c r="L63" s="135" t="s">
        <v>169</v>
      </c>
      <c r="M63" s="135"/>
      <c r="N63" s="135" t="s">
        <v>79</v>
      </c>
      <c r="O63" s="135"/>
      <c r="P63" s="135"/>
      <c r="Q63" s="135"/>
      <c r="R63" s="135"/>
      <c r="S63" s="135"/>
      <c r="T63" s="135"/>
      <c r="U63" s="135"/>
      <c r="V63" s="135" t="s">
        <v>170</v>
      </c>
    </row>
    <row r="64" spans="1:22" ht="68.400000000000006" x14ac:dyDescent="0.25">
      <c r="A64" s="130">
        <v>18</v>
      </c>
      <c r="B64" s="131">
        <v>24</v>
      </c>
      <c r="C64" s="132" t="s">
        <v>171</v>
      </c>
      <c r="D64" s="133" t="s">
        <v>172</v>
      </c>
      <c r="E64" s="134">
        <v>22.8</v>
      </c>
      <c r="F64" s="135" t="s">
        <v>173</v>
      </c>
      <c r="G64" s="134"/>
      <c r="H64" s="134">
        <v>23</v>
      </c>
      <c r="I64" s="134" t="s">
        <v>174</v>
      </c>
      <c r="J64" s="134"/>
      <c r="K64" s="134">
        <v>54</v>
      </c>
      <c r="L64" s="135" t="s">
        <v>175</v>
      </c>
      <c r="M64" s="135"/>
      <c r="N64" s="135" t="s">
        <v>89</v>
      </c>
      <c r="O64" s="135"/>
      <c r="P64" s="135"/>
      <c r="Q64" s="135"/>
      <c r="R64" s="135"/>
      <c r="S64" s="135"/>
      <c r="T64" s="135"/>
      <c r="U64" s="135"/>
      <c r="V64" s="135"/>
    </row>
    <row r="65" spans="1:22" ht="114" x14ac:dyDescent="0.25">
      <c r="A65" s="130">
        <v>19</v>
      </c>
      <c r="B65" s="131">
        <v>25</v>
      </c>
      <c r="C65" s="132" t="s">
        <v>176</v>
      </c>
      <c r="D65" s="133" t="s">
        <v>177</v>
      </c>
      <c r="E65" s="134">
        <v>2406.83</v>
      </c>
      <c r="F65" s="135" t="s">
        <v>178</v>
      </c>
      <c r="G65" s="134">
        <v>76.17</v>
      </c>
      <c r="H65" s="134" t="s">
        <v>179</v>
      </c>
      <c r="I65" s="134" t="s">
        <v>180</v>
      </c>
      <c r="J65" s="134">
        <v>5</v>
      </c>
      <c r="K65" s="134" t="s">
        <v>181</v>
      </c>
      <c r="L65" s="135" t="s">
        <v>182</v>
      </c>
      <c r="M65" s="135"/>
      <c r="N65" s="135" t="s">
        <v>79</v>
      </c>
      <c r="O65" s="135"/>
      <c r="P65" s="135"/>
      <c r="Q65" s="135"/>
      <c r="R65" s="135"/>
      <c r="S65" s="135"/>
      <c r="T65" s="135"/>
      <c r="U65" s="135"/>
      <c r="V65" s="135">
        <v>24</v>
      </c>
    </row>
    <row r="66" spans="1:22" ht="34.200000000000003" x14ac:dyDescent="0.25">
      <c r="A66" s="130">
        <v>20</v>
      </c>
      <c r="B66" s="131">
        <v>26</v>
      </c>
      <c r="C66" s="132" t="s">
        <v>183</v>
      </c>
      <c r="D66" s="133" t="s">
        <v>184</v>
      </c>
      <c r="E66" s="134">
        <v>16.920000000000002</v>
      </c>
      <c r="F66" s="135" t="s">
        <v>185</v>
      </c>
      <c r="G66" s="134"/>
      <c r="H66" s="134">
        <v>102</v>
      </c>
      <c r="I66" s="134" t="s">
        <v>186</v>
      </c>
      <c r="J66" s="134"/>
      <c r="K66" s="134">
        <v>285</v>
      </c>
      <c r="L66" s="135" t="s">
        <v>187</v>
      </c>
      <c r="M66" s="135"/>
      <c r="N66" s="135" t="s">
        <v>89</v>
      </c>
      <c r="O66" s="135"/>
      <c r="P66" s="135"/>
      <c r="Q66" s="135"/>
      <c r="R66" s="135"/>
      <c r="S66" s="135"/>
      <c r="T66" s="135"/>
      <c r="U66" s="135"/>
      <c r="V66" s="135"/>
    </row>
    <row r="67" spans="1:22" ht="45.6" x14ac:dyDescent="0.25">
      <c r="A67" s="130">
        <v>21</v>
      </c>
      <c r="B67" s="131">
        <v>27</v>
      </c>
      <c r="C67" s="132" t="s">
        <v>188</v>
      </c>
      <c r="D67" s="133" t="s">
        <v>189</v>
      </c>
      <c r="E67" s="134">
        <v>2.4500000000000002</v>
      </c>
      <c r="F67" s="135" t="s">
        <v>190</v>
      </c>
      <c r="G67" s="134"/>
      <c r="H67" s="134">
        <v>10</v>
      </c>
      <c r="I67" s="134" t="s">
        <v>191</v>
      </c>
      <c r="J67" s="134"/>
      <c r="K67" s="134">
        <v>25</v>
      </c>
      <c r="L67" s="135" t="s">
        <v>192</v>
      </c>
      <c r="M67" s="135"/>
      <c r="N67" s="135" t="s">
        <v>89</v>
      </c>
      <c r="O67" s="135"/>
      <c r="P67" s="135"/>
      <c r="Q67" s="135"/>
      <c r="R67" s="135"/>
      <c r="S67" s="135"/>
      <c r="T67" s="135"/>
      <c r="U67" s="135"/>
      <c r="V67" s="135"/>
    </row>
    <row r="68" spans="1:22" ht="57" x14ac:dyDescent="0.25">
      <c r="A68" s="130">
        <v>22</v>
      </c>
      <c r="B68" s="131">
        <v>28</v>
      </c>
      <c r="C68" s="132" t="s">
        <v>193</v>
      </c>
      <c r="D68" s="133" t="s">
        <v>194</v>
      </c>
      <c r="E68" s="134">
        <v>12.46</v>
      </c>
      <c r="F68" s="135" t="s">
        <v>195</v>
      </c>
      <c r="G68" s="134"/>
      <c r="H68" s="134">
        <v>25</v>
      </c>
      <c r="I68" s="134" t="s">
        <v>192</v>
      </c>
      <c r="J68" s="134"/>
      <c r="K68" s="134">
        <v>58</v>
      </c>
      <c r="L68" s="135" t="s">
        <v>196</v>
      </c>
      <c r="M68" s="135"/>
      <c r="N68" s="135" t="s">
        <v>89</v>
      </c>
      <c r="O68" s="135"/>
      <c r="P68" s="135"/>
      <c r="Q68" s="135"/>
      <c r="R68" s="135"/>
      <c r="S68" s="135"/>
      <c r="T68" s="135"/>
      <c r="U68" s="135"/>
      <c r="V68" s="135"/>
    </row>
    <row r="69" spans="1:22" ht="18.45" customHeight="1" x14ac:dyDescent="0.25">
      <c r="A69" s="142" t="s">
        <v>197</v>
      </c>
      <c r="B69" s="143"/>
      <c r="C69" s="143"/>
      <c r="D69" s="143"/>
      <c r="E69" s="143"/>
      <c r="F69" s="143"/>
      <c r="G69" s="143"/>
      <c r="H69" s="143"/>
      <c r="I69" s="143"/>
      <c r="J69" s="143"/>
      <c r="K69" s="143"/>
      <c r="L69" s="143"/>
      <c r="M69" s="143"/>
      <c r="N69" s="143"/>
      <c r="O69" s="143"/>
      <c r="P69" s="143"/>
      <c r="Q69" s="143"/>
      <c r="R69" s="143"/>
      <c r="S69" s="143"/>
      <c r="T69" s="143"/>
      <c r="U69" s="143"/>
      <c r="V69" s="143"/>
    </row>
    <row r="70" spans="1:22" ht="68.400000000000006" x14ac:dyDescent="0.25">
      <c r="A70" s="130">
        <v>23</v>
      </c>
      <c r="B70" s="131">
        <v>29</v>
      </c>
      <c r="C70" s="132" t="s">
        <v>80</v>
      </c>
      <c r="D70" s="133" t="s">
        <v>81</v>
      </c>
      <c r="E70" s="134">
        <v>13.69</v>
      </c>
      <c r="F70" s="135">
        <v>13.69</v>
      </c>
      <c r="G70" s="134"/>
      <c r="H70" s="134" t="s">
        <v>82</v>
      </c>
      <c r="I70" s="134">
        <v>2</v>
      </c>
      <c r="J70" s="134"/>
      <c r="K70" s="134" t="s">
        <v>83</v>
      </c>
      <c r="L70" s="135">
        <v>20</v>
      </c>
      <c r="M70" s="135"/>
      <c r="N70" s="135" t="s">
        <v>79</v>
      </c>
      <c r="O70" s="135"/>
      <c r="P70" s="135"/>
      <c r="Q70" s="135"/>
      <c r="R70" s="135"/>
      <c r="S70" s="135"/>
      <c r="T70" s="135"/>
      <c r="U70" s="135"/>
      <c r="V70" s="135"/>
    </row>
    <row r="71" spans="1:22" ht="79.8" x14ac:dyDescent="0.25">
      <c r="A71" s="130">
        <v>24</v>
      </c>
      <c r="B71" s="131">
        <v>30</v>
      </c>
      <c r="C71" s="132" t="s">
        <v>129</v>
      </c>
      <c r="D71" s="133" t="s">
        <v>198</v>
      </c>
      <c r="E71" s="134">
        <v>2435.67</v>
      </c>
      <c r="F71" s="135" t="s">
        <v>131</v>
      </c>
      <c r="G71" s="134" t="s">
        <v>74</v>
      </c>
      <c r="H71" s="134" t="s">
        <v>199</v>
      </c>
      <c r="I71" s="134" t="s">
        <v>200</v>
      </c>
      <c r="J71" s="134"/>
      <c r="K71" s="134" t="s">
        <v>201</v>
      </c>
      <c r="L71" s="135" t="s">
        <v>202</v>
      </c>
      <c r="M71" s="135"/>
      <c r="N71" s="135" t="s">
        <v>79</v>
      </c>
      <c r="O71" s="135"/>
      <c r="P71" s="135"/>
      <c r="Q71" s="135"/>
      <c r="R71" s="135"/>
      <c r="S71" s="135"/>
      <c r="T71" s="135"/>
      <c r="U71" s="135"/>
      <c r="V71" s="135">
        <v>1</v>
      </c>
    </row>
    <row r="72" spans="1:22" ht="79.8" x14ac:dyDescent="0.25">
      <c r="A72" s="130">
        <v>25</v>
      </c>
      <c r="B72" s="131">
        <v>31</v>
      </c>
      <c r="C72" s="132" t="s">
        <v>162</v>
      </c>
      <c r="D72" s="133" t="s">
        <v>203</v>
      </c>
      <c r="E72" s="134">
        <v>3591.9</v>
      </c>
      <c r="F72" s="135" t="s">
        <v>164</v>
      </c>
      <c r="G72" s="134" t="s">
        <v>165</v>
      </c>
      <c r="H72" s="134" t="s">
        <v>204</v>
      </c>
      <c r="I72" s="134" t="s">
        <v>205</v>
      </c>
      <c r="J72" s="134">
        <v>2</v>
      </c>
      <c r="K72" s="134" t="s">
        <v>206</v>
      </c>
      <c r="L72" s="135" t="s">
        <v>207</v>
      </c>
      <c r="M72" s="135"/>
      <c r="N72" s="135" t="s">
        <v>79</v>
      </c>
      <c r="O72" s="135"/>
      <c r="P72" s="135"/>
      <c r="Q72" s="135"/>
      <c r="R72" s="135"/>
      <c r="S72" s="135"/>
      <c r="T72" s="135"/>
      <c r="U72" s="135"/>
      <c r="V72" s="135" t="s">
        <v>122</v>
      </c>
    </row>
    <row r="73" spans="1:22" ht="34.200000000000003" x14ac:dyDescent="0.25">
      <c r="A73" s="130">
        <v>26</v>
      </c>
      <c r="B73" s="131">
        <v>32</v>
      </c>
      <c r="C73" s="132" t="s">
        <v>208</v>
      </c>
      <c r="D73" s="133" t="s">
        <v>172</v>
      </c>
      <c r="E73" s="134">
        <v>2.41</v>
      </c>
      <c r="F73" s="135" t="s">
        <v>209</v>
      </c>
      <c r="G73" s="134"/>
      <c r="H73" s="134">
        <v>2</v>
      </c>
      <c r="I73" s="134" t="s">
        <v>210</v>
      </c>
      <c r="J73" s="134"/>
      <c r="K73" s="134">
        <v>18</v>
      </c>
      <c r="L73" s="135" t="s">
        <v>211</v>
      </c>
      <c r="M73" s="135"/>
      <c r="N73" s="135" t="s">
        <v>89</v>
      </c>
      <c r="O73" s="135"/>
      <c r="P73" s="135"/>
      <c r="Q73" s="135"/>
      <c r="R73" s="135"/>
      <c r="S73" s="135"/>
      <c r="T73" s="135"/>
      <c r="U73" s="135"/>
      <c r="V73" s="135"/>
    </row>
    <row r="74" spans="1:22" ht="45.6" x14ac:dyDescent="0.25">
      <c r="A74" s="130">
        <v>27</v>
      </c>
      <c r="B74" s="131">
        <v>33</v>
      </c>
      <c r="C74" s="132" t="s">
        <v>90</v>
      </c>
      <c r="D74" s="133" t="s">
        <v>172</v>
      </c>
      <c r="E74" s="134">
        <v>18.600000000000001</v>
      </c>
      <c r="F74" s="135" t="s">
        <v>92</v>
      </c>
      <c r="G74" s="134"/>
      <c r="H74" s="134">
        <v>19</v>
      </c>
      <c r="I74" s="134" t="s">
        <v>212</v>
      </c>
      <c r="J74" s="134"/>
      <c r="K74" s="134">
        <v>34</v>
      </c>
      <c r="L74" s="135" t="s">
        <v>213</v>
      </c>
      <c r="M74" s="135"/>
      <c r="N74" s="135" t="s">
        <v>89</v>
      </c>
      <c r="O74" s="135"/>
      <c r="P74" s="135"/>
      <c r="Q74" s="135"/>
      <c r="R74" s="135"/>
      <c r="S74" s="135"/>
      <c r="T74" s="135"/>
      <c r="U74" s="135"/>
      <c r="V74" s="135"/>
    </row>
    <row r="75" spans="1:22" ht="18.45" customHeight="1" x14ac:dyDescent="0.25">
      <c r="A75" s="142" t="s">
        <v>214</v>
      </c>
      <c r="B75" s="143"/>
      <c r="C75" s="143"/>
      <c r="D75" s="143"/>
      <c r="E75" s="143"/>
      <c r="F75" s="143"/>
      <c r="G75" s="143"/>
      <c r="H75" s="143"/>
      <c r="I75" s="143"/>
      <c r="J75" s="143"/>
      <c r="K75" s="143"/>
      <c r="L75" s="143"/>
      <c r="M75" s="143"/>
      <c r="N75" s="143"/>
      <c r="O75" s="143"/>
      <c r="P75" s="143"/>
      <c r="Q75" s="143"/>
      <c r="R75" s="143"/>
      <c r="S75" s="143"/>
      <c r="T75" s="143"/>
      <c r="U75" s="143"/>
      <c r="V75" s="143"/>
    </row>
    <row r="76" spans="1:22" ht="79.8" x14ac:dyDescent="0.25">
      <c r="A76" s="130">
        <v>28</v>
      </c>
      <c r="B76" s="131">
        <v>34</v>
      </c>
      <c r="C76" s="132" t="s">
        <v>129</v>
      </c>
      <c r="D76" s="133" t="s">
        <v>215</v>
      </c>
      <c r="E76" s="134">
        <v>2435.67</v>
      </c>
      <c r="F76" s="135" t="s">
        <v>131</v>
      </c>
      <c r="G76" s="134" t="s">
        <v>74</v>
      </c>
      <c r="H76" s="134" t="s">
        <v>216</v>
      </c>
      <c r="I76" s="134" t="s">
        <v>217</v>
      </c>
      <c r="J76" s="134"/>
      <c r="K76" s="134" t="s">
        <v>218</v>
      </c>
      <c r="L76" s="135" t="s">
        <v>219</v>
      </c>
      <c r="M76" s="135"/>
      <c r="N76" s="135" t="s">
        <v>79</v>
      </c>
      <c r="O76" s="135"/>
      <c r="P76" s="135"/>
      <c r="Q76" s="135"/>
      <c r="R76" s="135"/>
      <c r="S76" s="135"/>
      <c r="T76" s="135"/>
      <c r="U76" s="135"/>
      <c r="V76" s="135">
        <v>2</v>
      </c>
    </row>
    <row r="77" spans="1:22" ht="18.45" customHeight="1" x14ac:dyDescent="0.25">
      <c r="A77" s="142" t="s">
        <v>220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3"/>
      <c r="N77" s="143"/>
      <c r="O77" s="143"/>
      <c r="P77" s="143"/>
      <c r="Q77" s="143"/>
      <c r="R77" s="143"/>
      <c r="S77" s="143"/>
      <c r="T77" s="143"/>
      <c r="U77" s="143"/>
      <c r="V77" s="143"/>
    </row>
    <row r="78" spans="1:22" ht="79.8" x14ac:dyDescent="0.25">
      <c r="A78" s="130">
        <v>29</v>
      </c>
      <c r="B78" s="131">
        <v>35</v>
      </c>
      <c r="C78" s="132" t="s">
        <v>129</v>
      </c>
      <c r="D78" s="133" t="s">
        <v>221</v>
      </c>
      <c r="E78" s="134">
        <v>2435.67</v>
      </c>
      <c r="F78" s="135" t="s">
        <v>131</v>
      </c>
      <c r="G78" s="134" t="s">
        <v>74</v>
      </c>
      <c r="H78" s="134" t="s">
        <v>82</v>
      </c>
      <c r="I78" s="134" t="s">
        <v>222</v>
      </c>
      <c r="J78" s="134"/>
      <c r="K78" s="134" t="s">
        <v>223</v>
      </c>
      <c r="L78" s="135" t="s">
        <v>224</v>
      </c>
      <c r="M78" s="135"/>
      <c r="N78" s="135" t="s">
        <v>79</v>
      </c>
      <c r="O78" s="135"/>
      <c r="P78" s="135"/>
      <c r="Q78" s="135"/>
      <c r="R78" s="135"/>
      <c r="S78" s="135"/>
      <c r="T78" s="135"/>
      <c r="U78" s="135"/>
      <c r="V78" s="135"/>
    </row>
    <row r="79" spans="1:22" ht="57" x14ac:dyDescent="0.25">
      <c r="A79" s="136">
        <v>30</v>
      </c>
      <c r="B79" s="137">
        <v>36</v>
      </c>
      <c r="C79" s="138" t="s">
        <v>225</v>
      </c>
      <c r="D79" s="139" t="s">
        <v>226</v>
      </c>
      <c r="E79" s="140">
        <v>50.3</v>
      </c>
      <c r="F79" s="141" t="s">
        <v>227</v>
      </c>
      <c r="G79" s="140"/>
      <c r="H79" s="140">
        <v>5</v>
      </c>
      <c r="I79" s="140" t="s">
        <v>228</v>
      </c>
      <c r="J79" s="140"/>
      <c r="K79" s="140">
        <v>13</v>
      </c>
      <c r="L79" s="141" t="s">
        <v>229</v>
      </c>
      <c r="M79" s="141"/>
      <c r="N79" s="141" t="s">
        <v>89</v>
      </c>
      <c r="O79" s="141"/>
      <c r="P79" s="141"/>
      <c r="Q79" s="141"/>
      <c r="R79" s="141"/>
      <c r="S79" s="141"/>
      <c r="T79" s="141"/>
      <c r="U79" s="141"/>
      <c r="V79" s="141"/>
    </row>
    <row r="80" spans="1:22" ht="19.350000000000001" customHeight="1" x14ac:dyDescent="0.25">
      <c r="A80" s="128" t="s">
        <v>230</v>
      </c>
      <c r="B80" s="129"/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</row>
    <row r="81" spans="1:22" ht="18.45" customHeight="1" x14ac:dyDescent="0.25">
      <c r="A81" s="142" t="s">
        <v>231</v>
      </c>
      <c r="B81" s="143"/>
      <c r="C81" s="143"/>
      <c r="D81" s="143"/>
      <c r="E81" s="143"/>
      <c r="F81" s="143"/>
      <c r="G81" s="143"/>
      <c r="H81" s="143"/>
      <c r="I81" s="143"/>
      <c r="J81" s="143"/>
      <c r="K81" s="143"/>
      <c r="L81" s="143"/>
      <c r="M81" s="143"/>
      <c r="N81" s="143"/>
      <c r="O81" s="143"/>
      <c r="P81" s="143"/>
      <c r="Q81" s="143"/>
      <c r="R81" s="143"/>
      <c r="S81" s="143"/>
      <c r="T81" s="143"/>
      <c r="U81" s="143"/>
      <c r="V81" s="143"/>
    </row>
    <row r="82" spans="1:22" ht="79.8" x14ac:dyDescent="0.25">
      <c r="A82" s="130">
        <v>31</v>
      </c>
      <c r="B82" s="131">
        <v>37</v>
      </c>
      <c r="C82" s="132" t="s">
        <v>129</v>
      </c>
      <c r="D82" s="133" t="s">
        <v>198</v>
      </c>
      <c r="E82" s="134">
        <v>2435.67</v>
      </c>
      <c r="F82" s="135" t="s">
        <v>131</v>
      </c>
      <c r="G82" s="134" t="s">
        <v>74</v>
      </c>
      <c r="H82" s="134" t="s">
        <v>199</v>
      </c>
      <c r="I82" s="134" t="s">
        <v>200</v>
      </c>
      <c r="J82" s="134"/>
      <c r="K82" s="134" t="s">
        <v>201</v>
      </c>
      <c r="L82" s="135" t="s">
        <v>202</v>
      </c>
      <c r="M82" s="135"/>
      <c r="N82" s="135" t="s">
        <v>79</v>
      </c>
      <c r="O82" s="135"/>
      <c r="P82" s="135"/>
      <c r="Q82" s="135"/>
      <c r="R82" s="135"/>
      <c r="S82" s="135"/>
      <c r="T82" s="135"/>
      <c r="U82" s="135"/>
      <c r="V82" s="135">
        <v>1</v>
      </c>
    </row>
    <row r="83" spans="1:22" ht="45.6" x14ac:dyDescent="0.25">
      <c r="A83" s="130">
        <v>32</v>
      </c>
      <c r="B83" s="131">
        <v>38</v>
      </c>
      <c r="C83" s="132" t="s">
        <v>90</v>
      </c>
      <c r="D83" s="133" t="s">
        <v>172</v>
      </c>
      <c r="E83" s="134">
        <v>18.600000000000001</v>
      </c>
      <c r="F83" s="135" t="s">
        <v>92</v>
      </c>
      <c r="G83" s="134"/>
      <c r="H83" s="134">
        <v>19</v>
      </c>
      <c r="I83" s="134" t="s">
        <v>212</v>
      </c>
      <c r="J83" s="134"/>
      <c r="K83" s="134">
        <v>34</v>
      </c>
      <c r="L83" s="135" t="s">
        <v>213</v>
      </c>
      <c r="M83" s="135"/>
      <c r="N83" s="135" t="s">
        <v>89</v>
      </c>
      <c r="O83" s="135"/>
      <c r="P83" s="135"/>
      <c r="Q83" s="135"/>
      <c r="R83" s="135"/>
      <c r="S83" s="135"/>
      <c r="T83" s="135"/>
      <c r="U83" s="135"/>
      <c r="V83" s="135"/>
    </row>
    <row r="84" spans="1:22" ht="18.45" customHeight="1" x14ac:dyDescent="0.25">
      <c r="A84" s="142" t="s">
        <v>232</v>
      </c>
      <c r="B84" s="143"/>
      <c r="C84" s="143"/>
      <c r="D84" s="143"/>
      <c r="E84" s="143"/>
      <c r="F84" s="143"/>
      <c r="G84" s="143"/>
      <c r="H84" s="143"/>
      <c r="I84" s="143"/>
      <c r="J84" s="143"/>
      <c r="K84" s="143"/>
      <c r="L84" s="143"/>
      <c r="M84" s="143"/>
      <c r="N84" s="143"/>
      <c r="O84" s="143"/>
      <c r="P84" s="143"/>
      <c r="Q84" s="143"/>
      <c r="R84" s="143"/>
      <c r="S84" s="143"/>
      <c r="T84" s="143"/>
      <c r="U84" s="143"/>
      <c r="V84" s="143"/>
    </row>
    <row r="85" spans="1:22" ht="79.8" x14ac:dyDescent="0.25">
      <c r="A85" s="130">
        <v>33</v>
      </c>
      <c r="B85" s="131">
        <v>39</v>
      </c>
      <c r="C85" s="132" t="s">
        <v>129</v>
      </c>
      <c r="D85" s="133" t="s">
        <v>233</v>
      </c>
      <c r="E85" s="134">
        <v>2435.67</v>
      </c>
      <c r="F85" s="135" t="s">
        <v>131</v>
      </c>
      <c r="G85" s="134" t="s">
        <v>74</v>
      </c>
      <c r="H85" s="134" t="s">
        <v>234</v>
      </c>
      <c r="I85" s="134" t="s">
        <v>235</v>
      </c>
      <c r="J85" s="134">
        <v>1</v>
      </c>
      <c r="K85" s="134" t="s">
        <v>236</v>
      </c>
      <c r="L85" s="135" t="s">
        <v>237</v>
      </c>
      <c r="M85" s="135"/>
      <c r="N85" s="135" t="s">
        <v>79</v>
      </c>
      <c r="O85" s="135"/>
      <c r="P85" s="135"/>
      <c r="Q85" s="135"/>
      <c r="R85" s="135"/>
      <c r="S85" s="135"/>
      <c r="T85" s="135"/>
      <c r="U85" s="135"/>
      <c r="V85" s="135">
        <v>3</v>
      </c>
    </row>
    <row r="86" spans="1:22" ht="45.6" x14ac:dyDescent="0.25">
      <c r="A86" s="136">
        <v>34</v>
      </c>
      <c r="B86" s="137">
        <v>40</v>
      </c>
      <c r="C86" s="138" t="s">
        <v>90</v>
      </c>
      <c r="D86" s="139" t="s">
        <v>172</v>
      </c>
      <c r="E86" s="140">
        <v>18.600000000000001</v>
      </c>
      <c r="F86" s="141" t="s">
        <v>92</v>
      </c>
      <c r="G86" s="140"/>
      <c r="H86" s="140">
        <v>19</v>
      </c>
      <c r="I86" s="140" t="s">
        <v>212</v>
      </c>
      <c r="J86" s="140"/>
      <c r="K86" s="140">
        <v>34</v>
      </c>
      <c r="L86" s="141" t="s">
        <v>213</v>
      </c>
      <c r="M86" s="141"/>
      <c r="N86" s="141" t="s">
        <v>89</v>
      </c>
      <c r="O86" s="141"/>
      <c r="P86" s="141"/>
      <c r="Q86" s="141"/>
      <c r="R86" s="141"/>
      <c r="S86" s="141"/>
      <c r="T86" s="141"/>
      <c r="U86" s="141"/>
      <c r="V86" s="141"/>
    </row>
    <row r="87" spans="1:22" ht="19.350000000000001" customHeight="1" x14ac:dyDescent="0.25">
      <c r="A87" s="128" t="s">
        <v>238</v>
      </c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</row>
    <row r="88" spans="1:22" ht="18.45" customHeight="1" x14ac:dyDescent="0.25">
      <c r="A88" s="142" t="s">
        <v>239</v>
      </c>
      <c r="B88" s="143"/>
      <c r="C88" s="143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143"/>
      <c r="Q88" s="143"/>
      <c r="R88" s="143"/>
      <c r="S88" s="143"/>
      <c r="T88" s="143"/>
      <c r="U88" s="143"/>
      <c r="V88" s="143"/>
    </row>
    <row r="89" spans="1:22" ht="114" x14ac:dyDescent="0.25">
      <c r="A89" s="130">
        <v>35</v>
      </c>
      <c r="B89" s="131">
        <v>41</v>
      </c>
      <c r="C89" s="132" t="s">
        <v>176</v>
      </c>
      <c r="D89" s="133" t="s">
        <v>240</v>
      </c>
      <c r="E89" s="134">
        <v>2406.83</v>
      </c>
      <c r="F89" s="135" t="s">
        <v>178</v>
      </c>
      <c r="G89" s="134">
        <v>76.17</v>
      </c>
      <c r="H89" s="134" t="s">
        <v>241</v>
      </c>
      <c r="I89" s="134" t="s">
        <v>242</v>
      </c>
      <c r="J89" s="134">
        <v>3</v>
      </c>
      <c r="K89" s="134" t="s">
        <v>243</v>
      </c>
      <c r="L89" s="135" t="s">
        <v>244</v>
      </c>
      <c r="M89" s="135"/>
      <c r="N89" s="135" t="s">
        <v>79</v>
      </c>
      <c r="O89" s="135"/>
      <c r="P89" s="135"/>
      <c r="Q89" s="135"/>
      <c r="R89" s="135"/>
      <c r="S89" s="135"/>
      <c r="T89" s="135"/>
      <c r="U89" s="135"/>
      <c r="V89" s="135">
        <v>16</v>
      </c>
    </row>
    <row r="90" spans="1:22" ht="34.200000000000003" x14ac:dyDescent="0.25">
      <c r="A90" s="130">
        <v>36</v>
      </c>
      <c r="B90" s="131">
        <v>42</v>
      </c>
      <c r="C90" s="132" t="s">
        <v>183</v>
      </c>
      <c r="D90" s="133" t="s">
        <v>245</v>
      </c>
      <c r="E90" s="134">
        <v>16.920000000000002</v>
      </c>
      <c r="F90" s="135" t="s">
        <v>185</v>
      </c>
      <c r="G90" s="134"/>
      <c r="H90" s="134">
        <v>68</v>
      </c>
      <c r="I90" s="134" t="s">
        <v>246</v>
      </c>
      <c r="J90" s="134"/>
      <c r="K90" s="134">
        <v>190</v>
      </c>
      <c r="L90" s="135" t="s">
        <v>247</v>
      </c>
      <c r="M90" s="135"/>
      <c r="N90" s="135" t="s">
        <v>89</v>
      </c>
      <c r="O90" s="135"/>
      <c r="P90" s="135"/>
      <c r="Q90" s="135"/>
      <c r="R90" s="135"/>
      <c r="S90" s="135"/>
      <c r="T90" s="135"/>
      <c r="U90" s="135"/>
      <c r="V90" s="135"/>
    </row>
    <row r="91" spans="1:22" ht="45.6" x14ac:dyDescent="0.25">
      <c r="A91" s="130">
        <v>37</v>
      </c>
      <c r="B91" s="131">
        <v>43</v>
      </c>
      <c r="C91" s="132" t="s">
        <v>188</v>
      </c>
      <c r="D91" s="133" t="s">
        <v>189</v>
      </c>
      <c r="E91" s="134">
        <v>2.4500000000000002</v>
      </c>
      <c r="F91" s="135" t="s">
        <v>190</v>
      </c>
      <c r="G91" s="134"/>
      <c r="H91" s="134">
        <v>10</v>
      </c>
      <c r="I91" s="134" t="s">
        <v>191</v>
      </c>
      <c r="J91" s="134"/>
      <c r="K91" s="134">
        <v>25</v>
      </c>
      <c r="L91" s="135" t="s">
        <v>192</v>
      </c>
      <c r="M91" s="135"/>
      <c r="N91" s="135" t="s">
        <v>89</v>
      </c>
      <c r="O91" s="135"/>
      <c r="P91" s="135"/>
      <c r="Q91" s="135"/>
      <c r="R91" s="135"/>
      <c r="S91" s="135"/>
      <c r="T91" s="135"/>
      <c r="U91" s="135"/>
      <c r="V91" s="135"/>
    </row>
    <row r="92" spans="1:22" ht="57" x14ac:dyDescent="0.25">
      <c r="A92" s="130">
        <v>38</v>
      </c>
      <c r="B92" s="131">
        <v>44</v>
      </c>
      <c r="C92" s="132" t="s">
        <v>193</v>
      </c>
      <c r="D92" s="133" t="s">
        <v>248</v>
      </c>
      <c r="E92" s="134">
        <v>12.46</v>
      </c>
      <c r="F92" s="135" t="s">
        <v>195</v>
      </c>
      <c r="G92" s="134"/>
      <c r="H92" s="134">
        <v>37</v>
      </c>
      <c r="I92" s="134" t="s">
        <v>249</v>
      </c>
      <c r="J92" s="134"/>
      <c r="K92" s="134">
        <v>88</v>
      </c>
      <c r="L92" s="135" t="s">
        <v>250</v>
      </c>
      <c r="M92" s="135"/>
      <c r="N92" s="135" t="s">
        <v>89</v>
      </c>
      <c r="O92" s="135"/>
      <c r="P92" s="135"/>
      <c r="Q92" s="135"/>
      <c r="R92" s="135"/>
      <c r="S92" s="135"/>
      <c r="T92" s="135"/>
      <c r="U92" s="135"/>
      <c r="V92" s="135"/>
    </row>
    <row r="93" spans="1:22" ht="18.45" customHeight="1" x14ac:dyDescent="0.25">
      <c r="A93" s="142" t="s">
        <v>251</v>
      </c>
      <c r="B93" s="143"/>
      <c r="C93" s="143"/>
      <c r="D93" s="143"/>
      <c r="E93" s="143"/>
      <c r="F93" s="143"/>
      <c r="G93" s="143"/>
      <c r="H93" s="143"/>
      <c r="I93" s="143"/>
      <c r="J93" s="143"/>
      <c r="K93" s="143"/>
      <c r="L93" s="143"/>
      <c r="M93" s="143"/>
      <c r="N93" s="143"/>
      <c r="O93" s="143"/>
      <c r="P93" s="143"/>
      <c r="Q93" s="143"/>
      <c r="R93" s="143"/>
      <c r="S93" s="143"/>
      <c r="T93" s="143"/>
      <c r="U93" s="143"/>
      <c r="V93" s="143"/>
    </row>
    <row r="94" spans="1:22" ht="79.8" x14ac:dyDescent="0.25">
      <c r="A94" s="130">
        <v>39</v>
      </c>
      <c r="B94" s="131">
        <v>45</v>
      </c>
      <c r="C94" s="132" t="s">
        <v>252</v>
      </c>
      <c r="D94" s="133" t="s">
        <v>253</v>
      </c>
      <c r="E94" s="134">
        <v>9787.3700000000008</v>
      </c>
      <c r="F94" s="135" t="s">
        <v>254</v>
      </c>
      <c r="G94" s="134">
        <v>4010.36</v>
      </c>
      <c r="H94" s="134" t="s">
        <v>255</v>
      </c>
      <c r="I94" s="134" t="s">
        <v>256</v>
      </c>
      <c r="J94" s="134">
        <v>20</v>
      </c>
      <c r="K94" s="134" t="s">
        <v>257</v>
      </c>
      <c r="L94" s="135" t="s">
        <v>258</v>
      </c>
      <c r="M94" s="135"/>
      <c r="N94" s="135" t="s">
        <v>79</v>
      </c>
      <c r="O94" s="135"/>
      <c r="P94" s="135"/>
      <c r="Q94" s="135"/>
      <c r="R94" s="135"/>
      <c r="S94" s="135"/>
      <c r="T94" s="135"/>
      <c r="U94" s="135"/>
      <c r="V94" s="135">
        <v>161</v>
      </c>
    </row>
    <row r="95" spans="1:22" ht="18.45" customHeight="1" x14ac:dyDescent="0.25">
      <c r="A95" s="142" t="s">
        <v>239</v>
      </c>
      <c r="B95" s="143"/>
      <c r="C95" s="143"/>
      <c r="D95" s="143"/>
      <c r="E95" s="143"/>
      <c r="F95" s="143"/>
      <c r="G95" s="143"/>
      <c r="H95" s="143"/>
      <c r="I95" s="143"/>
      <c r="J95" s="143"/>
      <c r="K95" s="143"/>
      <c r="L95" s="143"/>
      <c r="M95" s="143"/>
      <c r="N95" s="143"/>
      <c r="O95" s="143"/>
      <c r="P95" s="143"/>
      <c r="Q95" s="143"/>
      <c r="R95" s="143"/>
      <c r="S95" s="143"/>
      <c r="T95" s="143"/>
      <c r="U95" s="143"/>
      <c r="V95" s="143"/>
    </row>
    <row r="96" spans="1:22" ht="79.8" x14ac:dyDescent="0.25">
      <c r="A96" s="130">
        <v>40</v>
      </c>
      <c r="B96" s="131">
        <v>46</v>
      </c>
      <c r="C96" s="132" t="s">
        <v>129</v>
      </c>
      <c r="D96" s="133" t="s">
        <v>259</v>
      </c>
      <c r="E96" s="134">
        <v>2435.67</v>
      </c>
      <c r="F96" s="135" t="s">
        <v>131</v>
      </c>
      <c r="G96" s="134" t="s">
        <v>74</v>
      </c>
      <c r="H96" s="134" t="s">
        <v>260</v>
      </c>
      <c r="I96" s="134" t="s">
        <v>261</v>
      </c>
      <c r="J96" s="134"/>
      <c r="K96" s="134" t="s">
        <v>262</v>
      </c>
      <c r="L96" s="135" t="s">
        <v>263</v>
      </c>
      <c r="M96" s="135"/>
      <c r="N96" s="135" t="s">
        <v>79</v>
      </c>
      <c r="O96" s="135"/>
      <c r="P96" s="135"/>
      <c r="Q96" s="135"/>
      <c r="R96" s="135"/>
      <c r="S96" s="135"/>
      <c r="T96" s="135"/>
      <c r="U96" s="135"/>
      <c r="V96" s="135">
        <v>2</v>
      </c>
    </row>
    <row r="97" spans="1:22" ht="45.6" x14ac:dyDescent="0.25">
      <c r="A97" s="130">
        <v>41</v>
      </c>
      <c r="B97" s="131">
        <v>47</v>
      </c>
      <c r="C97" s="132" t="s">
        <v>90</v>
      </c>
      <c r="D97" s="133" t="s">
        <v>194</v>
      </c>
      <c r="E97" s="134">
        <v>18.600000000000001</v>
      </c>
      <c r="F97" s="135" t="s">
        <v>92</v>
      </c>
      <c r="G97" s="134"/>
      <c r="H97" s="134">
        <v>37</v>
      </c>
      <c r="I97" s="134" t="s">
        <v>249</v>
      </c>
      <c r="J97" s="134"/>
      <c r="K97" s="134">
        <v>69</v>
      </c>
      <c r="L97" s="135" t="s">
        <v>264</v>
      </c>
      <c r="M97" s="135"/>
      <c r="N97" s="135" t="s">
        <v>89</v>
      </c>
      <c r="O97" s="135"/>
      <c r="P97" s="135"/>
      <c r="Q97" s="135"/>
      <c r="R97" s="135"/>
      <c r="S97" s="135"/>
      <c r="T97" s="135"/>
      <c r="U97" s="135"/>
      <c r="V97" s="135"/>
    </row>
    <row r="98" spans="1:22" ht="18.45" customHeight="1" x14ac:dyDescent="0.25">
      <c r="A98" s="142" t="s">
        <v>265</v>
      </c>
      <c r="B98" s="143"/>
      <c r="C98" s="143"/>
      <c r="D98" s="143"/>
      <c r="E98" s="143"/>
      <c r="F98" s="143"/>
      <c r="G98" s="143"/>
      <c r="H98" s="143"/>
      <c r="I98" s="143"/>
      <c r="J98" s="143"/>
      <c r="K98" s="143"/>
      <c r="L98" s="143"/>
      <c r="M98" s="143"/>
      <c r="N98" s="143"/>
      <c r="O98" s="143"/>
      <c r="P98" s="143"/>
      <c r="Q98" s="143"/>
      <c r="R98" s="143"/>
      <c r="S98" s="143"/>
      <c r="T98" s="143"/>
      <c r="U98" s="143"/>
      <c r="V98" s="143"/>
    </row>
    <row r="99" spans="1:22" ht="102.6" x14ac:dyDescent="0.25">
      <c r="A99" s="130">
        <v>42</v>
      </c>
      <c r="B99" s="131">
        <v>48</v>
      </c>
      <c r="C99" s="132" t="s">
        <v>266</v>
      </c>
      <c r="D99" s="133" t="s">
        <v>267</v>
      </c>
      <c r="E99" s="134">
        <v>1058.53</v>
      </c>
      <c r="F99" s="135" t="s">
        <v>268</v>
      </c>
      <c r="G99" s="134" t="s">
        <v>269</v>
      </c>
      <c r="H99" s="134" t="s">
        <v>270</v>
      </c>
      <c r="I99" s="134" t="s">
        <v>271</v>
      </c>
      <c r="J99" s="134" t="s">
        <v>222</v>
      </c>
      <c r="K99" s="134" t="s">
        <v>272</v>
      </c>
      <c r="L99" s="135" t="s">
        <v>273</v>
      </c>
      <c r="M99" s="135"/>
      <c r="N99" s="135" t="s">
        <v>79</v>
      </c>
      <c r="O99" s="135"/>
      <c r="P99" s="135"/>
      <c r="Q99" s="135"/>
      <c r="R99" s="135"/>
      <c r="S99" s="135"/>
      <c r="T99" s="135"/>
      <c r="U99" s="135"/>
      <c r="V99" s="135" t="s">
        <v>274</v>
      </c>
    </row>
    <row r="100" spans="1:22" ht="34.200000000000003" x14ac:dyDescent="0.25">
      <c r="A100" s="130">
        <v>43</v>
      </c>
      <c r="B100" s="131">
        <v>49</v>
      </c>
      <c r="C100" s="132" t="s">
        <v>275</v>
      </c>
      <c r="D100" s="133" t="s">
        <v>276</v>
      </c>
      <c r="E100" s="134">
        <v>2.74</v>
      </c>
      <c r="F100" s="135" t="s">
        <v>277</v>
      </c>
      <c r="G100" s="134"/>
      <c r="H100" s="134">
        <v>82</v>
      </c>
      <c r="I100" s="134" t="s">
        <v>278</v>
      </c>
      <c r="J100" s="134"/>
      <c r="K100" s="134">
        <v>348</v>
      </c>
      <c r="L100" s="135" t="s">
        <v>279</v>
      </c>
      <c r="M100" s="135"/>
      <c r="N100" s="135" t="s">
        <v>89</v>
      </c>
      <c r="O100" s="135"/>
      <c r="P100" s="135"/>
      <c r="Q100" s="135"/>
      <c r="R100" s="135"/>
      <c r="S100" s="135"/>
      <c r="T100" s="135"/>
      <c r="U100" s="135"/>
      <c r="V100" s="135"/>
    </row>
    <row r="101" spans="1:22" ht="79.8" x14ac:dyDescent="0.25">
      <c r="A101" s="130">
        <v>44</v>
      </c>
      <c r="B101" s="131">
        <v>50</v>
      </c>
      <c r="C101" s="132" t="s">
        <v>280</v>
      </c>
      <c r="D101" s="133" t="s">
        <v>281</v>
      </c>
      <c r="E101" s="134">
        <v>180.85</v>
      </c>
      <c r="F101" s="135" t="s">
        <v>282</v>
      </c>
      <c r="G101" s="134" t="s">
        <v>283</v>
      </c>
      <c r="H101" s="134" t="s">
        <v>284</v>
      </c>
      <c r="I101" s="134" t="s">
        <v>285</v>
      </c>
      <c r="J101" s="134" t="s">
        <v>286</v>
      </c>
      <c r="K101" s="134" t="s">
        <v>287</v>
      </c>
      <c r="L101" s="135" t="s">
        <v>288</v>
      </c>
      <c r="M101" s="135"/>
      <c r="N101" s="135" t="s">
        <v>79</v>
      </c>
      <c r="O101" s="135"/>
      <c r="P101" s="135"/>
      <c r="Q101" s="135"/>
      <c r="R101" s="135"/>
      <c r="S101" s="135"/>
      <c r="T101" s="135"/>
      <c r="U101" s="135"/>
      <c r="V101" s="135" t="s">
        <v>289</v>
      </c>
    </row>
    <row r="102" spans="1:22" ht="79.8" x14ac:dyDescent="0.25">
      <c r="A102" s="130">
        <v>45</v>
      </c>
      <c r="B102" s="131">
        <v>51</v>
      </c>
      <c r="C102" s="132" t="s">
        <v>290</v>
      </c>
      <c r="D102" s="133" t="s">
        <v>291</v>
      </c>
      <c r="E102" s="134">
        <v>1346.29</v>
      </c>
      <c r="F102" s="135" t="s">
        <v>292</v>
      </c>
      <c r="G102" s="134" t="s">
        <v>293</v>
      </c>
      <c r="H102" s="134" t="s">
        <v>294</v>
      </c>
      <c r="I102" s="134" t="s">
        <v>295</v>
      </c>
      <c r="J102" s="134" t="s">
        <v>296</v>
      </c>
      <c r="K102" s="134" t="s">
        <v>297</v>
      </c>
      <c r="L102" s="135" t="s">
        <v>298</v>
      </c>
      <c r="M102" s="135"/>
      <c r="N102" s="135" t="s">
        <v>79</v>
      </c>
      <c r="O102" s="135"/>
      <c r="P102" s="135"/>
      <c r="Q102" s="135"/>
      <c r="R102" s="135"/>
      <c r="S102" s="135"/>
      <c r="T102" s="135"/>
      <c r="U102" s="135"/>
      <c r="V102" s="135" t="s">
        <v>299</v>
      </c>
    </row>
    <row r="103" spans="1:22" ht="91.2" x14ac:dyDescent="0.25">
      <c r="A103" s="130">
        <v>46</v>
      </c>
      <c r="B103" s="131">
        <v>52</v>
      </c>
      <c r="C103" s="132" t="s">
        <v>300</v>
      </c>
      <c r="D103" s="133" t="s">
        <v>301</v>
      </c>
      <c r="E103" s="134">
        <v>375.44</v>
      </c>
      <c r="F103" s="135" t="s">
        <v>302</v>
      </c>
      <c r="G103" s="134">
        <v>1.03</v>
      </c>
      <c r="H103" s="134" t="s">
        <v>303</v>
      </c>
      <c r="I103" s="134" t="s">
        <v>304</v>
      </c>
      <c r="J103" s="134"/>
      <c r="K103" s="134" t="s">
        <v>305</v>
      </c>
      <c r="L103" s="135" t="s">
        <v>306</v>
      </c>
      <c r="M103" s="135"/>
      <c r="N103" s="135" t="s">
        <v>79</v>
      </c>
      <c r="O103" s="135"/>
      <c r="P103" s="135"/>
      <c r="Q103" s="135"/>
      <c r="R103" s="135"/>
      <c r="S103" s="135"/>
      <c r="T103" s="135"/>
      <c r="U103" s="135"/>
      <c r="V103" s="135">
        <v>3</v>
      </c>
    </row>
    <row r="104" spans="1:22" ht="68.400000000000006" x14ac:dyDescent="0.25">
      <c r="A104" s="136">
        <v>47</v>
      </c>
      <c r="B104" s="137">
        <v>53</v>
      </c>
      <c r="C104" s="138" t="s">
        <v>307</v>
      </c>
      <c r="D104" s="139" t="s">
        <v>308</v>
      </c>
      <c r="E104" s="140">
        <v>1041.24</v>
      </c>
      <c r="F104" s="141" t="s">
        <v>309</v>
      </c>
      <c r="G104" s="140">
        <v>18.399999999999999</v>
      </c>
      <c r="H104" s="140" t="s">
        <v>310</v>
      </c>
      <c r="I104" s="140" t="s">
        <v>311</v>
      </c>
      <c r="J104" s="140">
        <v>6</v>
      </c>
      <c r="K104" s="140" t="s">
        <v>312</v>
      </c>
      <c r="L104" s="141" t="s">
        <v>313</v>
      </c>
      <c r="M104" s="141"/>
      <c r="N104" s="141" t="s">
        <v>79</v>
      </c>
      <c r="O104" s="141"/>
      <c r="P104" s="141"/>
      <c r="Q104" s="141"/>
      <c r="R104" s="141"/>
      <c r="S104" s="141"/>
      <c r="T104" s="141"/>
      <c r="U104" s="141"/>
      <c r="V104" s="141">
        <v>30</v>
      </c>
    </row>
    <row r="105" spans="1:22" ht="19.350000000000001" customHeight="1" x14ac:dyDescent="0.25">
      <c r="A105" s="128" t="s">
        <v>314</v>
      </c>
      <c r="B105" s="129"/>
      <c r="C105" s="129"/>
      <c r="D105" s="129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  <c r="R105" s="129"/>
      <c r="S105" s="129"/>
      <c r="T105" s="129"/>
      <c r="U105" s="129"/>
      <c r="V105" s="129"/>
    </row>
    <row r="106" spans="1:22" ht="18.45" customHeight="1" x14ac:dyDescent="0.25">
      <c r="A106" s="142" t="s">
        <v>214</v>
      </c>
      <c r="B106" s="143"/>
      <c r="C106" s="143"/>
      <c r="D106" s="143"/>
      <c r="E106" s="143"/>
      <c r="F106" s="143"/>
      <c r="G106" s="143"/>
      <c r="H106" s="143"/>
      <c r="I106" s="143"/>
      <c r="J106" s="143"/>
      <c r="K106" s="143"/>
      <c r="L106" s="143"/>
      <c r="M106" s="143"/>
      <c r="N106" s="143"/>
      <c r="O106" s="143"/>
      <c r="P106" s="143"/>
      <c r="Q106" s="143"/>
      <c r="R106" s="143"/>
      <c r="S106" s="143"/>
      <c r="T106" s="143"/>
      <c r="U106" s="143"/>
      <c r="V106" s="143"/>
    </row>
    <row r="107" spans="1:22" ht="79.8" x14ac:dyDescent="0.25">
      <c r="A107" s="130">
        <v>48</v>
      </c>
      <c r="B107" s="131">
        <v>54</v>
      </c>
      <c r="C107" s="132" t="s">
        <v>315</v>
      </c>
      <c r="D107" s="133" t="s">
        <v>316</v>
      </c>
      <c r="E107" s="134">
        <v>5013.63</v>
      </c>
      <c r="F107" s="135" t="s">
        <v>317</v>
      </c>
      <c r="G107" s="134" t="s">
        <v>318</v>
      </c>
      <c r="H107" s="134" t="s">
        <v>319</v>
      </c>
      <c r="I107" s="134" t="s">
        <v>320</v>
      </c>
      <c r="J107" s="134">
        <v>1</v>
      </c>
      <c r="K107" s="134" t="s">
        <v>321</v>
      </c>
      <c r="L107" s="135" t="s">
        <v>322</v>
      </c>
      <c r="M107" s="135"/>
      <c r="N107" s="135" t="s">
        <v>79</v>
      </c>
      <c r="O107" s="135"/>
      <c r="P107" s="135"/>
      <c r="Q107" s="135"/>
      <c r="R107" s="135"/>
      <c r="S107" s="135"/>
      <c r="T107" s="135"/>
      <c r="U107" s="135"/>
      <c r="V107" s="135">
        <v>4</v>
      </c>
    </row>
    <row r="108" spans="1:22" ht="68.400000000000006" x14ac:dyDescent="0.25">
      <c r="A108" s="130">
        <v>49</v>
      </c>
      <c r="B108" s="131">
        <v>55</v>
      </c>
      <c r="C108" s="132" t="s">
        <v>323</v>
      </c>
      <c r="D108" s="133" t="s">
        <v>324</v>
      </c>
      <c r="E108" s="134">
        <v>1010.59</v>
      </c>
      <c r="F108" s="135" t="s">
        <v>325</v>
      </c>
      <c r="G108" s="134">
        <v>5.16</v>
      </c>
      <c r="H108" s="134" t="s">
        <v>326</v>
      </c>
      <c r="I108" s="134" t="s">
        <v>327</v>
      </c>
      <c r="J108" s="134"/>
      <c r="K108" s="134" t="s">
        <v>328</v>
      </c>
      <c r="L108" s="135" t="s">
        <v>329</v>
      </c>
      <c r="M108" s="135"/>
      <c r="N108" s="135" t="s">
        <v>79</v>
      </c>
      <c r="O108" s="135"/>
      <c r="P108" s="135"/>
      <c r="Q108" s="135"/>
      <c r="R108" s="135"/>
      <c r="S108" s="135"/>
      <c r="T108" s="135"/>
      <c r="U108" s="135"/>
      <c r="V108" s="135">
        <v>1</v>
      </c>
    </row>
    <row r="109" spans="1:22" ht="45.6" x14ac:dyDescent="0.25">
      <c r="A109" s="130">
        <v>50</v>
      </c>
      <c r="B109" s="131">
        <v>56</v>
      </c>
      <c r="C109" s="132" t="s">
        <v>330</v>
      </c>
      <c r="D109" s="133" t="s">
        <v>172</v>
      </c>
      <c r="E109" s="134">
        <v>43.5</v>
      </c>
      <c r="F109" s="135" t="s">
        <v>331</v>
      </c>
      <c r="G109" s="134"/>
      <c r="H109" s="134">
        <v>44</v>
      </c>
      <c r="I109" s="134" t="s">
        <v>332</v>
      </c>
      <c r="J109" s="134"/>
      <c r="K109" s="134">
        <v>116</v>
      </c>
      <c r="L109" s="135" t="s">
        <v>333</v>
      </c>
      <c r="M109" s="135"/>
      <c r="N109" s="135" t="s">
        <v>89</v>
      </c>
      <c r="O109" s="135"/>
      <c r="P109" s="135"/>
      <c r="Q109" s="135"/>
      <c r="R109" s="135"/>
      <c r="S109" s="135"/>
      <c r="T109" s="135"/>
      <c r="U109" s="135"/>
      <c r="V109" s="135"/>
    </row>
    <row r="110" spans="1:22" ht="45.6" x14ac:dyDescent="0.25">
      <c r="A110" s="130">
        <v>51</v>
      </c>
      <c r="B110" s="131">
        <v>57</v>
      </c>
      <c r="C110" s="132" t="s">
        <v>334</v>
      </c>
      <c r="D110" s="133" t="s">
        <v>172</v>
      </c>
      <c r="E110" s="134">
        <v>29.3</v>
      </c>
      <c r="F110" s="135" t="s">
        <v>335</v>
      </c>
      <c r="G110" s="134"/>
      <c r="H110" s="134">
        <v>29</v>
      </c>
      <c r="I110" s="134" t="s">
        <v>336</v>
      </c>
      <c r="J110" s="134"/>
      <c r="K110" s="134">
        <v>75</v>
      </c>
      <c r="L110" s="135" t="s">
        <v>337</v>
      </c>
      <c r="M110" s="135"/>
      <c r="N110" s="135" t="s">
        <v>89</v>
      </c>
      <c r="O110" s="135"/>
      <c r="P110" s="135"/>
      <c r="Q110" s="135"/>
      <c r="R110" s="135"/>
      <c r="S110" s="135"/>
      <c r="T110" s="135"/>
      <c r="U110" s="135"/>
      <c r="V110" s="135"/>
    </row>
    <row r="111" spans="1:22" ht="45.6" x14ac:dyDescent="0.25">
      <c r="A111" s="136">
        <v>52</v>
      </c>
      <c r="B111" s="137">
        <v>58</v>
      </c>
      <c r="C111" s="138" t="s">
        <v>90</v>
      </c>
      <c r="D111" s="139" t="s">
        <v>172</v>
      </c>
      <c r="E111" s="140">
        <v>18.600000000000001</v>
      </c>
      <c r="F111" s="141" t="s">
        <v>92</v>
      </c>
      <c r="G111" s="140"/>
      <c r="H111" s="140">
        <v>19</v>
      </c>
      <c r="I111" s="140" t="s">
        <v>212</v>
      </c>
      <c r="J111" s="140"/>
      <c r="K111" s="140">
        <v>34</v>
      </c>
      <c r="L111" s="141" t="s">
        <v>213</v>
      </c>
      <c r="M111" s="141"/>
      <c r="N111" s="141" t="s">
        <v>89</v>
      </c>
      <c r="O111" s="141"/>
      <c r="P111" s="141"/>
      <c r="Q111" s="141"/>
      <c r="R111" s="141"/>
      <c r="S111" s="141"/>
      <c r="T111" s="141"/>
      <c r="U111" s="141"/>
      <c r="V111" s="141"/>
    </row>
    <row r="112" spans="1:22" ht="19.350000000000001" customHeight="1" x14ac:dyDescent="0.25">
      <c r="A112" s="128" t="s">
        <v>338</v>
      </c>
      <c r="B112" s="129"/>
      <c r="C112" s="129"/>
      <c r="D112" s="129"/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  <c r="R112" s="129"/>
      <c r="S112" s="129"/>
      <c r="T112" s="129"/>
      <c r="U112" s="129"/>
      <c r="V112" s="129"/>
    </row>
    <row r="113" spans="1:22" ht="18.45" customHeight="1" x14ac:dyDescent="0.25">
      <c r="A113" s="142" t="s">
        <v>339</v>
      </c>
      <c r="B113" s="143"/>
      <c r="C113" s="143"/>
      <c r="D113" s="143"/>
      <c r="E113" s="143"/>
      <c r="F113" s="143"/>
      <c r="G113" s="143"/>
      <c r="H113" s="143"/>
      <c r="I113" s="143"/>
      <c r="J113" s="143"/>
      <c r="K113" s="143"/>
      <c r="L113" s="143"/>
      <c r="M113" s="143"/>
      <c r="N113" s="143"/>
      <c r="O113" s="143"/>
      <c r="P113" s="143"/>
      <c r="Q113" s="143"/>
      <c r="R113" s="143"/>
      <c r="S113" s="143"/>
      <c r="T113" s="143"/>
      <c r="U113" s="143"/>
      <c r="V113" s="143"/>
    </row>
    <row r="114" spans="1:22" ht="68.400000000000006" x14ac:dyDescent="0.25">
      <c r="A114" s="130">
        <v>53</v>
      </c>
      <c r="B114" s="131">
        <v>59</v>
      </c>
      <c r="C114" s="132" t="s">
        <v>323</v>
      </c>
      <c r="D114" s="133" t="s">
        <v>324</v>
      </c>
      <c r="E114" s="134">
        <v>1010.59</v>
      </c>
      <c r="F114" s="135" t="s">
        <v>325</v>
      </c>
      <c r="G114" s="134">
        <v>5.16</v>
      </c>
      <c r="H114" s="134" t="s">
        <v>326</v>
      </c>
      <c r="I114" s="134" t="s">
        <v>327</v>
      </c>
      <c r="J114" s="134"/>
      <c r="K114" s="134" t="s">
        <v>328</v>
      </c>
      <c r="L114" s="135" t="s">
        <v>329</v>
      </c>
      <c r="M114" s="135"/>
      <c r="N114" s="135" t="s">
        <v>79</v>
      </c>
      <c r="O114" s="135"/>
      <c r="P114" s="135"/>
      <c r="Q114" s="135"/>
      <c r="R114" s="135"/>
      <c r="S114" s="135"/>
      <c r="T114" s="135"/>
      <c r="U114" s="135"/>
      <c r="V114" s="135">
        <v>1</v>
      </c>
    </row>
    <row r="115" spans="1:22" ht="45.6" x14ac:dyDescent="0.25">
      <c r="A115" s="130">
        <v>54</v>
      </c>
      <c r="B115" s="131">
        <v>60</v>
      </c>
      <c r="C115" s="132" t="s">
        <v>334</v>
      </c>
      <c r="D115" s="133" t="s">
        <v>172</v>
      </c>
      <c r="E115" s="134">
        <v>29.3</v>
      </c>
      <c r="F115" s="135" t="s">
        <v>335</v>
      </c>
      <c r="G115" s="134"/>
      <c r="H115" s="134">
        <v>29</v>
      </c>
      <c r="I115" s="134" t="s">
        <v>336</v>
      </c>
      <c r="J115" s="134"/>
      <c r="K115" s="134">
        <v>75</v>
      </c>
      <c r="L115" s="135" t="s">
        <v>337</v>
      </c>
      <c r="M115" s="135"/>
      <c r="N115" s="135" t="s">
        <v>89</v>
      </c>
      <c r="O115" s="135"/>
      <c r="P115" s="135"/>
      <c r="Q115" s="135"/>
      <c r="R115" s="135"/>
      <c r="S115" s="135"/>
      <c r="T115" s="135"/>
      <c r="U115" s="135"/>
      <c r="V115" s="135"/>
    </row>
    <row r="116" spans="1:22" ht="45.6" x14ac:dyDescent="0.25">
      <c r="A116" s="130">
        <v>55</v>
      </c>
      <c r="B116" s="131">
        <v>61</v>
      </c>
      <c r="C116" s="132" t="s">
        <v>340</v>
      </c>
      <c r="D116" s="133" t="s">
        <v>172</v>
      </c>
      <c r="E116" s="134">
        <v>17.600000000000001</v>
      </c>
      <c r="F116" s="135" t="s">
        <v>341</v>
      </c>
      <c r="G116" s="134"/>
      <c r="H116" s="134">
        <v>18</v>
      </c>
      <c r="I116" s="134" t="s">
        <v>211</v>
      </c>
      <c r="J116" s="134"/>
      <c r="K116" s="134">
        <v>28</v>
      </c>
      <c r="L116" s="135" t="s">
        <v>342</v>
      </c>
      <c r="M116" s="135"/>
      <c r="N116" s="135" t="s">
        <v>89</v>
      </c>
      <c r="O116" s="135"/>
      <c r="P116" s="135"/>
      <c r="Q116" s="135"/>
      <c r="R116" s="135"/>
      <c r="S116" s="135"/>
      <c r="T116" s="135"/>
      <c r="U116" s="135"/>
      <c r="V116" s="135"/>
    </row>
    <row r="117" spans="1:22" ht="18.45" customHeight="1" x14ac:dyDescent="0.25">
      <c r="A117" s="142" t="s">
        <v>343</v>
      </c>
      <c r="B117" s="143"/>
      <c r="C117" s="143"/>
      <c r="D117" s="143"/>
      <c r="E117" s="143"/>
      <c r="F117" s="143"/>
      <c r="G117" s="143"/>
      <c r="H117" s="143"/>
      <c r="I117" s="143"/>
      <c r="J117" s="143"/>
      <c r="K117" s="143"/>
      <c r="L117" s="143"/>
      <c r="M117" s="143"/>
      <c r="N117" s="143"/>
      <c r="O117" s="143"/>
      <c r="P117" s="143"/>
      <c r="Q117" s="143"/>
      <c r="R117" s="143"/>
      <c r="S117" s="143"/>
      <c r="T117" s="143"/>
      <c r="U117" s="143"/>
      <c r="V117" s="143"/>
    </row>
    <row r="118" spans="1:22" ht="68.400000000000006" x14ac:dyDescent="0.25">
      <c r="A118" s="130">
        <v>56</v>
      </c>
      <c r="B118" s="131">
        <v>62</v>
      </c>
      <c r="C118" s="132" t="s">
        <v>344</v>
      </c>
      <c r="D118" s="133" t="s">
        <v>324</v>
      </c>
      <c r="E118" s="134">
        <v>2250.2399999999998</v>
      </c>
      <c r="F118" s="135" t="s">
        <v>345</v>
      </c>
      <c r="G118" s="134" t="s">
        <v>346</v>
      </c>
      <c r="H118" s="134" t="s">
        <v>347</v>
      </c>
      <c r="I118" s="134" t="s">
        <v>348</v>
      </c>
      <c r="J118" s="134"/>
      <c r="K118" s="134" t="s">
        <v>349</v>
      </c>
      <c r="L118" s="135" t="s">
        <v>350</v>
      </c>
      <c r="M118" s="135"/>
      <c r="N118" s="135" t="s">
        <v>79</v>
      </c>
      <c r="O118" s="135"/>
      <c r="P118" s="135"/>
      <c r="Q118" s="135"/>
      <c r="R118" s="135"/>
      <c r="S118" s="135"/>
      <c r="T118" s="135"/>
      <c r="U118" s="135"/>
      <c r="V118" s="135"/>
    </row>
    <row r="119" spans="1:22" ht="68.400000000000006" x14ac:dyDescent="0.25">
      <c r="A119" s="130">
        <v>57</v>
      </c>
      <c r="B119" s="131">
        <v>63</v>
      </c>
      <c r="C119" s="132" t="s">
        <v>351</v>
      </c>
      <c r="D119" s="133" t="s">
        <v>352</v>
      </c>
      <c r="E119" s="134">
        <v>3.95</v>
      </c>
      <c r="F119" s="135">
        <v>3.95</v>
      </c>
      <c r="G119" s="134"/>
      <c r="H119" s="134" t="s">
        <v>353</v>
      </c>
      <c r="I119" s="134">
        <v>1</v>
      </c>
      <c r="J119" s="134"/>
      <c r="K119" s="134" t="s">
        <v>354</v>
      </c>
      <c r="L119" s="135">
        <v>9</v>
      </c>
      <c r="M119" s="135"/>
      <c r="N119" s="135" t="s">
        <v>79</v>
      </c>
      <c r="O119" s="135"/>
      <c r="P119" s="135"/>
      <c r="Q119" s="135"/>
      <c r="R119" s="135"/>
      <c r="S119" s="135"/>
      <c r="T119" s="135"/>
      <c r="U119" s="135"/>
      <c r="V119" s="135"/>
    </row>
    <row r="120" spans="1:22" ht="91.2" x14ac:dyDescent="0.25">
      <c r="A120" s="130">
        <v>58</v>
      </c>
      <c r="B120" s="131">
        <v>64</v>
      </c>
      <c r="C120" s="132" t="s">
        <v>355</v>
      </c>
      <c r="D120" s="133" t="s">
        <v>233</v>
      </c>
      <c r="E120" s="134">
        <v>1755.72</v>
      </c>
      <c r="F120" s="135" t="s">
        <v>356</v>
      </c>
      <c r="G120" s="134">
        <v>10.32</v>
      </c>
      <c r="H120" s="134" t="s">
        <v>357</v>
      </c>
      <c r="I120" s="134" t="s">
        <v>358</v>
      </c>
      <c r="J120" s="134"/>
      <c r="K120" s="134" t="s">
        <v>359</v>
      </c>
      <c r="L120" s="135" t="s">
        <v>360</v>
      </c>
      <c r="M120" s="135"/>
      <c r="N120" s="135" t="s">
        <v>79</v>
      </c>
      <c r="O120" s="135"/>
      <c r="P120" s="135"/>
      <c r="Q120" s="135"/>
      <c r="R120" s="135"/>
      <c r="S120" s="135"/>
      <c r="T120" s="135"/>
      <c r="U120" s="135"/>
      <c r="V120" s="135">
        <v>1</v>
      </c>
    </row>
    <row r="121" spans="1:22" ht="34.200000000000003" x14ac:dyDescent="0.25">
      <c r="A121" s="136">
        <v>59</v>
      </c>
      <c r="B121" s="137">
        <v>65</v>
      </c>
      <c r="C121" s="138" t="s">
        <v>361</v>
      </c>
      <c r="D121" s="139" t="s">
        <v>172</v>
      </c>
      <c r="E121" s="140">
        <v>15.7</v>
      </c>
      <c r="F121" s="141" t="s">
        <v>362</v>
      </c>
      <c r="G121" s="140"/>
      <c r="H121" s="140">
        <v>16</v>
      </c>
      <c r="I121" s="140" t="s">
        <v>363</v>
      </c>
      <c r="J121" s="140"/>
      <c r="K121" s="140">
        <v>19</v>
      </c>
      <c r="L121" s="141" t="s">
        <v>212</v>
      </c>
      <c r="M121" s="141"/>
      <c r="N121" s="141" t="s">
        <v>89</v>
      </c>
      <c r="O121" s="141"/>
      <c r="P121" s="141"/>
      <c r="Q121" s="141"/>
      <c r="R121" s="141"/>
      <c r="S121" s="141"/>
      <c r="T121" s="141"/>
      <c r="U121" s="141"/>
      <c r="V121" s="141"/>
    </row>
    <row r="122" spans="1:22" ht="34.200000000000003" x14ac:dyDescent="0.25">
      <c r="A122" s="144" t="s">
        <v>364</v>
      </c>
      <c r="B122" s="145"/>
      <c r="C122" s="145"/>
      <c r="D122" s="145"/>
      <c r="E122" s="145"/>
      <c r="F122" s="145"/>
      <c r="G122" s="145"/>
      <c r="H122" s="146">
        <v>4755</v>
      </c>
      <c r="I122" s="146" t="s">
        <v>365</v>
      </c>
      <c r="J122" s="146" t="s">
        <v>366</v>
      </c>
      <c r="K122" s="146">
        <v>30115</v>
      </c>
      <c r="L122" s="146" t="s">
        <v>367</v>
      </c>
      <c r="M122" s="146"/>
      <c r="N122" s="146"/>
      <c r="O122" s="146"/>
      <c r="P122" s="146"/>
      <c r="Q122" s="146"/>
      <c r="R122" s="146"/>
      <c r="S122" s="146"/>
      <c r="T122" s="146"/>
      <c r="U122" s="146"/>
      <c r="V122" s="146" t="s">
        <v>368</v>
      </c>
    </row>
    <row r="123" spans="1:22" x14ac:dyDescent="0.25">
      <c r="A123" s="144" t="s">
        <v>369</v>
      </c>
      <c r="B123" s="145"/>
      <c r="C123" s="145"/>
      <c r="D123" s="145"/>
      <c r="E123" s="145"/>
      <c r="F123" s="145"/>
      <c r="G123" s="145"/>
      <c r="H123" s="146"/>
      <c r="I123" s="146"/>
      <c r="J123" s="146"/>
      <c r="K123" s="146"/>
      <c r="L123" s="146"/>
      <c r="M123" s="146"/>
      <c r="N123" s="146"/>
      <c r="O123" s="146"/>
      <c r="P123" s="146"/>
      <c r="Q123" s="146"/>
      <c r="R123" s="146"/>
      <c r="S123" s="146"/>
      <c r="T123" s="146"/>
      <c r="U123" s="146"/>
      <c r="V123" s="146"/>
    </row>
    <row r="124" spans="1:22" x14ac:dyDescent="0.25">
      <c r="A124" s="144" t="s">
        <v>370</v>
      </c>
      <c r="B124" s="145"/>
      <c r="C124" s="145"/>
      <c r="D124" s="145"/>
      <c r="E124" s="145"/>
      <c r="F124" s="145"/>
      <c r="G124" s="145"/>
      <c r="H124" s="146">
        <v>1857</v>
      </c>
      <c r="I124" s="146"/>
      <c r="J124" s="146"/>
      <c r="K124" s="146">
        <v>20445</v>
      </c>
      <c r="L124" s="146"/>
      <c r="M124" s="146"/>
      <c r="N124" s="146"/>
      <c r="O124" s="146"/>
      <c r="P124" s="146"/>
      <c r="Q124" s="146"/>
      <c r="R124" s="146"/>
      <c r="S124" s="146"/>
      <c r="T124" s="146"/>
      <c r="U124" s="146"/>
      <c r="V124" s="146"/>
    </row>
    <row r="125" spans="1:22" x14ac:dyDescent="0.25">
      <c r="A125" s="144" t="s">
        <v>371</v>
      </c>
      <c r="B125" s="145"/>
      <c r="C125" s="145"/>
      <c r="D125" s="145"/>
      <c r="E125" s="145"/>
      <c r="F125" s="145"/>
      <c r="G125" s="145"/>
      <c r="H125" s="146">
        <v>2831</v>
      </c>
      <c r="I125" s="146"/>
      <c r="J125" s="146"/>
      <c r="K125" s="146">
        <v>9287</v>
      </c>
      <c r="L125" s="146"/>
      <c r="M125" s="146"/>
      <c r="N125" s="146"/>
      <c r="O125" s="146"/>
      <c r="P125" s="146"/>
      <c r="Q125" s="146"/>
      <c r="R125" s="146"/>
      <c r="S125" s="146"/>
      <c r="T125" s="146"/>
      <c r="U125" s="146"/>
      <c r="V125" s="146"/>
    </row>
    <row r="126" spans="1:22" x14ac:dyDescent="0.25">
      <c r="A126" s="144" t="s">
        <v>372</v>
      </c>
      <c r="B126" s="145"/>
      <c r="C126" s="145"/>
      <c r="D126" s="145"/>
      <c r="E126" s="145"/>
      <c r="F126" s="145"/>
      <c r="G126" s="145"/>
      <c r="H126" s="146">
        <v>72</v>
      </c>
      <c r="I126" s="146"/>
      <c r="J126" s="146"/>
      <c r="K126" s="146">
        <v>442</v>
      </c>
      <c r="L126" s="146"/>
      <c r="M126" s="146"/>
      <c r="N126" s="146"/>
      <c r="O126" s="146"/>
      <c r="P126" s="146"/>
      <c r="Q126" s="146"/>
      <c r="R126" s="146"/>
      <c r="S126" s="146"/>
      <c r="T126" s="146"/>
      <c r="U126" s="146"/>
      <c r="V126" s="146"/>
    </row>
    <row r="127" spans="1:22" x14ac:dyDescent="0.25">
      <c r="A127" s="147" t="s">
        <v>373</v>
      </c>
      <c r="B127" s="148"/>
      <c r="C127" s="148"/>
      <c r="D127" s="148"/>
      <c r="E127" s="148"/>
      <c r="F127" s="148"/>
      <c r="G127" s="148"/>
      <c r="H127" s="149">
        <v>1609</v>
      </c>
      <c r="I127" s="149"/>
      <c r="J127" s="149"/>
      <c r="K127" s="149">
        <v>15079</v>
      </c>
      <c r="L127" s="149"/>
      <c r="M127" s="149"/>
      <c r="N127" s="149"/>
      <c r="O127" s="149"/>
      <c r="P127" s="149"/>
      <c r="Q127" s="149"/>
      <c r="R127" s="149"/>
      <c r="S127" s="149"/>
      <c r="T127" s="149"/>
      <c r="U127" s="149"/>
      <c r="V127" s="149"/>
    </row>
    <row r="128" spans="1:22" x14ac:dyDescent="0.25">
      <c r="A128" s="147" t="s">
        <v>374</v>
      </c>
      <c r="B128" s="148"/>
      <c r="C128" s="148"/>
      <c r="D128" s="148"/>
      <c r="E128" s="148"/>
      <c r="F128" s="148"/>
      <c r="G128" s="148"/>
      <c r="H128" s="149">
        <v>990</v>
      </c>
      <c r="I128" s="149"/>
      <c r="J128" s="149"/>
      <c r="K128" s="149">
        <v>8728</v>
      </c>
      <c r="L128" s="149"/>
      <c r="M128" s="149"/>
      <c r="N128" s="149"/>
      <c r="O128" s="149"/>
      <c r="P128" s="149"/>
      <c r="Q128" s="149"/>
      <c r="R128" s="149"/>
      <c r="S128" s="149"/>
      <c r="T128" s="149"/>
      <c r="U128" s="149"/>
      <c r="V128" s="149"/>
    </row>
    <row r="129" spans="1:22" x14ac:dyDescent="0.25">
      <c r="A129" s="147" t="s">
        <v>375</v>
      </c>
      <c r="B129" s="148"/>
      <c r="C129" s="148"/>
      <c r="D129" s="148"/>
      <c r="E129" s="148"/>
      <c r="F129" s="148"/>
      <c r="G129" s="148"/>
      <c r="H129" s="149"/>
      <c r="I129" s="149"/>
      <c r="J129" s="149"/>
      <c r="K129" s="149"/>
      <c r="L129" s="149"/>
      <c r="M129" s="149"/>
      <c r="N129" s="149"/>
      <c r="O129" s="149"/>
      <c r="P129" s="149"/>
      <c r="Q129" s="149"/>
      <c r="R129" s="149"/>
      <c r="S129" s="149"/>
      <c r="T129" s="149"/>
      <c r="U129" s="149"/>
      <c r="V129" s="149"/>
    </row>
    <row r="130" spans="1:22" ht="30" customHeight="1" x14ac:dyDescent="0.25">
      <c r="A130" s="144" t="s">
        <v>376</v>
      </c>
      <c r="B130" s="145"/>
      <c r="C130" s="145"/>
      <c r="D130" s="145"/>
      <c r="E130" s="145"/>
      <c r="F130" s="145"/>
      <c r="G130" s="145"/>
      <c r="H130" s="146">
        <v>1901</v>
      </c>
      <c r="I130" s="146"/>
      <c r="J130" s="146"/>
      <c r="K130" s="146">
        <v>13539</v>
      </c>
      <c r="L130" s="146"/>
      <c r="M130" s="146"/>
      <c r="N130" s="146"/>
      <c r="O130" s="146"/>
      <c r="P130" s="146"/>
      <c r="Q130" s="146"/>
      <c r="R130" s="146"/>
      <c r="S130" s="146"/>
      <c r="T130" s="146"/>
      <c r="U130" s="146"/>
      <c r="V130" s="146"/>
    </row>
    <row r="131" spans="1:22" ht="30" customHeight="1" x14ac:dyDescent="0.25">
      <c r="A131" s="144" t="s">
        <v>377</v>
      </c>
      <c r="B131" s="145"/>
      <c r="C131" s="145"/>
      <c r="D131" s="145"/>
      <c r="E131" s="145"/>
      <c r="F131" s="145"/>
      <c r="G131" s="145"/>
      <c r="H131" s="146">
        <v>202</v>
      </c>
      <c r="I131" s="146"/>
      <c r="J131" s="146"/>
      <c r="K131" s="146">
        <v>790</v>
      </c>
      <c r="L131" s="146"/>
      <c r="M131" s="146"/>
      <c r="N131" s="146"/>
      <c r="O131" s="146"/>
      <c r="P131" s="146"/>
      <c r="Q131" s="146"/>
      <c r="R131" s="146"/>
      <c r="S131" s="146"/>
      <c r="T131" s="146"/>
      <c r="U131" s="146"/>
      <c r="V131" s="146"/>
    </row>
    <row r="132" spans="1:22" ht="30" customHeight="1" x14ac:dyDescent="0.25">
      <c r="A132" s="144" t="s">
        <v>378</v>
      </c>
      <c r="B132" s="145"/>
      <c r="C132" s="145"/>
      <c r="D132" s="145"/>
      <c r="E132" s="145"/>
      <c r="F132" s="145"/>
      <c r="G132" s="145"/>
      <c r="H132" s="146">
        <v>298</v>
      </c>
      <c r="I132" s="146"/>
      <c r="J132" s="146"/>
      <c r="K132" s="146">
        <v>931</v>
      </c>
      <c r="L132" s="146"/>
      <c r="M132" s="146"/>
      <c r="N132" s="146"/>
      <c r="O132" s="146"/>
      <c r="P132" s="146"/>
      <c r="Q132" s="146"/>
      <c r="R132" s="146"/>
      <c r="S132" s="146"/>
      <c r="T132" s="146"/>
      <c r="U132" s="146"/>
      <c r="V132" s="146"/>
    </row>
    <row r="133" spans="1:22" x14ac:dyDescent="0.25">
      <c r="A133" s="144" t="s">
        <v>379</v>
      </c>
      <c r="B133" s="145"/>
      <c r="C133" s="145"/>
      <c r="D133" s="145"/>
      <c r="E133" s="145"/>
      <c r="F133" s="145"/>
      <c r="G133" s="145"/>
      <c r="H133" s="146">
        <v>44</v>
      </c>
      <c r="I133" s="146"/>
      <c r="J133" s="146"/>
      <c r="K133" s="146">
        <v>189</v>
      </c>
      <c r="L133" s="146"/>
      <c r="M133" s="146"/>
      <c r="N133" s="146"/>
      <c r="O133" s="146"/>
      <c r="P133" s="146"/>
      <c r="Q133" s="146"/>
      <c r="R133" s="146"/>
      <c r="S133" s="146"/>
      <c r="T133" s="146"/>
      <c r="U133" s="146"/>
      <c r="V133" s="146"/>
    </row>
    <row r="134" spans="1:22" x14ac:dyDescent="0.25">
      <c r="A134" s="144" t="s">
        <v>380</v>
      </c>
      <c r="B134" s="145"/>
      <c r="C134" s="145"/>
      <c r="D134" s="145"/>
      <c r="E134" s="145"/>
      <c r="F134" s="145"/>
      <c r="G134" s="145"/>
      <c r="H134" s="146">
        <v>16</v>
      </c>
      <c r="I134" s="146"/>
      <c r="J134" s="146"/>
      <c r="K134" s="146">
        <v>133</v>
      </c>
      <c r="L134" s="146"/>
      <c r="M134" s="146"/>
      <c r="N134" s="146"/>
      <c r="O134" s="146"/>
      <c r="P134" s="146"/>
      <c r="Q134" s="146"/>
      <c r="R134" s="146"/>
      <c r="S134" s="146"/>
      <c r="T134" s="146"/>
      <c r="U134" s="146"/>
      <c r="V134" s="146"/>
    </row>
    <row r="135" spans="1:22" x14ac:dyDescent="0.25">
      <c r="A135" s="144" t="s">
        <v>381</v>
      </c>
      <c r="B135" s="145"/>
      <c r="C135" s="145"/>
      <c r="D135" s="145"/>
      <c r="E135" s="145"/>
      <c r="F135" s="145"/>
      <c r="G135" s="145"/>
      <c r="H135" s="146">
        <v>87</v>
      </c>
      <c r="I135" s="146"/>
      <c r="J135" s="146"/>
      <c r="K135" s="146">
        <v>814</v>
      </c>
      <c r="L135" s="146"/>
      <c r="M135" s="146"/>
      <c r="N135" s="146"/>
      <c r="O135" s="146"/>
      <c r="P135" s="146"/>
      <c r="Q135" s="146"/>
      <c r="R135" s="146"/>
      <c r="S135" s="146"/>
      <c r="T135" s="146"/>
      <c r="U135" s="146"/>
      <c r="V135" s="146"/>
    </row>
    <row r="136" spans="1:22" x14ac:dyDescent="0.25">
      <c r="A136" s="144" t="s">
        <v>382</v>
      </c>
      <c r="B136" s="145"/>
      <c r="C136" s="145"/>
      <c r="D136" s="145"/>
      <c r="E136" s="145"/>
      <c r="F136" s="145"/>
      <c r="G136" s="145"/>
      <c r="H136" s="146">
        <v>150</v>
      </c>
      <c r="I136" s="146"/>
      <c r="J136" s="146"/>
      <c r="K136" s="146">
        <v>1000</v>
      </c>
      <c r="L136" s="146"/>
      <c r="M136" s="146"/>
      <c r="N136" s="146"/>
      <c r="O136" s="146"/>
      <c r="P136" s="146"/>
      <c r="Q136" s="146"/>
      <c r="R136" s="146"/>
      <c r="S136" s="146"/>
      <c r="T136" s="146"/>
      <c r="U136" s="146"/>
      <c r="V136" s="146"/>
    </row>
    <row r="137" spans="1:22" x14ac:dyDescent="0.25">
      <c r="A137" s="144" t="s">
        <v>383</v>
      </c>
      <c r="B137" s="145"/>
      <c r="C137" s="145"/>
      <c r="D137" s="145"/>
      <c r="E137" s="145"/>
      <c r="F137" s="145"/>
      <c r="G137" s="145"/>
      <c r="H137" s="146">
        <v>4203</v>
      </c>
      <c r="I137" s="146"/>
      <c r="J137" s="146"/>
      <c r="K137" s="146">
        <v>32663</v>
      </c>
      <c r="L137" s="146"/>
      <c r="M137" s="146"/>
      <c r="N137" s="146"/>
      <c r="O137" s="146"/>
      <c r="P137" s="146"/>
      <c r="Q137" s="146"/>
      <c r="R137" s="146"/>
      <c r="S137" s="146"/>
      <c r="T137" s="146"/>
      <c r="U137" s="146"/>
      <c r="V137" s="146"/>
    </row>
    <row r="138" spans="1:22" ht="30" customHeight="1" x14ac:dyDescent="0.25">
      <c r="A138" s="144" t="s">
        <v>384</v>
      </c>
      <c r="B138" s="145"/>
      <c r="C138" s="145"/>
      <c r="D138" s="145"/>
      <c r="E138" s="145"/>
      <c r="F138" s="145"/>
      <c r="G138" s="145"/>
      <c r="H138" s="146">
        <v>453</v>
      </c>
      <c r="I138" s="146"/>
      <c r="J138" s="146"/>
      <c r="K138" s="146">
        <v>3863</v>
      </c>
      <c r="L138" s="146"/>
      <c r="M138" s="146"/>
      <c r="N138" s="146"/>
      <c r="O138" s="146"/>
      <c r="P138" s="146"/>
      <c r="Q138" s="146"/>
      <c r="R138" s="146"/>
      <c r="S138" s="146"/>
      <c r="T138" s="146"/>
      <c r="U138" s="146"/>
      <c r="V138" s="146"/>
    </row>
    <row r="139" spans="1:22" x14ac:dyDescent="0.25">
      <c r="A139" s="144" t="s">
        <v>385</v>
      </c>
      <c r="B139" s="145"/>
      <c r="C139" s="145"/>
      <c r="D139" s="145"/>
      <c r="E139" s="145"/>
      <c r="F139" s="145"/>
      <c r="G139" s="145"/>
      <c r="H139" s="146">
        <v>7354</v>
      </c>
      <c r="I139" s="146"/>
      <c r="J139" s="146"/>
      <c r="K139" s="146">
        <v>53922</v>
      </c>
      <c r="L139" s="146"/>
      <c r="M139" s="146"/>
      <c r="N139" s="146"/>
      <c r="O139" s="146"/>
      <c r="P139" s="146"/>
      <c r="Q139" s="146"/>
      <c r="R139" s="146"/>
      <c r="S139" s="146"/>
      <c r="T139" s="146"/>
      <c r="U139" s="146"/>
      <c r="V139" s="146"/>
    </row>
    <row r="140" spans="1:22" ht="30" customHeight="1" x14ac:dyDescent="0.25">
      <c r="A140" s="144" t="s">
        <v>386</v>
      </c>
      <c r="B140" s="145"/>
      <c r="C140" s="145"/>
      <c r="D140" s="145"/>
      <c r="E140" s="145"/>
      <c r="F140" s="145"/>
      <c r="G140" s="145"/>
      <c r="H140" s="146">
        <v>597.95000000000005</v>
      </c>
      <c r="I140" s="146"/>
      <c r="J140" s="146"/>
      <c r="K140" s="146">
        <v>2440.9299999999998</v>
      </c>
      <c r="L140" s="146"/>
      <c r="M140" s="146"/>
      <c r="N140" s="146"/>
      <c r="O140" s="146"/>
      <c r="P140" s="146"/>
      <c r="Q140" s="146"/>
      <c r="R140" s="146"/>
      <c r="S140" s="146"/>
      <c r="T140" s="146"/>
      <c r="U140" s="146"/>
      <c r="V140" s="146"/>
    </row>
    <row r="141" spans="1:22" x14ac:dyDescent="0.25">
      <c r="A141" s="147" t="s">
        <v>387</v>
      </c>
      <c r="B141" s="148"/>
      <c r="C141" s="148"/>
      <c r="D141" s="148"/>
      <c r="E141" s="148"/>
      <c r="F141" s="148"/>
      <c r="G141" s="148"/>
      <c r="H141" s="149">
        <v>7951.95</v>
      </c>
      <c r="I141" s="149"/>
      <c r="J141" s="149"/>
      <c r="K141" s="149">
        <v>56362.93</v>
      </c>
      <c r="L141" s="149"/>
      <c r="M141" s="149"/>
      <c r="N141" s="149"/>
      <c r="O141" s="149"/>
      <c r="P141" s="149"/>
      <c r="Q141" s="149"/>
      <c r="R141" s="149"/>
      <c r="S141" s="149"/>
      <c r="T141" s="149"/>
      <c r="U141" s="149"/>
      <c r="V141" s="149"/>
    </row>
    <row r="142" spans="1:22" x14ac:dyDescent="0.25">
      <c r="A142" s="50"/>
      <c r="B142" s="39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</row>
    <row r="143" spans="1:22" x14ac:dyDescent="0.25">
      <c r="A143" s="50"/>
      <c r="B143" s="39"/>
      <c r="C143" s="73" t="s">
        <v>62</v>
      </c>
      <c r="D143" s="48"/>
      <c r="E143" s="48"/>
      <c r="F143" s="48"/>
      <c r="G143" s="48"/>
      <c r="H143" s="74">
        <f>IF(ISBLANK(Y30),"",ROUND(Z30/Y30,2)*100)</f>
        <v>87</v>
      </c>
      <c r="I143" s="48"/>
      <c r="J143" s="48"/>
      <c r="K143" s="74">
        <f>IF(ISBLANK(Y31),"",ROUND(Z31/Y31,2)*100)</f>
        <v>74</v>
      </c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</row>
    <row r="144" spans="1:22" x14ac:dyDescent="0.25">
      <c r="A144" s="50"/>
      <c r="B144" s="39"/>
      <c r="C144" s="73" t="s">
        <v>63</v>
      </c>
      <c r="D144" s="48"/>
      <c r="E144" s="48"/>
      <c r="F144" s="48"/>
      <c r="G144" s="48"/>
      <c r="H144" s="45">
        <f>IF(ISBLANK(Y30),"",ROUND(AA30/Y30,2)*100)</f>
        <v>53</v>
      </c>
      <c r="I144" s="48"/>
      <c r="J144" s="48"/>
      <c r="K144" s="45">
        <f>IF(ISBLANK(Y31),"",ROUND(AA31/Y31,2)*100)</f>
        <v>43</v>
      </c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</row>
    <row r="145" spans="1:22" x14ac:dyDescent="0.25">
      <c r="A145" s="28"/>
      <c r="B145" s="28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</row>
    <row r="146" spans="1:22" x14ac:dyDescent="0.25">
      <c r="B146" s="75" t="s">
        <v>68</v>
      </c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</row>
    <row r="147" spans="1:22" x14ac:dyDescent="0.25">
      <c r="B147" s="3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</row>
    <row r="148" spans="1:22" x14ac:dyDescent="0.25">
      <c r="B148" s="75" t="s">
        <v>69</v>
      </c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</row>
    <row r="149" spans="1:22" x14ac:dyDescent="0.25">
      <c r="B149" s="46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</row>
    <row r="151" spans="1:22" x14ac:dyDescent="0.25">
      <c r="C151" s="49"/>
      <c r="D151" s="49"/>
      <c r="E151" s="49"/>
      <c r="F151" s="49"/>
      <c r="G151" s="49"/>
    </row>
    <row r="152" spans="1:22" x14ac:dyDescent="0.25">
      <c r="C152" s="49"/>
      <c r="D152" s="49"/>
      <c r="E152" s="49"/>
      <c r="F152" s="49"/>
      <c r="G152" s="49"/>
    </row>
    <row r="153" spans="1:22" x14ac:dyDescent="0.25">
      <c r="C153" s="49"/>
      <c r="D153" s="49"/>
      <c r="E153" s="49"/>
      <c r="F153" s="49"/>
      <c r="G153" s="49"/>
    </row>
    <row r="154" spans="1:22" x14ac:dyDescent="0.25">
      <c r="C154" s="49"/>
      <c r="D154" s="49"/>
      <c r="E154" s="49"/>
      <c r="F154" s="49"/>
      <c r="G154" s="49"/>
    </row>
    <row r="155" spans="1:22" x14ac:dyDescent="0.25">
      <c r="C155" s="49"/>
      <c r="D155" s="49"/>
      <c r="E155" s="49"/>
      <c r="F155" s="49"/>
      <c r="G155" s="49"/>
    </row>
    <row r="156" spans="1:22" x14ac:dyDescent="0.25">
      <c r="C156" s="49"/>
      <c r="D156" s="49"/>
      <c r="E156" s="49"/>
      <c r="F156" s="49"/>
      <c r="G156" s="49"/>
    </row>
    <row r="157" spans="1:22" x14ac:dyDescent="0.25">
      <c r="C157" s="49"/>
      <c r="D157" s="49"/>
      <c r="E157" s="49"/>
      <c r="F157" s="49"/>
      <c r="G157" s="49"/>
    </row>
    <row r="158" spans="1:22" x14ac:dyDescent="0.25">
      <c r="C158" s="49"/>
      <c r="D158" s="49"/>
      <c r="E158" s="49"/>
      <c r="F158" s="49"/>
      <c r="G158" s="49"/>
    </row>
    <row r="159" spans="1:22" x14ac:dyDescent="0.25">
      <c r="C159" s="49"/>
      <c r="D159" s="49"/>
      <c r="E159" s="49"/>
      <c r="F159" s="49"/>
      <c r="G159" s="49"/>
    </row>
    <row r="160" spans="1:22" x14ac:dyDescent="0.25">
      <c r="C160" s="49"/>
      <c r="D160" s="49"/>
      <c r="E160" s="49"/>
      <c r="F160" s="49"/>
      <c r="G160" s="49"/>
    </row>
    <row r="161" spans="3:7" x14ac:dyDescent="0.25">
      <c r="C161" s="49"/>
      <c r="D161" s="49"/>
      <c r="E161" s="49"/>
      <c r="F161" s="49"/>
      <c r="G161" s="49"/>
    </row>
    <row r="162" spans="3:7" x14ac:dyDescent="0.25">
      <c r="C162" s="49"/>
      <c r="D162" s="49"/>
      <c r="E162" s="49"/>
      <c r="F162" s="49"/>
      <c r="G162" s="49"/>
    </row>
  </sheetData>
  <mergeCells count="75">
    <mergeCell ref="A141:G141"/>
    <mergeCell ref="A135:G135"/>
    <mergeCell ref="A136:G136"/>
    <mergeCell ref="A137:G137"/>
    <mergeCell ref="A138:G138"/>
    <mergeCell ref="A139:G139"/>
    <mergeCell ref="A140:G140"/>
    <mergeCell ref="A129:G129"/>
    <mergeCell ref="A130:G130"/>
    <mergeCell ref="A131:G131"/>
    <mergeCell ref="A132:G132"/>
    <mergeCell ref="A133:G133"/>
    <mergeCell ref="A134:G134"/>
    <mergeCell ref="A123:G123"/>
    <mergeCell ref="A124:G124"/>
    <mergeCell ref="A125:G125"/>
    <mergeCell ref="A126:G126"/>
    <mergeCell ref="A127:G127"/>
    <mergeCell ref="A128:G128"/>
    <mergeCell ref="A105:V105"/>
    <mergeCell ref="A106:V106"/>
    <mergeCell ref="A112:V112"/>
    <mergeCell ref="A113:V113"/>
    <mergeCell ref="A117:V117"/>
    <mergeCell ref="A122:G122"/>
    <mergeCell ref="A84:V84"/>
    <mergeCell ref="A87:V87"/>
    <mergeCell ref="A88:V88"/>
    <mergeCell ref="A93:V93"/>
    <mergeCell ref="A95:V95"/>
    <mergeCell ref="A98:V98"/>
    <mergeCell ref="A60:V60"/>
    <mergeCell ref="A69:V69"/>
    <mergeCell ref="A75:V75"/>
    <mergeCell ref="A77:V77"/>
    <mergeCell ref="A80:V80"/>
    <mergeCell ref="A81:V81"/>
    <mergeCell ref="A40:V40"/>
    <mergeCell ref="A45:V45"/>
    <mergeCell ref="A47:V47"/>
    <mergeCell ref="A52:V52"/>
    <mergeCell ref="A56:V56"/>
    <mergeCell ref="A59:V59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32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388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7951.95/1000</f>
        <v>7.9519500000000001</v>
      </c>
      <c r="H11" s="85"/>
      <c r="I11" s="55" t="s">
        <v>5</v>
      </c>
      <c r="J11" s="86">
        <f>56362.93/1000</f>
        <v>56.362929999999999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0.16794999999999999</v>
      </c>
      <c r="H14" s="85"/>
      <c r="I14" s="55" t="s">
        <v>7</v>
      </c>
      <c r="J14" s="86">
        <f>(P14+P15)/1000</f>
        <v>0.16794999999999999</v>
      </c>
      <c r="K14" s="87"/>
      <c r="L14" s="58">
        <v>1852</v>
      </c>
      <c r="M14" s="35" t="s">
        <v>7</v>
      </c>
      <c r="N14" s="57"/>
      <c r="O14" s="26">
        <v>167.56</v>
      </c>
      <c r="P14" s="27">
        <v>167.56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1857/1000</f>
        <v>1.857</v>
      </c>
      <c r="H15" s="117"/>
      <c r="I15" s="55" t="s">
        <v>5</v>
      </c>
      <c r="J15" s="86">
        <f>20445/1000</f>
        <v>20.445</v>
      </c>
      <c r="K15" s="87"/>
      <c r="L15" s="59">
        <v>20386</v>
      </c>
      <c r="M15" s="35" t="s">
        <v>5</v>
      </c>
      <c r="N15" s="57"/>
      <c r="O15" s="26">
        <v>0.39</v>
      </c>
      <c r="P15" s="27">
        <v>0.39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5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59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389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390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391</v>
      </c>
      <c r="C26" s="132" t="s">
        <v>392</v>
      </c>
      <c r="D26" s="154" t="s">
        <v>393</v>
      </c>
      <c r="E26" s="155">
        <v>0.09</v>
      </c>
      <c r="F26" s="134" t="s">
        <v>394</v>
      </c>
      <c r="G26" s="134">
        <v>0.87</v>
      </c>
      <c r="H26" s="156"/>
      <c r="I26" s="156"/>
      <c r="J26" s="134" t="s">
        <v>395</v>
      </c>
      <c r="K26" s="134">
        <v>9.56</v>
      </c>
      <c r="L26" s="157"/>
      <c r="M26" s="156">
        <f>IF(ISNUMBER(K26/G26),IF(NOT(K26/G26=0),K26/G26, " "), " ")</f>
        <v>10.988505747126437</v>
      </c>
      <c r="N26" s="154"/>
    </row>
    <row r="27" spans="1:23" s="29" customFormat="1" ht="22.8" x14ac:dyDescent="0.25">
      <c r="A27" s="152">
        <v>2</v>
      </c>
      <c r="B27" s="153" t="s">
        <v>396</v>
      </c>
      <c r="C27" s="132" t="s">
        <v>397</v>
      </c>
      <c r="D27" s="154" t="s">
        <v>393</v>
      </c>
      <c r="E27" s="155">
        <v>30.11</v>
      </c>
      <c r="F27" s="134" t="s">
        <v>398</v>
      </c>
      <c r="G27" s="134">
        <v>311.04000000000002</v>
      </c>
      <c r="H27" s="156"/>
      <c r="I27" s="156"/>
      <c r="J27" s="134" t="s">
        <v>399</v>
      </c>
      <c r="K27" s="134">
        <v>3429.83</v>
      </c>
      <c r="L27" s="157"/>
      <c r="M27" s="156">
        <f>IF(ISNUMBER(K27/G27),IF(NOT(K27/G27=0),K27/G27, " "), " ")</f>
        <v>11.026974022633745</v>
      </c>
      <c r="N27" s="154"/>
    </row>
    <row r="28" spans="1:23" s="29" customFormat="1" ht="22.8" x14ac:dyDescent="0.25">
      <c r="A28" s="152">
        <v>3</v>
      </c>
      <c r="B28" s="153" t="s">
        <v>400</v>
      </c>
      <c r="C28" s="132" t="s">
        <v>401</v>
      </c>
      <c r="D28" s="154" t="s">
        <v>393</v>
      </c>
      <c r="E28" s="155">
        <v>0.52</v>
      </c>
      <c r="F28" s="134" t="s">
        <v>402</v>
      </c>
      <c r="G28" s="134">
        <v>5.47</v>
      </c>
      <c r="H28" s="156"/>
      <c r="I28" s="156"/>
      <c r="J28" s="134" t="s">
        <v>403</v>
      </c>
      <c r="K28" s="134">
        <v>60.21</v>
      </c>
      <c r="L28" s="157"/>
      <c r="M28" s="156">
        <f>IF(ISNUMBER(K28/G28),IF(NOT(K28/G28=0),K28/G28, " "), " ")</f>
        <v>11.007312614259599</v>
      </c>
      <c r="N28" s="154"/>
    </row>
    <row r="29" spans="1:23" s="29" customFormat="1" ht="22.8" x14ac:dyDescent="0.25">
      <c r="A29" s="152">
        <v>4</v>
      </c>
      <c r="B29" s="153" t="s">
        <v>404</v>
      </c>
      <c r="C29" s="132" t="s">
        <v>405</v>
      </c>
      <c r="D29" s="154" t="s">
        <v>393</v>
      </c>
      <c r="E29" s="155">
        <v>11.73</v>
      </c>
      <c r="F29" s="134" t="s">
        <v>406</v>
      </c>
      <c r="G29" s="134">
        <v>126.44</v>
      </c>
      <c r="H29" s="156"/>
      <c r="I29" s="156"/>
      <c r="J29" s="134" t="s">
        <v>407</v>
      </c>
      <c r="K29" s="134">
        <v>1394.24</v>
      </c>
      <c r="L29" s="157"/>
      <c r="M29" s="156">
        <f>IF(ISNUMBER(K29/G29),IF(NOT(K29/G29=0),K29/G29, " "), " ")</f>
        <v>11.026890224612465</v>
      </c>
      <c r="N29" s="154"/>
    </row>
    <row r="30" spans="1:23" ht="22.8" x14ac:dyDescent="0.25">
      <c r="A30" s="152">
        <v>5</v>
      </c>
      <c r="B30" s="153" t="s">
        <v>408</v>
      </c>
      <c r="C30" s="132" t="s">
        <v>409</v>
      </c>
      <c r="D30" s="154" t="s">
        <v>393</v>
      </c>
      <c r="E30" s="155">
        <v>81.900000000000006</v>
      </c>
      <c r="F30" s="134" t="s">
        <v>410</v>
      </c>
      <c r="G30" s="134">
        <v>894.35</v>
      </c>
      <c r="H30" s="156"/>
      <c r="I30" s="156"/>
      <c r="J30" s="134" t="s">
        <v>411</v>
      </c>
      <c r="K30" s="134">
        <v>9855.85</v>
      </c>
      <c r="L30" s="157"/>
      <c r="M30" s="156">
        <f>IF(ISNUMBER(K30/G30),IF(NOT(K30/G30=0),K30/G30, " "), " ")</f>
        <v>11.020126348744899</v>
      </c>
      <c r="N30" s="154"/>
    </row>
    <row r="31" spans="1:23" ht="22.8" x14ac:dyDescent="0.25">
      <c r="A31" s="152">
        <v>6</v>
      </c>
      <c r="B31" s="153" t="s">
        <v>412</v>
      </c>
      <c r="C31" s="132" t="s">
        <v>413</v>
      </c>
      <c r="D31" s="154" t="s">
        <v>393</v>
      </c>
      <c r="E31" s="155">
        <v>15.68</v>
      </c>
      <c r="F31" s="134" t="s">
        <v>414</v>
      </c>
      <c r="G31" s="134">
        <v>175.62</v>
      </c>
      <c r="H31" s="156"/>
      <c r="I31" s="156"/>
      <c r="J31" s="134" t="s">
        <v>415</v>
      </c>
      <c r="K31" s="134">
        <v>1935.22</v>
      </c>
      <c r="L31" s="157"/>
      <c r="M31" s="156">
        <f>IF(ISNUMBER(K31/G31),IF(NOT(K31/G31=0),K31/G31, " "), " ")</f>
        <v>11.019359981778841</v>
      </c>
      <c r="N31" s="154"/>
    </row>
    <row r="32" spans="1:23" ht="22.8" x14ac:dyDescent="0.25">
      <c r="A32" s="152">
        <v>7</v>
      </c>
      <c r="B32" s="153" t="s">
        <v>416</v>
      </c>
      <c r="C32" s="132" t="s">
        <v>417</v>
      </c>
      <c r="D32" s="154" t="s">
        <v>393</v>
      </c>
      <c r="E32" s="155">
        <v>3.24</v>
      </c>
      <c r="F32" s="134" t="s">
        <v>418</v>
      </c>
      <c r="G32" s="134">
        <v>37.159999999999997</v>
      </c>
      <c r="H32" s="156"/>
      <c r="I32" s="156"/>
      <c r="J32" s="134" t="s">
        <v>419</v>
      </c>
      <c r="K32" s="134">
        <v>409.44</v>
      </c>
      <c r="L32" s="157"/>
      <c r="M32" s="156">
        <f>IF(ISNUMBER(K32/G32),IF(NOT(K32/G32=0),K32/G32, " "), " ")</f>
        <v>11.018299246501616</v>
      </c>
      <c r="N32" s="154"/>
    </row>
    <row r="33" spans="1:14" ht="22.8" x14ac:dyDescent="0.25">
      <c r="A33" s="152">
        <v>8</v>
      </c>
      <c r="B33" s="153" t="s">
        <v>420</v>
      </c>
      <c r="C33" s="132" t="s">
        <v>421</v>
      </c>
      <c r="D33" s="154" t="s">
        <v>393</v>
      </c>
      <c r="E33" s="155">
        <v>0.71</v>
      </c>
      <c r="F33" s="134" t="s">
        <v>422</v>
      </c>
      <c r="G33" s="134">
        <v>8.5399999999999991</v>
      </c>
      <c r="H33" s="156"/>
      <c r="I33" s="156"/>
      <c r="J33" s="134" t="s">
        <v>423</v>
      </c>
      <c r="K33" s="134">
        <v>94.09</v>
      </c>
      <c r="L33" s="157"/>
      <c r="M33" s="156">
        <f>IF(ISNUMBER(K33/G33),IF(NOT(K33/G33=0),K33/G33, " "), " ")</f>
        <v>11.017564402810306</v>
      </c>
      <c r="N33" s="154"/>
    </row>
    <row r="34" spans="1:14" ht="22.8" x14ac:dyDescent="0.25">
      <c r="A34" s="152">
        <v>9</v>
      </c>
      <c r="B34" s="153" t="s">
        <v>424</v>
      </c>
      <c r="C34" s="132" t="s">
        <v>425</v>
      </c>
      <c r="D34" s="154" t="s">
        <v>393</v>
      </c>
      <c r="E34" s="155">
        <v>18.3</v>
      </c>
      <c r="F34" s="134" t="s">
        <v>426</v>
      </c>
      <c r="G34" s="134">
        <v>222.53</v>
      </c>
      <c r="H34" s="156"/>
      <c r="I34" s="156"/>
      <c r="J34" s="134" t="s">
        <v>427</v>
      </c>
      <c r="K34" s="134">
        <v>2452.38</v>
      </c>
      <c r="L34" s="157"/>
      <c r="M34" s="156">
        <f>IF(ISNUMBER(K34/G34),IF(NOT(K34/G34=0),K34/G34, " "), " ")</f>
        <v>11.020446681346336</v>
      </c>
      <c r="N34" s="154"/>
    </row>
    <row r="35" spans="1:14" ht="22.8" x14ac:dyDescent="0.25">
      <c r="A35" s="152">
        <v>10</v>
      </c>
      <c r="B35" s="153" t="s">
        <v>428</v>
      </c>
      <c r="C35" s="132" t="s">
        <v>429</v>
      </c>
      <c r="D35" s="154" t="s">
        <v>393</v>
      </c>
      <c r="E35" s="155">
        <v>3.26</v>
      </c>
      <c r="F35" s="134" t="s">
        <v>430</v>
      </c>
      <c r="G35" s="134">
        <v>40.229999999999997</v>
      </c>
      <c r="H35" s="156"/>
      <c r="I35" s="156"/>
      <c r="J35" s="134" t="s">
        <v>431</v>
      </c>
      <c r="K35" s="134">
        <v>443.42</v>
      </c>
      <c r="L35" s="157"/>
      <c r="M35" s="156">
        <f>IF(ISNUMBER(K35/G35),IF(NOT(K35/G35=0),K35/G35, " "), " ")</f>
        <v>11.022122793934876</v>
      </c>
      <c r="N35" s="154"/>
    </row>
    <row r="36" spans="1:14" ht="22.8" x14ac:dyDescent="0.25">
      <c r="A36" s="152">
        <v>11</v>
      </c>
      <c r="B36" s="153" t="s">
        <v>432</v>
      </c>
      <c r="C36" s="132" t="s">
        <v>433</v>
      </c>
      <c r="D36" s="154" t="s">
        <v>393</v>
      </c>
      <c r="E36" s="155">
        <v>0.15</v>
      </c>
      <c r="F36" s="134" t="s">
        <v>434</v>
      </c>
      <c r="G36" s="134">
        <v>1.96</v>
      </c>
      <c r="H36" s="156"/>
      <c r="I36" s="156"/>
      <c r="J36" s="134" t="s">
        <v>435</v>
      </c>
      <c r="K36" s="134">
        <v>21.63</v>
      </c>
      <c r="L36" s="157"/>
      <c r="M36" s="156">
        <f>IF(ISNUMBER(K36/G36),IF(NOT(K36/G36=0),K36/G36, " "), " ")</f>
        <v>11.035714285714285</v>
      </c>
      <c r="N36" s="154"/>
    </row>
    <row r="37" spans="1:14" ht="22.8" x14ac:dyDescent="0.25">
      <c r="A37" s="152">
        <v>12</v>
      </c>
      <c r="B37" s="153" t="s">
        <v>436</v>
      </c>
      <c r="C37" s="132" t="s">
        <v>437</v>
      </c>
      <c r="D37" s="154" t="s">
        <v>393</v>
      </c>
      <c r="E37" s="155">
        <v>1.86</v>
      </c>
      <c r="F37" s="134" t="s">
        <v>438</v>
      </c>
      <c r="G37" s="134">
        <v>25.37</v>
      </c>
      <c r="H37" s="156"/>
      <c r="I37" s="156"/>
      <c r="J37" s="134" t="s">
        <v>439</v>
      </c>
      <c r="K37" s="134">
        <v>279.67</v>
      </c>
      <c r="L37" s="157"/>
      <c r="M37" s="156">
        <f>IF(ISNUMBER(K37/G37),IF(NOT(K37/G37=0),K37/G37, " "), " ")</f>
        <v>11.023649980291683</v>
      </c>
      <c r="N37" s="154"/>
    </row>
    <row r="38" spans="1:14" ht="22.8" x14ac:dyDescent="0.25">
      <c r="A38" s="152">
        <v>13</v>
      </c>
      <c r="B38" s="153">
        <v>2</v>
      </c>
      <c r="C38" s="132" t="s">
        <v>440</v>
      </c>
      <c r="D38" s="154" t="s">
        <v>393</v>
      </c>
      <c r="E38" s="155">
        <v>0.39</v>
      </c>
      <c r="F38" s="134" t="s">
        <v>441</v>
      </c>
      <c r="G38" s="134"/>
      <c r="H38" s="156"/>
      <c r="I38" s="156"/>
      <c r="J38" s="134" t="s">
        <v>441</v>
      </c>
      <c r="K38" s="134"/>
      <c r="L38" s="157"/>
      <c r="M38" s="156" t="str">
        <f>IF(ISNUMBER(K38/G38),IF(NOT(K38/G38=0),K38/G38, " "), " ")</f>
        <v xml:space="preserve"> </v>
      </c>
      <c r="N38" s="154"/>
    </row>
    <row r="39" spans="1:14" ht="19.350000000000001" customHeight="1" x14ac:dyDescent="0.25">
      <c r="A39" s="128" t="s">
        <v>442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</row>
    <row r="40" spans="1:14" ht="22.8" x14ac:dyDescent="0.25">
      <c r="A40" s="152">
        <v>14</v>
      </c>
      <c r="B40" s="153">
        <v>30303</v>
      </c>
      <c r="C40" s="132" t="s">
        <v>443</v>
      </c>
      <c r="D40" s="154" t="s">
        <v>444</v>
      </c>
      <c r="E40" s="155">
        <v>0.04</v>
      </c>
      <c r="F40" s="134" t="s">
        <v>445</v>
      </c>
      <c r="G40" s="134">
        <v>0.04</v>
      </c>
      <c r="H40" s="156"/>
      <c r="I40" s="156"/>
      <c r="J40" s="134" t="s">
        <v>446</v>
      </c>
      <c r="K40" s="134">
        <v>0.2</v>
      </c>
      <c r="L40" s="157"/>
      <c r="M40" s="156">
        <f>IF(ISNUMBER(K40/G40),IF(NOT(K40/G40=0),K40/G40, " "), " ")</f>
        <v>5</v>
      </c>
      <c r="N40" s="154" t="s">
        <v>447</v>
      </c>
    </row>
    <row r="41" spans="1:14" ht="22.8" x14ac:dyDescent="0.25">
      <c r="A41" s="152">
        <v>15</v>
      </c>
      <c r="B41" s="153">
        <v>30401</v>
      </c>
      <c r="C41" s="132" t="s">
        <v>448</v>
      </c>
      <c r="D41" s="154" t="s">
        <v>444</v>
      </c>
      <c r="E41" s="155">
        <v>0.11</v>
      </c>
      <c r="F41" s="134" t="s">
        <v>449</v>
      </c>
      <c r="G41" s="134">
        <v>0.25</v>
      </c>
      <c r="H41" s="156"/>
      <c r="I41" s="156"/>
      <c r="J41" s="134" t="s">
        <v>450</v>
      </c>
      <c r="K41" s="134">
        <v>0.66</v>
      </c>
      <c r="L41" s="157"/>
      <c r="M41" s="156">
        <f>IF(ISNUMBER(K41/G41),IF(NOT(K41/G41=0),K41/G41, " "), " ")</f>
        <v>2.64</v>
      </c>
      <c r="N41" s="154" t="s">
        <v>447</v>
      </c>
    </row>
    <row r="42" spans="1:14" ht="22.8" x14ac:dyDescent="0.25">
      <c r="A42" s="152">
        <v>16</v>
      </c>
      <c r="B42" s="153">
        <v>30954</v>
      </c>
      <c r="C42" s="132" t="s">
        <v>451</v>
      </c>
      <c r="D42" s="154" t="s">
        <v>444</v>
      </c>
      <c r="E42" s="155">
        <v>0.34</v>
      </c>
      <c r="F42" s="134" t="s">
        <v>452</v>
      </c>
      <c r="G42" s="134">
        <v>11.48</v>
      </c>
      <c r="H42" s="156"/>
      <c r="I42" s="156"/>
      <c r="J42" s="134" t="s">
        <v>453</v>
      </c>
      <c r="K42" s="134">
        <v>52.7</v>
      </c>
      <c r="L42" s="157"/>
      <c r="M42" s="156">
        <f>IF(ISNUMBER(K42/G42),IF(NOT(K42/G42=0),K42/G42, " "), " ")</f>
        <v>4.5905923344947732</v>
      </c>
      <c r="N42" s="154" t="s">
        <v>454</v>
      </c>
    </row>
    <row r="43" spans="1:14" ht="22.8" x14ac:dyDescent="0.25">
      <c r="A43" s="152">
        <v>17</v>
      </c>
      <c r="B43" s="153">
        <v>40502</v>
      </c>
      <c r="C43" s="132" t="s">
        <v>455</v>
      </c>
      <c r="D43" s="154" t="s">
        <v>444</v>
      </c>
      <c r="E43" s="155">
        <v>0.83</v>
      </c>
      <c r="F43" s="134" t="s">
        <v>456</v>
      </c>
      <c r="G43" s="134">
        <v>6.51</v>
      </c>
      <c r="H43" s="156"/>
      <c r="I43" s="156"/>
      <c r="J43" s="134" t="s">
        <v>457</v>
      </c>
      <c r="K43" s="134">
        <v>37.35</v>
      </c>
      <c r="L43" s="157"/>
      <c r="M43" s="156">
        <f>IF(ISNUMBER(K43/G43),IF(NOT(K43/G43=0),K43/G43, " "), " ")</f>
        <v>5.7373271889400925</v>
      </c>
      <c r="N43" s="154" t="s">
        <v>447</v>
      </c>
    </row>
    <row r="44" spans="1:14" ht="22.8" x14ac:dyDescent="0.25">
      <c r="A44" s="152">
        <v>18</v>
      </c>
      <c r="B44" s="153">
        <v>40504</v>
      </c>
      <c r="C44" s="132" t="s">
        <v>458</v>
      </c>
      <c r="D44" s="154" t="s">
        <v>444</v>
      </c>
      <c r="E44" s="155">
        <v>1.31</v>
      </c>
      <c r="F44" s="134" t="s">
        <v>459</v>
      </c>
      <c r="G44" s="134">
        <v>1.71</v>
      </c>
      <c r="H44" s="156"/>
      <c r="I44" s="156"/>
      <c r="J44" s="134" t="s">
        <v>460</v>
      </c>
      <c r="K44" s="134">
        <v>3.93</v>
      </c>
      <c r="L44" s="157"/>
      <c r="M44" s="156">
        <f>IF(ISNUMBER(K44/G44),IF(NOT(K44/G44=0),K44/G44, " "), " ")</f>
        <v>2.2982456140350878</v>
      </c>
      <c r="N44" s="154" t="s">
        <v>447</v>
      </c>
    </row>
    <row r="45" spans="1:14" ht="34.200000000000003" x14ac:dyDescent="0.25">
      <c r="A45" s="152">
        <v>19</v>
      </c>
      <c r="B45" s="153">
        <v>41000</v>
      </c>
      <c r="C45" s="132" t="s">
        <v>461</v>
      </c>
      <c r="D45" s="154" t="s">
        <v>444</v>
      </c>
      <c r="E45" s="155">
        <v>1.81</v>
      </c>
      <c r="F45" s="134" t="s">
        <v>462</v>
      </c>
      <c r="G45" s="134">
        <v>19.86</v>
      </c>
      <c r="H45" s="156"/>
      <c r="I45" s="156"/>
      <c r="J45" s="134" t="s">
        <v>463</v>
      </c>
      <c r="K45" s="134">
        <v>159.28</v>
      </c>
      <c r="L45" s="157"/>
      <c r="M45" s="156">
        <f>IF(ISNUMBER(K45/G45),IF(NOT(K45/G45=0),K45/G45, " "), " ")</f>
        <v>8.0201409869083591</v>
      </c>
      <c r="N45" s="154" t="s">
        <v>447</v>
      </c>
    </row>
    <row r="46" spans="1:14" ht="45.6" x14ac:dyDescent="0.25">
      <c r="A46" s="152">
        <v>20</v>
      </c>
      <c r="B46" s="153">
        <v>41400</v>
      </c>
      <c r="C46" s="132" t="s">
        <v>464</v>
      </c>
      <c r="D46" s="154" t="s">
        <v>444</v>
      </c>
      <c r="E46" s="155">
        <v>0.03</v>
      </c>
      <c r="F46" s="134" t="s">
        <v>465</v>
      </c>
      <c r="G46" s="134">
        <v>0.21</v>
      </c>
      <c r="H46" s="156"/>
      <c r="I46" s="156"/>
      <c r="J46" s="134" t="s">
        <v>466</v>
      </c>
      <c r="K46" s="134">
        <v>1.41</v>
      </c>
      <c r="L46" s="157"/>
      <c r="M46" s="156">
        <f>IF(ISNUMBER(K46/G46),IF(NOT(K46/G46=0),K46/G46, " "), " ")</f>
        <v>6.7142857142857144</v>
      </c>
      <c r="N46" s="154" t="s">
        <v>447</v>
      </c>
    </row>
    <row r="47" spans="1:14" ht="22.8" x14ac:dyDescent="0.25">
      <c r="A47" s="152">
        <v>21</v>
      </c>
      <c r="B47" s="153">
        <v>110901</v>
      </c>
      <c r="C47" s="132" t="s">
        <v>467</v>
      </c>
      <c r="D47" s="154" t="s">
        <v>444</v>
      </c>
      <c r="E47" s="155">
        <v>0.04</v>
      </c>
      <c r="F47" s="134" t="s">
        <v>468</v>
      </c>
      <c r="G47" s="134">
        <v>0.57999999999999996</v>
      </c>
      <c r="H47" s="156"/>
      <c r="I47" s="156"/>
      <c r="J47" s="134" t="s">
        <v>469</v>
      </c>
      <c r="K47" s="134">
        <v>5.72</v>
      </c>
      <c r="L47" s="157"/>
      <c r="M47" s="156">
        <f>IF(ISNUMBER(K47/G47),IF(NOT(K47/G47=0),K47/G47, " "), " ")</f>
        <v>9.862068965517242</v>
      </c>
      <c r="N47" s="154" t="s">
        <v>447</v>
      </c>
    </row>
    <row r="48" spans="1:14" ht="22.8" x14ac:dyDescent="0.25">
      <c r="A48" s="152">
        <v>22</v>
      </c>
      <c r="B48" s="153">
        <v>253100</v>
      </c>
      <c r="C48" s="132" t="s">
        <v>470</v>
      </c>
      <c r="D48" s="154" t="s">
        <v>444</v>
      </c>
      <c r="E48" s="155">
        <v>0.01</v>
      </c>
      <c r="F48" s="134" t="s">
        <v>471</v>
      </c>
      <c r="G48" s="134">
        <v>0.02</v>
      </c>
      <c r="H48" s="156"/>
      <c r="I48" s="156"/>
      <c r="J48" s="134" t="s">
        <v>472</v>
      </c>
      <c r="K48" s="134">
        <v>0.09</v>
      </c>
      <c r="L48" s="157"/>
      <c r="M48" s="156">
        <f>IF(ISNUMBER(K48/G48),IF(NOT(K48/G48=0),K48/G48, " "), " ")</f>
        <v>4.5</v>
      </c>
      <c r="N48" s="154" t="s">
        <v>473</v>
      </c>
    </row>
    <row r="49" spans="1:14" ht="22.8" x14ac:dyDescent="0.25">
      <c r="A49" s="152">
        <v>23</v>
      </c>
      <c r="B49" s="153">
        <v>330206</v>
      </c>
      <c r="C49" s="132" t="s">
        <v>474</v>
      </c>
      <c r="D49" s="154" t="s">
        <v>444</v>
      </c>
      <c r="E49" s="155">
        <v>0.47</v>
      </c>
      <c r="F49" s="134" t="s">
        <v>475</v>
      </c>
      <c r="G49" s="134">
        <v>1.0900000000000001</v>
      </c>
      <c r="H49" s="156"/>
      <c r="I49" s="156"/>
      <c r="J49" s="134" t="s">
        <v>476</v>
      </c>
      <c r="K49" s="134">
        <v>5.17</v>
      </c>
      <c r="L49" s="157"/>
      <c r="M49" s="156">
        <f>IF(ISNUMBER(K49/G49),IF(NOT(K49/G49=0),K49/G49, " "), " ")</f>
        <v>4.7431192660550456</v>
      </c>
      <c r="N49" s="154" t="s">
        <v>447</v>
      </c>
    </row>
    <row r="50" spans="1:14" ht="22.8" x14ac:dyDescent="0.25">
      <c r="A50" s="152">
        <v>24</v>
      </c>
      <c r="B50" s="153">
        <v>400001</v>
      </c>
      <c r="C50" s="132" t="s">
        <v>477</v>
      </c>
      <c r="D50" s="154" t="s">
        <v>444</v>
      </c>
      <c r="E50" s="155">
        <v>0.3</v>
      </c>
      <c r="F50" s="134" t="s">
        <v>478</v>
      </c>
      <c r="G50" s="134">
        <v>30.95</v>
      </c>
      <c r="H50" s="156"/>
      <c r="I50" s="156"/>
      <c r="J50" s="134" t="s">
        <v>479</v>
      </c>
      <c r="K50" s="134">
        <v>171</v>
      </c>
      <c r="L50" s="157"/>
      <c r="M50" s="156">
        <f>IF(ISNUMBER(K50/G50),IF(NOT(K50/G50=0),K50/G50, " "), " ")</f>
        <v>5.5250403877221324</v>
      </c>
      <c r="N50" s="154" t="s">
        <v>447</v>
      </c>
    </row>
    <row r="51" spans="1:14" ht="19.350000000000001" customHeight="1" x14ac:dyDescent="0.25">
      <c r="A51" s="128" t="s">
        <v>480</v>
      </c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</row>
    <row r="52" spans="1:14" ht="22.8" x14ac:dyDescent="0.25">
      <c r="A52" s="152">
        <v>25</v>
      </c>
      <c r="B52" s="153" t="s">
        <v>481</v>
      </c>
      <c r="C52" s="132" t="s">
        <v>482</v>
      </c>
      <c r="D52" s="154" t="s">
        <v>483</v>
      </c>
      <c r="E52" s="155">
        <v>5.4000000000000003E-3</v>
      </c>
      <c r="F52" s="134" t="s">
        <v>484</v>
      </c>
      <c r="G52" s="134">
        <v>11.99</v>
      </c>
      <c r="H52" s="156">
        <v>19714.689999999999</v>
      </c>
      <c r="I52" s="156">
        <v>106.46</v>
      </c>
      <c r="J52" s="134" t="s">
        <v>485</v>
      </c>
      <c r="K52" s="134">
        <v>109.11</v>
      </c>
      <c r="L52" s="157"/>
      <c r="M52" s="156">
        <f>IF(ISNUMBER(K52/G52),IF(NOT(K52/G52=0),K52/G52, " "), " ")</f>
        <v>9.1000834028356969</v>
      </c>
      <c r="N52" s="154" t="s">
        <v>486</v>
      </c>
    </row>
    <row r="53" spans="1:14" ht="22.8" x14ac:dyDescent="0.25">
      <c r="A53" s="152">
        <v>26</v>
      </c>
      <c r="B53" s="153" t="s">
        <v>487</v>
      </c>
      <c r="C53" s="132" t="s">
        <v>488</v>
      </c>
      <c r="D53" s="154" t="s">
        <v>489</v>
      </c>
      <c r="E53" s="155">
        <v>0.2031</v>
      </c>
      <c r="F53" s="134" t="s">
        <v>490</v>
      </c>
      <c r="G53" s="134">
        <v>1.23</v>
      </c>
      <c r="H53" s="156">
        <v>41.25</v>
      </c>
      <c r="I53" s="156">
        <v>8.4</v>
      </c>
      <c r="J53" s="134" t="s">
        <v>491</v>
      </c>
      <c r="K53" s="134">
        <v>8.9600000000000009</v>
      </c>
      <c r="L53" s="157"/>
      <c r="M53" s="156">
        <f>IF(ISNUMBER(K53/G53),IF(NOT(K53/G53=0),K53/G53, " "), " ")</f>
        <v>7.2845528455284558</v>
      </c>
      <c r="N53" s="154" t="s">
        <v>492</v>
      </c>
    </row>
    <row r="54" spans="1:14" ht="34.200000000000003" x14ac:dyDescent="0.25">
      <c r="A54" s="152">
        <v>27</v>
      </c>
      <c r="B54" s="153" t="s">
        <v>493</v>
      </c>
      <c r="C54" s="132" t="s">
        <v>494</v>
      </c>
      <c r="D54" s="154" t="s">
        <v>483</v>
      </c>
      <c r="E54" s="155">
        <v>3.3799999999999997E-2</v>
      </c>
      <c r="F54" s="134" t="s">
        <v>495</v>
      </c>
      <c r="G54" s="134">
        <v>576.63</v>
      </c>
      <c r="H54" s="156">
        <v>43187</v>
      </c>
      <c r="I54" s="156">
        <v>1459.72</v>
      </c>
      <c r="J54" s="134" t="s">
        <v>496</v>
      </c>
      <c r="K54" s="134">
        <v>1494.77</v>
      </c>
      <c r="L54" s="157"/>
      <c r="M54" s="156">
        <f>IF(ISNUMBER(K54/G54),IF(NOT(K54/G54=0),K54/G54, " "), " ")</f>
        <v>2.5922515304441323</v>
      </c>
      <c r="N54" s="154" t="s">
        <v>497</v>
      </c>
    </row>
    <row r="55" spans="1:14" ht="22.8" x14ac:dyDescent="0.25">
      <c r="A55" s="152">
        <v>28</v>
      </c>
      <c r="B55" s="153" t="s">
        <v>498</v>
      </c>
      <c r="C55" s="132" t="s">
        <v>499</v>
      </c>
      <c r="D55" s="154" t="s">
        <v>483</v>
      </c>
      <c r="E55" s="155">
        <v>8.0000000000000004E-4</v>
      </c>
      <c r="F55" s="134" t="s">
        <v>500</v>
      </c>
      <c r="G55" s="134">
        <v>8.56</v>
      </c>
      <c r="H55" s="156">
        <v>103813.56</v>
      </c>
      <c r="I55" s="156">
        <v>83.05</v>
      </c>
      <c r="J55" s="134" t="s">
        <v>501</v>
      </c>
      <c r="K55" s="134">
        <v>84.8</v>
      </c>
      <c r="L55" s="157"/>
      <c r="M55" s="156">
        <f>IF(ISNUMBER(K55/G55),IF(NOT(K55/G55=0),K55/G55, " "), " ")</f>
        <v>9.9065420560747661</v>
      </c>
      <c r="N55" s="154" t="s">
        <v>502</v>
      </c>
    </row>
    <row r="56" spans="1:14" ht="34.200000000000003" x14ac:dyDescent="0.25">
      <c r="A56" s="152">
        <v>29</v>
      </c>
      <c r="B56" s="153" t="s">
        <v>503</v>
      </c>
      <c r="C56" s="132" t="s">
        <v>504</v>
      </c>
      <c r="D56" s="154" t="s">
        <v>483</v>
      </c>
      <c r="E56" s="155">
        <v>5.4000000000000003E-3</v>
      </c>
      <c r="F56" s="134" t="s">
        <v>505</v>
      </c>
      <c r="G56" s="134">
        <v>5.4</v>
      </c>
      <c r="H56" s="156">
        <v>5409.32</v>
      </c>
      <c r="I56" s="156">
        <v>29.21</v>
      </c>
      <c r="J56" s="134" t="s">
        <v>506</v>
      </c>
      <c r="K56" s="134">
        <v>30.41</v>
      </c>
      <c r="L56" s="157"/>
      <c r="M56" s="156">
        <f>IF(ISNUMBER(K56/G56),IF(NOT(K56/G56=0),K56/G56, " "), " ")</f>
        <v>5.6314814814814813</v>
      </c>
      <c r="N56" s="154" t="s">
        <v>507</v>
      </c>
    </row>
    <row r="57" spans="1:14" ht="22.8" x14ac:dyDescent="0.25">
      <c r="A57" s="152">
        <v>30</v>
      </c>
      <c r="B57" s="153" t="s">
        <v>508</v>
      </c>
      <c r="C57" s="132" t="s">
        <v>509</v>
      </c>
      <c r="D57" s="154" t="s">
        <v>483</v>
      </c>
      <c r="E57" s="155">
        <v>9.1000000000000004E-3</v>
      </c>
      <c r="F57" s="134" t="s">
        <v>510</v>
      </c>
      <c r="G57" s="134">
        <v>273.36</v>
      </c>
      <c r="H57" s="156">
        <v>84405</v>
      </c>
      <c r="I57" s="156">
        <v>768.09</v>
      </c>
      <c r="J57" s="134" t="s">
        <v>511</v>
      </c>
      <c r="K57" s="134">
        <v>785.08</v>
      </c>
      <c r="L57" s="157"/>
      <c r="M57" s="156">
        <f>IF(ISNUMBER(K57/G57),IF(NOT(K57/G57=0),K57/G57, " "), " ")</f>
        <v>2.8719637108574774</v>
      </c>
      <c r="N57" s="154" t="s">
        <v>512</v>
      </c>
    </row>
    <row r="58" spans="1:14" ht="22.8" x14ac:dyDescent="0.25">
      <c r="A58" s="152">
        <v>31</v>
      </c>
      <c r="B58" s="153" t="s">
        <v>513</v>
      </c>
      <c r="C58" s="132" t="s">
        <v>514</v>
      </c>
      <c r="D58" s="154" t="s">
        <v>483</v>
      </c>
      <c r="E58" s="155">
        <v>5.4000000000000003E-3</v>
      </c>
      <c r="F58" s="134" t="s">
        <v>515</v>
      </c>
      <c r="G58" s="134">
        <v>3.22</v>
      </c>
      <c r="H58" s="156">
        <v>3399.82</v>
      </c>
      <c r="I58" s="156">
        <v>18.36</v>
      </c>
      <c r="J58" s="134" t="s">
        <v>516</v>
      </c>
      <c r="K58" s="134">
        <v>19.25</v>
      </c>
      <c r="L58" s="157"/>
      <c r="M58" s="156">
        <f>IF(ISNUMBER(K58/G58),IF(NOT(K58/G58=0),K58/G58, " "), " ")</f>
        <v>5.9782608695652169</v>
      </c>
      <c r="N58" s="154" t="s">
        <v>517</v>
      </c>
    </row>
    <row r="59" spans="1:14" ht="45.6" x14ac:dyDescent="0.25">
      <c r="A59" s="152">
        <v>32</v>
      </c>
      <c r="B59" s="153" t="s">
        <v>518</v>
      </c>
      <c r="C59" s="132" t="s">
        <v>519</v>
      </c>
      <c r="D59" s="154" t="s">
        <v>483</v>
      </c>
      <c r="E59" s="155">
        <v>2.9999999999999997E-4</v>
      </c>
      <c r="F59" s="134" t="s">
        <v>520</v>
      </c>
      <c r="G59" s="134">
        <v>3.46</v>
      </c>
      <c r="H59" s="156">
        <v>57462.43</v>
      </c>
      <c r="I59" s="156">
        <v>17.239999999999998</v>
      </c>
      <c r="J59" s="134" t="s">
        <v>521</v>
      </c>
      <c r="K59" s="134">
        <v>17.62</v>
      </c>
      <c r="L59" s="157"/>
      <c r="M59" s="156">
        <f>IF(ISNUMBER(K59/G59),IF(NOT(K59/G59=0),K59/G59, " "), " ")</f>
        <v>5.0924855491329479</v>
      </c>
      <c r="N59" s="154" t="s">
        <v>522</v>
      </c>
    </row>
    <row r="60" spans="1:14" ht="22.8" x14ac:dyDescent="0.25">
      <c r="A60" s="152">
        <v>33</v>
      </c>
      <c r="B60" s="153" t="s">
        <v>523</v>
      </c>
      <c r="C60" s="132" t="s">
        <v>524</v>
      </c>
      <c r="D60" s="154" t="s">
        <v>483</v>
      </c>
      <c r="E60" s="155">
        <v>2.0000000000000001E-4</v>
      </c>
      <c r="F60" s="134" t="s">
        <v>525</v>
      </c>
      <c r="G60" s="134">
        <v>2.14</v>
      </c>
      <c r="H60" s="156">
        <v>53556.78</v>
      </c>
      <c r="I60" s="156">
        <v>10.72</v>
      </c>
      <c r="J60" s="134" t="s">
        <v>526</v>
      </c>
      <c r="K60" s="134">
        <v>10.94</v>
      </c>
      <c r="L60" s="157"/>
      <c r="M60" s="156">
        <f>IF(ISNUMBER(K60/G60),IF(NOT(K60/G60=0),K60/G60, " "), " ")</f>
        <v>5.1121495327102799</v>
      </c>
      <c r="N60" s="154" t="s">
        <v>527</v>
      </c>
    </row>
    <row r="61" spans="1:14" ht="34.200000000000003" x14ac:dyDescent="0.25">
      <c r="A61" s="152">
        <v>34</v>
      </c>
      <c r="B61" s="153" t="s">
        <v>528</v>
      </c>
      <c r="C61" s="132" t="s">
        <v>529</v>
      </c>
      <c r="D61" s="154" t="s">
        <v>530</v>
      </c>
      <c r="E61" s="155">
        <v>1.88</v>
      </c>
      <c r="F61" s="134" t="s">
        <v>531</v>
      </c>
      <c r="G61" s="134">
        <v>72.75</v>
      </c>
      <c r="H61" s="156">
        <v>126.06</v>
      </c>
      <c r="I61" s="156">
        <v>237</v>
      </c>
      <c r="J61" s="134" t="s">
        <v>532</v>
      </c>
      <c r="K61" s="134">
        <v>241.77</v>
      </c>
      <c r="L61" s="157"/>
      <c r="M61" s="156">
        <f>IF(ISNUMBER(K61/G61),IF(NOT(K61/G61=0),K61/G61, " "), " ")</f>
        <v>3.323298969072165</v>
      </c>
      <c r="N61" s="154" t="s">
        <v>533</v>
      </c>
    </row>
    <row r="62" spans="1:14" ht="22.8" x14ac:dyDescent="0.25">
      <c r="A62" s="152">
        <v>35</v>
      </c>
      <c r="B62" s="153" t="s">
        <v>534</v>
      </c>
      <c r="C62" s="132" t="s">
        <v>535</v>
      </c>
      <c r="D62" s="154" t="s">
        <v>489</v>
      </c>
      <c r="E62" s="155">
        <v>8.1799999999999998E-2</v>
      </c>
      <c r="F62" s="134" t="s">
        <v>536</v>
      </c>
      <c r="G62" s="134">
        <v>8.25</v>
      </c>
      <c r="H62" s="156">
        <v>328</v>
      </c>
      <c r="I62" s="156">
        <v>26.83</v>
      </c>
      <c r="J62" s="134" t="s">
        <v>537</v>
      </c>
      <c r="K62" s="134">
        <v>27.66</v>
      </c>
      <c r="L62" s="157"/>
      <c r="M62" s="156">
        <f>IF(ISNUMBER(K62/G62),IF(NOT(K62/G62=0),K62/G62, " "), " ")</f>
        <v>3.3527272727272726</v>
      </c>
      <c r="N62" s="154" t="s">
        <v>538</v>
      </c>
    </row>
    <row r="63" spans="1:14" ht="22.8" x14ac:dyDescent="0.25">
      <c r="A63" s="152">
        <v>36</v>
      </c>
      <c r="B63" s="153" t="s">
        <v>539</v>
      </c>
      <c r="C63" s="132" t="s">
        <v>540</v>
      </c>
      <c r="D63" s="154" t="s">
        <v>541</v>
      </c>
      <c r="E63" s="155">
        <v>4.02E-2</v>
      </c>
      <c r="F63" s="134" t="s">
        <v>542</v>
      </c>
      <c r="G63" s="134">
        <v>1.69</v>
      </c>
      <c r="H63" s="156">
        <v>128.38999999999999</v>
      </c>
      <c r="I63" s="156">
        <v>5.16</v>
      </c>
      <c r="J63" s="134" t="s">
        <v>543</v>
      </c>
      <c r="K63" s="134">
        <v>5.26</v>
      </c>
      <c r="L63" s="157"/>
      <c r="M63" s="156">
        <f>IF(ISNUMBER(K63/G63),IF(NOT(K63/G63=0),K63/G63, " "), " ")</f>
        <v>3.1124260355029585</v>
      </c>
      <c r="N63" s="154" t="s">
        <v>544</v>
      </c>
    </row>
    <row r="64" spans="1:14" ht="22.8" x14ac:dyDescent="0.25">
      <c r="A64" s="152">
        <v>37</v>
      </c>
      <c r="B64" s="153" t="s">
        <v>545</v>
      </c>
      <c r="C64" s="132" t="s">
        <v>546</v>
      </c>
      <c r="D64" s="154" t="s">
        <v>541</v>
      </c>
      <c r="E64" s="155">
        <v>0.17199999999999999</v>
      </c>
      <c r="F64" s="134" t="s">
        <v>547</v>
      </c>
      <c r="G64" s="134">
        <v>1.72</v>
      </c>
      <c r="H64" s="156">
        <v>58.9</v>
      </c>
      <c r="I64" s="156">
        <v>10.130000000000001</v>
      </c>
      <c r="J64" s="134" t="s">
        <v>548</v>
      </c>
      <c r="K64" s="134">
        <v>10.35</v>
      </c>
      <c r="L64" s="157"/>
      <c r="M64" s="156">
        <f>IF(ISNUMBER(K64/G64),IF(NOT(K64/G64=0),K64/G64, " "), " ")</f>
        <v>6.0174418604651159</v>
      </c>
      <c r="N64" s="154" t="s">
        <v>549</v>
      </c>
    </row>
    <row r="65" spans="1:14" ht="22.8" x14ac:dyDescent="0.25">
      <c r="A65" s="152">
        <v>38</v>
      </c>
      <c r="B65" s="153" t="s">
        <v>550</v>
      </c>
      <c r="C65" s="132" t="s">
        <v>551</v>
      </c>
      <c r="D65" s="154" t="s">
        <v>483</v>
      </c>
      <c r="E65" s="155">
        <v>6.54E-2</v>
      </c>
      <c r="F65" s="134" t="s">
        <v>552</v>
      </c>
      <c r="G65" s="134">
        <v>323.73</v>
      </c>
      <c r="H65" s="156">
        <v>17906.78</v>
      </c>
      <c r="I65" s="156">
        <v>1171.0999999999999</v>
      </c>
      <c r="J65" s="134" t="s">
        <v>553</v>
      </c>
      <c r="K65" s="134">
        <v>1202.3699999999999</v>
      </c>
      <c r="L65" s="157"/>
      <c r="M65" s="156">
        <f>IF(ISNUMBER(K65/G65),IF(NOT(K65/G65=0),K65/G65, " "), " ")</f>
        <v>3.7141136131961816</v>
      </c>
      <c r="N65" s="154" t="s">
        <v>554</v>
      </c>
    </row>
    <row r="66" spans="1:14" ht="22.8" x14ac:dyDescent="0.25">
      <c r="A66" s="152">
        <v>39</v>
      </c>
      <c r="B66" s="153" t="s">
        <v>555</v>
      </c>
      <c r="C66" s="132" t="s">
        <v>556</v>
      </c>
      <c r="D66" s="154" t="s">
        <v>541</v>
      </c>
      <c r="E66" s="155">
        <v>0.30299999999999999</v>
      </c>
      <c r="F66" s="134" t="s">
        <v>557</v>
      </c>
      <c r="G66" s="134">
        <v>2.13</v>
      </c>
      <c r="H66" s="156">
        <v>34.75</v>
      </c>
      <c r="I66" s="156">
        <v>10.53</v>
      </c>
      <c r="J66" s="134" t="s">
        <v>558</v>
      </c>
      <c r="K66" s="134">
        <v>10.78</v>
      </c>
      <c r="L66" s="157"/>
      <c r="M66" s="156">
        <f>IF(ISNUMBER(K66/G66),IF(NOT(K66/G66=0),K66/G66, " "), " ")</f>
        <v>5.061032863849765</v>
      </c>
      <c r="N66" s="154" t="s">
        <v>559</v>
      </c>
    </row>
    <row r="67" spans="1:14" ht="45.6" x14ac:dyDescent="0.25">
      <c r="A67" s="152">
        <v>40</v>
      </c>
      <c r="B67" s="153" t="s">
        <v>560</v>
      </c>
      <c r="C67" s="132" t="s">
        <v>561</v>
      </c>
      <c r="D67" s="154" t="s">
        <v>483</v>
      </c>
      <c r="E67" s="155">
        <v>1.4E-3</v>
      </c>
      <c r="F67" s="134" t="s">
        <v>562</v>
      </c>
      <c r="G67" s="134">
        <v>25.62</v>
      </c>
      <c r="H67" s="156">
        <v>62979.519999999997</v>
      </c>
      <c r="I67" s="156">
        <v>88.17</v>
      </c>
      <c r="J67" s="134" t="s">
        <v>563</v>
      </c>
      <c r="K67" s="134">
        <v>90.21</v>
      </c>
      <c r="L67" s="157"/>
      <c r="M67" s="156">
        <f>IF(ISNUMBER(K67/G67),IF(NOT(K67/G67=0),K67/G67, " "), " ")</f>
        <v>3.5210772833723651</v>
      </c>
      <c r="N67" s="154" t="s">
        <v>564</v>
      </c>
    </row>
    <row r="68" spans="1:14" ht="34.200000000000003" x14ac:dyDescent="0.25">
      <c r="A68" s="152">
        <v>41</v>
      </c>
      <c r="B68" s="153" t="s">
        <v>565</v>
      </c>
      <c r="C68" s="132" t="s">
        <v>566</v>
      </c>
      <c r="D68" s="154" t="s">
        <v>541</v>
      </c>
      <c r="E68" s="155">
        <v>8.9999999999999993E-3</v>
      </c>
      <c r="F68" s="134" t="s">
        <v>567</v>
      </c>
      <c r="G68" s="134">
        <v>0.16</v>
      </c>
      <c r="H68" s="156">
        <v>56.91</v>
      </c>
      <c r="I68" s="156">
        <v>0.51</v>
      </c>
      <c r="J68" s="134" t="s">
        <v>568</v>
      </c>
      <c r="K68" s="134">
        <v>0.52</v>
      </c>
      <c r="L68" s="157"/>
      <c r="M68" s="156">
        <f>IF(ISNUMBER(K68/G68),IF(NOT(K68/G68=0),K68/G68, " "), " ")</f>
        <v>3.25</v>
      </c>
      <c r="N68" s="154" t="s">
        <v>569</v>
      </c>
    </row>
    <row r="69" spans="1:14" ht="68.400000000000006" x14ac:dyDescent="0.25">
      <c r="A69" s="152">
        <v>42</v>
      </c>
      <c r="B69" s="153" t="s">
        <v>570</v>
      </c>
      <c r="C69" s="132" t="s">
        <v>571</v>
      </c>
      <c r="D69" s="154" t="s">
        <v>483</v>
      </c>
      <c r="E69" s="155">
        <v>8.0000000000000004E-4</v>
      </c>
      <c r="F69" s="134" t="s">
        <v>572</v>
      </c>
      <c r="G69" s="134">
        <v>6.38</v>
      </c>
      <c r="H69" s="156">
        <v>20852.8</v>
      </c>
      <c r="I69" s="156">
        <v>16.68</v>
      </c>
      <c r="J69" s="134" t="s">
        <v>573</v>
      </c>
      <c r="K69" s="134">
        <v>17.149999999999999</v>
      </c>
      <c r="L69" s="157"/>
      <c r="M69" s="156">
        <f>IF(ISNUMBER(K69/G69),IF(NOT(K69/G69=0),K69/G69, " "), " ")</f>
        <v>2.6880877742946705</v>
      </c>
      <c r="N69" s="154" t="s">
        <v>574</v>
      </c>
    </row>
    <row r="70" spans="1:14" ht="22.8" x14ac:dyDescent="0.25">
      <c r="A70" s="152">
        <v>43</v>
      </c>
      <c r="B70" s="153" t="s">
        <v>575</v>
      </c>
      <c r="C70" s="132" t="s">
        <v>576</v>
      </c>
      <c r="D70" s="154" t="s">
        <v>541</v>
      </c>
      <c r="E70" s="155">
        <v>0.63</v>
      </c>
      <c r="F70" s="134" t="s">
        <v>577</v>
      </c>
      <c r="G70" s="134">
        <v>6.29</v>
      </c>
      <c r="H70" s="156">
        <v>27.12</v>
      </c>
      <c r="I70" s="156">
        <v>17.09</v>
      </c>
      <c r="J70" s="134" t="s">
        <v>578</v>
      </c>
      <c r="K70" s="134">
        <v>17.5</v>
      </c>
      <c r="L70" s="157"/>
      <c r="M70" s="156">
        <f>IF(ISNUMBER(K70/G70),IF(NOT(K70/G70=0),K70/G70, " "), " ")</f>
        <v>2.7821939586645468</v>
      </c>
      <c r="N70" s="154" t="s">
        <v>579</v>
      </c>
    </row>
    <row r="71" spans="1:14" ht="45.6" x14ac:dyDescent="0.25">
      <c r="A71" s="152">
        <v>44</v>
      </c>
      <c r="B71" s="153" t="s">
        <v>580</v>
      </c>
      <c r="C71" s="132" t="s">
        <v>581</v>
      </c>
      <c r="D71" s="154" t="s">
        <v>483</v>
      </c>
      <c r="E71" s="155">
        <v>2.9999999999999997E-4</v>
      </c>
      <c r="F71" s="134" t="s">
        <v>582</v>
      </c>
      <c r="G71" s="134">
        <v>3.29</v>
      </c>
      <c r="H71" s="156">
        <v>35450.769999999997</v>
      </c>
      <c r="I71" s="156">
        <v>10.64</v>
      </c>
      <c r="J71" s="134" t="s">
        <v>583</v>
      </c>
      <c r="K71" s="134">
        <v>10.9</v>
      </c>
      <c r="L71" s="157"/>
      <c r="M71" s="156">
        <f>IF(ISNUMBER(K71/G71),IF(NOT(K71/G71=0),K71/G71, " "), " ")</f>
        <v>3.3130699088145898</v>
      </c>
      <c r="N71" s="154" t="s">
        <v>584</v>
      </c>
    </row>
    <row r="72" spans="1:14" ht="34.200000000000003" x14ac:dyDescent="0.25">
      <c r="A72" s="152">
        <v>45</v>
      </c>
      <c r="B72" s="153" t="s">
        <v>585</v>
      </c>
      <c r="C72" s="132" t="s">
        <v>586</v>
      </c>
      <c r="D72" s="154" t="s">
        <v>489</v>
      </c>
      <c r="E72" s="155">
        <v>3.3E-3</v>
      </c>
      <c r="F72" s="134" t="s">
        <v>587</v>
      </c>
      <c r="G72" s="134">
        <v>4.7</v>
      </c>
      <c r="H72" s="156">
        <v>7690.26</v>
      </c>
      <c r="I72" s="156">
        <v>25.38</v>
      </c>
      <c r="J72" s="134" t="s">
        <v>588</v>
      </c>
      <c r="K72" s="134">
        <v>26.04</v>
      </c>
      <c r="L72" s="157"/>
      <c r="M72" s="156">
        <f>IF(ISNUMBER(K72/G72),IF(NOT(K72/G72=0),K72/G72, " "), " ")</f>
        <v>5.5404255319148934</v>
      </c>
      <c r="N72" s="154" t="s">
        <v>589</v>
      </c>
    </row>
    <row r="73" spans="1:14" ht="57" x14ac:dyDescent="0.25">
      <c r="A73" s="152">
        <v>46</v>
      </c>
      <c r="B73" s="153" t="s">
        <v>590</v>
      </c>
      <c r="C73" s="132" t="s">
        <v>591</v>
      </c>
      <c r="D73" s="154" t="s">
        <v>592</v>
      </c>
      <c r="E73" s="155">
        <v>8.7739999999999991</v>
      </c>
      <c r="F73" s="134" t="s">
        <v>593</v>
      </c>
      <c r="G73" s="134">
        <v>107.92</v>
      </c>
      <c r="H73" s="156">
        <v>39.79</v>
      </c>
      <c r="I73" s="156">
        <v>349.14</v>
      </c>
      <c r="J73" s="134" t="s">
        <v>594</v>
      </c>
      <c r="K73" s="134">
        <v>357.46</v>
      </c>
      <c r="L73" s="157"/>
      <c r="M73" s="156">
        <f>IF(ISNUMBER(K73/G73),IF(NOT(K73/G73=0),K73/G73, " "), " ")</f>
        <v>3.3122683469236467</v>
      </c>
      <c r="N73" s="154" t="s">
        <v>595</v>
      </c>
    </row>
    <row r="74" spans="1:14" ht="57" x14ac:dyDescent="0.25">
      <c r="A74" s="152">
        <v>47</v>
      </c>
      <c r="B74" s="153" t="s">
        <v>596</v>
      </c>
      <c r="C74" s="132" t="s">
        <v>597</v>
      </c>
      <c r="D74" s="154" t="s">
        <v>592</v>
      </c>
      <c r="E74" s="155">
        <v>6.42</v>
      </c>
      <c r="F74" s="134" t="s">
        <v>598</v>
      </c>
      <c r="G74" s="134">
        <v>146.38</v>
      </c>
      <c r="H74" s="156">
        <v>74.06</v>
      </c>
      <c r="I74" s="156">
        <v>475.46</v>
      </c>
      <c r="J74" s="134" t="s">
        <v>599</v>
      </c>
      <c r="K74" s="134">
        <v>486.83</v>
      </c>
      <c r="L74" s="157"/>
      <c r="M74" s="156">
        <f>IF(ISNUMBER(K74/G74),IF(NOT(K74/G74=0),K74/G74, " "), " ")</f>
        <v>3.3257958737532451</v>
      </c>
      <c r="N74" s="154" t="s">
        <v>600</v>
      </c>
    </row>
    <row r="75" spans="1:14" ht="57" x14ac:dyDescent="0.25">
      <c r="A75" s="152">
        <v>48</v>
      </c>
      <c r="B75" s="153" t="s">
        <v>601</v>
      </c>
      <c r="C75" s="132" t="s">
        <v>602</v>
      </c>
      <c r="D75" s="154" t="s">
        <v>592</v>
      </c>
      <c r="E75" s="155">
        <v>0.42799999999999999</v>
      </c>
      <c r="F75" s="134" t="s">
        <v>603</v>
      </c>
      <c r="G75" s="134">
        <v>13.82</v>
      </c>
      <c r="H75" s="156">
        <v>104.98</v>
      </c>
      <c r="I75" s="156">
        <v>44.93</v>
      </c>
      <c r="J75" s="134" t="s">
        <v>604</v>
      </c>
      <c r="K75" s="134">
        <v>46.01</v>
      </c>
      <c r="L75" s="157"/>
      <c r="M75" s="156">
        <f>IF(ISNUMBER(K75/G75),IF(NOT(K75/G75=0),K75/G75, " "), " ")</f>
        <v>3.3292329956584656</v>
      </c>
      <c r="N75" s="154" t="s">
        <v>605</v>
      </c>
    </row>
    <row r="76" spans="1:14" ht="34.200000000000003" x14ac:dyDescent="0.25">
      <c r="A76" s="152">
        <v>49</v>
      </c>
      <c r="B76" s="153" t="s">
        <v>606</v>
      </c>
      <c r="C76" s="132" t="s">
        <v>607</v>
      </c>
      <c r="D76" s="154" t="s">
        <v>483</v>
      </c>
      <c r="E76" s="155">
        <v>2.5000000000000001E-3</v>
      </c>
      <c r="F76" s="134" t="s">
        <v>608</v>
      </c>
      <c r="G76" s="134">
        <v>36.22</v>
      </c>
      <c r="H76" s="156">
        <v>49632</v>
      </c>
      <c r="I76" s="156">
        <v>124.08</v>
      </c>
      <c r="J76" s="134" t="s">
        <v>609</v>
      </c>
      <c r="K76" s="134">
        <v>126.77</v>
      </c>
      <c r="L76" s="157"/>
      <c r="M76" s="156">
        <f>IF(ISNUMBER(K76/G76),IF(NOT(K76/G76=0),K76/G76, " "), " ")</f>
        <v>3.5</v>
      </c>
      <c r="N76" s="154" t="s">
        <v>610</v>
      </c>
    </row>
    <row r="77" spans="1:14" ht="45.6" x14ac:dyDescent="0.25">
      <c r="A77" s="152">
        <v>50</v>
      </c>
      <c r="B77" s="153" t="s">
        <v>611</v>
      </c>
      <c r="C77" s="132" t="s">
        <v>612</v>
      </c>
      <c r="D77" s="154" t="s">
        <v>592</v>
      </c>
      <c r="E77" s="155">
        <v>0.7</v>
      </c>
      <c r="F77" s="134" t="s">
        <v>613</v>
      </c>
      <c r="G77" s="134">
        <v>8.1199999999999992</v>
      </c>
      <c r="H77" s="156">
        <v>22.1</v>
      </c>
      <c r="I77" s="156">
        <v>15.47</v>
      </c>
      <c r="J77" s="134" t="s">
        <v>614</v>
      </c>
      <c r="K77" s="134">
        <v>15.78</v>
      </c>
      <c r="L77" s="157"/>
      <c r="M77" s="156">
        <f>IF(ISNUMBER(K77/G77),IF(NOT(K77/G77=0),K77/G77, " "), " ")</f>
        <v>1.9433497536945814</v>
      </c>
      <c r="N77" s="154" t="s">
        <v>615</v>
      </c>
    </row>
    <row r="78" spans="1:14" ht="22.8" x14ac:dyDescent="0.25">
      <c r="A78" s="152">
        <v>51</v>
      </c>
      <c r="B78" s="153" t="s">
        <v>616</v>
      </c>
      <c r="C78" s="132" t="s">
        <v>617</v>
      </c>
      <c r="D78" s="154" t="s">
        <v>618</v>
      </c>
      <c r="E78" s="155">
        <v>2</v>
      </c>
      <c r="F78" s="134" t="s">
        <v>619</v>
      </c>
      <c r="G78" s="134">
        <v>37.200000000000003</v>
      </c>
      <c r="H78" s="156">
        <v>33.74</v>
      </c>
      <c r="I78" s="156">
        <v>67.48</v>
      </c>
      <c r="J78" s="134" t="s">
        <v>620</v>
      </c>
      <c r="K78" s="134">
        <v>68.959999999999994</v>
      </c>
      <c r="L78" s="157"/>
      <c r="M78" s="156">
        <f>IF(ISNUMBER(K78/G78),IF(NOT(K78/G78=0),K78/G78, " "), " ")</f>
        <v>1.8537634408602148</v>
      </c>
      <c r="N78" s="154" t="s">
        <v>621</v>
      </c>
    </row>
    <row r="79" spans="1:14" ht="22.8" x14ac:dyDescent="0.25">
      <c r="A79" s="152">
        <v>52</v>
      </c>
      <c r="B79" s="153" t="s">
        <v>622</v>
      </c>
      <c r="C79" s="132" t="s">
        <v>623</v>
      </c>
      <c r="D79" s="154" t="s">
        <v>489</v>
      </c>
      <c r="E79" s="155">
        <v>1E-4</v>
      </c>
      <c r="F79" s="134" t="s">
        <v>624</v>
      </c>
      <c r="G79" s="134">
        <v>0.08</v>
      </c>
      <c r="H79" s="156">
        <v>3951.31</v>
      </c>
      <c r="I79" s="156">
        <v>0.4</v>
      </c>
      <c r="J79" s="134" t="s">
        <v>625</v>
      </c>
      <c r="K79" s="134">
        <v>0.44</v>
      </c>
      <c r="L79" s="157"/>
      <c r="M79" s="156">
        <f>IF(ISNUMBER(K79/G79),IF(NOT(K79/G79=0),K79/G79, " "), " ")</f>
        <v>5.5</v>
      </c>
      <c r="N79" s="154" t="s">
        <v>626</v>
      </c>
    </row>
    <row r="80" spans="1:14" ht="22.8" x14ac:dyDescent="0.25">
      <c r="A80" s="152">
        <v>53</v>
      </c>
      <c r="B80" s="153" t="s">
        <v>627</v>
      </c>
      <c r="C80" s="132" t="s">
        <v>628</v>
      </c>
      <c r="D80" s="154" t="s">
        <v>489</v>
      </c>
      <c r="E80" s="155">
        <v>7.1999999999999995E-2</v>
      </c>
      <c r="F80" s="134" t="s">
        <v>629</v>
      </c>
      <c r="G80" s="134">
        <v>47.74</v>
      </c>
      <c r="H80" s="156">
        <v>2629</v>
      </c>
      <c r="I80" s="156">
        <v>189.29</v>
      </c>
      <c r="J80" s="134" t="s">
        <v>630</v>
      </c>
      <c r="K80" s="134">
        <v>220.18</v>
      </c>
      <c r="L80" s="157"/>
      <c r="M80" s="156">
        <f>IF(ISNUMBER(K80/G80),IF(NOT(K80/G80=0),K80/G80, " "), " ")</f>
        <v>4.6120653540008378</v>
      </c>
      <c r="N80" s="154" t="s">
        <v>631</v>
      </c>
    </row>
    <row r="81" spans="1:14" ht="22.8" x14ac:dyDescent="0.25">
      <c r="A81" s="152">
        <v>54</v>
      </c>
      <c r="B81" s="153" t="s">
        <v>632</v>
      </c>
      <c r="C81" s="132" t="s">
        <v>633</v>
      </c>
      <c r="D81" s="154" t="s">
        <v>634</v>
      </c>
      <c r="E81" s="155">
        <v>0.123</v>
      </c>
      <c r="F81" s="134" t="s">
        <v>635</v>
      </c>
      <c r="G81" s="134">
        <v>169.62</v>
      </c>
      <c r="H81" s="156">
        <v>10061</v>
      </c>
      <c r="I81" s="156">
        <v>1237.5</v>
      </c>
      <c r="J81" s="134" t="s">
        <v>636</v>
      </c>
      <c r="K81" s="134">
        <v>1323.59</v>
      </c>
      <c r="L81" s="157"/>
      <c r="M81" s="156">
        <f>IF(ISNUMBER(K81/G81),IF(NOT(K81/G81=0),K81/G81, " "), " ")</f>
        <v>7.8032661242777968</v>
      </c>
      <c r="N81" s="154" t="s">
        <v>637</v>
      </c>
    </row>
    <row r="82" spans="1:14" ht="22.8" x14ac:dyDescent="0.25">
      <c r="A82" s="152">
        <v>55</v>
      </c>
      <c r="B82" s="153" t="s">
        <v>638</v>
      </c>
      <c r="C82" s="132" t="s">
        <v>639</v>
      </c>
      <c r="D82" s="154" t="s">
        <v>483</v>
      </c>
      <c r="E82" s="155">
        <v>2.8500000000000001E-2</v>
      </c>
      <c r="F82" s="134" t="s">
        <v>640</v>
      </c>
      <c r="G82" s="134">
        <v>20.6</v>
      </c>
      <c r="H82" s="156">
        <v>3951</v>
      </c>
      <c r="I82" s="156">
        <v>112.6</v>
      </c>
      <c r="J82" s="134" t="s">
        <v>641</v>
      </c>
      <c r="K82" s="134">
        <v>122.35</v>
      </c>
      <c r="L82" s="157"/>
      <c r="M82" s="156">
        <f>IF(ISNUMBER(K82/G82),IF(NOT(K82/G82=0),K82/G82, " "), " ")</f>
        <v>5.9393203883495138</v>
      </c>
      <c r="N82" s="154" t="s">
        <v>642</v>
      </c>
    </row>
    <row r="83" spans="1:14" ht="22.8" x14ac:dyDescent="0.25">
      <c r="A83" s="152">
        <v>56</v>
      </c>
      <c r="B83" s="153" t="s">
        <v>643</v>
      </c>
      <c r="C83" s="132" t="s">
        <v>644</v>
      </c>
      <c r="D83" s="154" t="s">
        <v>541</v>
      </c>
      <c r="E83" s="155">
        <v>1E-4</v>
      </c>
      <c r="F83" s="134" t="s">
        <v>645</v>
      </c>
      <c r="G83" s="134"/>
      <c r="H83" s="156">
        <v>25.93</v>
      </c>
      <c r="I83" s="156"/>
      <c r="J83" s="134" t="s">
        <v>646</v>
      </c>
      <c r="K83" s="134"/>
      <c r="L83" s="157"/>
      <c r="M83" s="156" t="str">
        <f>IF(ISNUMBER(K83/G83),IF(NOT(K83/G83=0),K83/G83, " "), " ")</f>
        <v xml:space="preserve"> </v>
      </c>
      <c r="N83" s="154" t="s">
        <v>647</v>
      </c>
    </row>
    <row r="84" spans="1:14" ht="57" x14ac:dyDescent="0.25">
      <c r="A84" s="152">
        <v>57</v>
      </c>
      <c r="B84" s="153" t="s">
        <v>648</v>
      </c>
      <c r="C84" s="132" t="s">
        <v>649</v>
      </c>
      <c r="D84" s="154" t="s">
        <v>489</v>
      </c>
      <c r="E84" s="155">
        <v>6.4999999999999997E-3</v>
      </c>
      <c r="F84" s="134" t="s">
        <v>536</v>
      </c>
      <c r="G84" s="134">
        <v>0.65</v>
      </c>
      <c r="H84" s="156">
        <v>322.10000000000002</v>
      </c>
      <c r="I84" s="156">
        <v>2.09</v>
      </c>
      <c r="J84" s="134" t="s">
        <v>650</v>
      </c>
      <c r="K84" s="134">
        <v>2.4</v>
      </c>
      <c r="L84" s="157"/>
      <c r="M84" s="156">
        <f>IF(ISNUMBER(K84/G84),IF(NOT(K84/G84=0),K84/G84, " "), " ")</f>
        <v>3.6923076923076921</v>
      </c>
      <c r="N84" s="154" t="s">
        <v>651</v>
      </c>
    </row>
    <row r="85" spans="1:14" ht="34.200000000000003" x14ac:dyDescent="0.25">
      <c r="A85" s="152">
        <v>58</v>
      </c>
      <c r="B85" s="153" t="s">
        <v>652</v>
      </c>
      <c r="C85" s="132" t="s">
        <v>653</v>
      </c>
      <c r="D85" s="154" t="s">
        <v>489</v>
      </c>
      <c r="E85" s="155">
        <v>0.23130000000000001</v>
      </c>
      <c r="F85" s="134" t="s">
        <v>654</v>
      </c>
      <c r="G85" s="134">
        <v>0.72</v>
      </c>
      <c r="H85" s="156">
        <v>21.36</v>
      </c>
      <c r="I85" s="156">
        <v>4.93</v>
      </c>
      <c r="J85" s="134" t="s">
        <v>655</v>
      </c>
      <c r="K85" s="134">
        <v>5.04</v>
      </c>
      <c r="L85" s="157"/>
      <c r="M85" s="156">
        <f>IF(ISNUMBER(K85/G85),IF(NOT(K85/G85=0),K85/G85, " "), " ")</f>
        <v>7</v>
      </c>
      <c r="N85" s="154" t="s">
        <v>656</v>
      </c>
    </row>
    <row r="86" spans="1:14" ht="22.8" x14ac:dyDescent="0.25">
      <c r="A86" s="152">
        <v>59</v>
      </c>
      <c r="B86" s="153" t="s">
        <v>657</v>
      </c>
      <c r="C86" s="132" t="s">
        <v>658</v>
      </c>
      <c r="D86" s="154" t="s">
        <v>634</v>
      </c>
      <c r="E86" s="155">
        <v>1E-3</v>
      </c>
      <c r="F86" s="134" t="s">
        <v>659</v>
      </c>
      <c r="G86" s="134">
        <v>4.91</v>
      </c>
      <c r="H86" s="156">
        <v>33880</v>
      </c>
      <c r="I86" s="156">
        <v>33.880000000000003</v>
      </c>
      <c r="J86" s="134" t="s">
        <v>660</v>
      </c>
      <c r="K86" s="134">
        <v>34.56</v>
      </c>
      <c r="L86" s="157"/>
      <c r="M86" s="156">
        <f>IF(ISNUMBER(K86/G86),IF(NOT(K86/G86=0),K86/G86, " "), " ")</f>
        <v>7.0386965376782076</v>
      </c>
      <c r="N86" s="154" t="s">
        <v>661</v>
      </c>
    </row>
    <row r="87" spans="1:14" ht="57" x14ac:dyDescent="0.25">
      <c r="A87" s="152">
        <v>60</v>
      </c>
      <c r="B87" s="153" t="s">
        <v>662</v>
      </c>
      <c r="C87" s="132" t="s">
        <v>591</v>
      </c>
      <c r="D87" s="154" t="s">
        <v>592</v>
      </c>
      <c r="E87" s="155">
        <v>1.605</v>
      </c>
      <c r="F87" s="134" t="s">
        <v>593</v>
      </c>
      <c r="G87" s="134">
        <v>19.739999999999998</v>
      </c>
      <c r="H87" s="156"/>
      <c r="I87" s="156"/>
      <c r="J87" s="134" t="s">
        <v>594</v>
      </c>
      <c r="K87" s="134">
        <v>65.39</v>
      </c>
      <c r="L87" s="157"/>
      <c r="M87" s="156">
        <f>IF(ISNUMBER(K87/G87),IF(NOT(K87/G87=0),K87/G87, " "), " ")</f>
        <v>3.3125633232016214</v>
      </c>
      <c r="N87" s="154"/>
    </row>
    <row r="88" spans="1:14" ht="45.6" x14ac:dyDescent="0.25">
      <c r="A88" s="152">
        <v>61</v>
      </c>
      <c r="B88" s="153" t="s">
        <v>663</v>
      </c>
      <c r="C88" s="132" t="s">
        <v>664</v>
      </c>
      <c r="D88" s="154" t="s">
        <v>665</v>
      </c>
      <c r="E88" s="155">
        <v>0.1</v>
      </c>
      <c r="F88" s="134" t="s">
        <v>666</v>
      </c>
      <c r="G88" s="134">
        <v>5.03</v>
      </c>
      <c r="H88" s="156"/>
      <c r="I88" s="156"/>
      <c r="J88" s="134" t="s">
        <v>667</v>
      </c>
      <c r="K88" s="134">
        <v>13.42</v>
      </c>
      <c r="L88" s="157"/>
      <c r="M88" s="156">
        <f>IF(ISNUMBER(K88/G88),IF(NOT(K88/G88=0),K88/G88, " "), " ")</f>
        <v>2.6679920477137173</v>
      </c>
      <c r="N88" s="154"/>
    </row>
    <row r="89" spans="1:14" ht="22.8" x14ac:dyDescent="0.25">
      <c r="A89" s="152">
        <v>62</v>
      </c>
      <c r="B89" s="153" t="s">
        <v>668</v>
      </c>
      <c r="C89" s="132" t="s">
        <v>669</v>
      </c>
      <c r="D89" s="154" t="s">
        <v>618</v>
      </c>
      <c r="E89" s="155">
        <v>1</v>
      </c>
      <c r="F89" s="134" t="s">
        <v>670</v>
      </c>
      <c r="G89" s="134">
        <v>15.7</v>
      </c>
      <c r="H89" s="156"/>
      <c r="I89" s="156"/>
      <c r="J89" s="134" t="s">
        <v>671</v>
      </c>
      <c r="K89" s="134">
        <v>19.059999999999999</v>
      </c>
      <c r="L89" s="157"/>
      <c r="M89" s="156">
        <f>IF(ISNUMBER(K89/G89),IF(NOT(K89/G89=0),K89/G89, " "), " ")</f>
        <v>1.2140127388535031</v>
      </c>
      <c r="N89" s="154"/>
    </row>
    <row r="90" spans="1:14" ht="22.8" x14ac:dyDescent="0.25">
      <c r="A90" s="152">
        <v>63</v>
      </c>
      <c r="B90" s="153" t="s">
        <v>672</v>
      </c>
      <c r="C90" s="132" t="s">
        <v>673</v>
      </c>
      <c r="D90" s="154" t="s">
        <v>618</v>
      </c>
      <c r="E90" s="155">
        <v>1</v>
      </c>
      <c r="F90" s="134" t="s">
        <v>674</v>
      </c>
      <c r="G90" s="134">
        <v>17.600000000000001</v>
      </c>
      <c r="H90" s="156"/>
      <c r="I90" s="156"/>
      <c r="J90" s="134" t="s">
        <v>675</v>
      </c>
      <c r="K90" s="134">
        <v>27.97</v>
      </c>
      <c r="L90" s="157"/>
      <c r="M90" s="156">
        <f>IF(ISNUMBER(K90/G90),IF(NOT(K90/G90=0),K90/G90, " "), " ")</f>
        <v>1.5892045454545454</v>
      </c>
      <c r="N90" s="154"/>
    </row>
    <row r="91" spans="1:14" ht="22.8" x14ac:dyDescent="0.25">
      <c r="A91" s="152">
        <v>64</v>
      </c>
      <c r="B91" s="153" t="s">
        <v>676</v>
      </c>
      <c r="C91" s="132" t="s">
        <v>617</v>
      </c>
      <c r="D91" s="154" t="s">
        <v>618</v>
      </c>
      <c r="E91" s="155">
        <v>17</v>
      </c>
      <c r="F91" s="134" t="s">
        <v>619</v>
      </c>
      <c r="G91" s="134">
        <v>316.2</v>
      </c>
      <c r="H91" s="156"/>
      <c r="I91" s="156"/>
      <c r="J91" s="134" t="s">
        <v>620</v>
      </c>
      <c r="K91" s="134">
        <v>586.16</v>
      </c>
      <c r="L91" s="157"/>
      <c r="M91" s="156">
        <f>IF(ISNUMBER(K91/G91),IF(NOT(K91/G91=0),K91/G91, " "), " ")</f>
        <v>1.8537634408602151</v>
      </c>
      <c r="N91" s="154"/>
    </row>
    <row r="92" spans="1:14" ht="45.6" x14ac:dyDescent="0.25">
      <c r="A92" s="152">
        <v>65</v>
      </c>
      <c r="B92" s="153" t="s">
        <v>677</v>
      </c>
      <c r="C92" s="132" t="s">
        <v>678</v>
      </c>
      <c r="D92" s="154" t="s">
        <v>592</v>
      </c>
      <c r="E92" s="155">
        <v>1.5</v>
      </c>
      <c r="F92" s="134" t="s">
        <v>679</v>
      </c>
      <c r="G92" s="134">
        <v>53.18</v>
      </c>
      <c r="H92" s="156"/>
      <c r="I92" s="156"/>
      <c r="J92" s="134" t="s">
        <v>680</v>
      </c>
      <c r="K92" s="134">
        <v>172.44</v>
      </c>
      <c r="L92" s="157"/>
      <c r="M92" s="156">
        <f>IF(ISNUMBER(K92/G92),IF(NOT(K92/G92=0),K92/G92, " "), " ")</f>
        <v>3.2425723956374575</v>
      </c>
      <c r="N92" s="154"/>
    </row>
    <row r="93" spans="1:14" ht="22.8" x14ac:dyDescent="0.25">
      <c r="A93" s="152">
        <v>66</v>
      </c>
      <c r="B93" s="153" t="s">
        <v>681</v>
      </c>
      <c r="C93" s="132" t="s">
        <v>682</v>
      </c>
      <c r="D93" s="154" t="s">
        <v>618</v>
      </c>
      <c r="E93" s="155">
        <v>2</v>
      </c>
      <c r="F93" s="134" t="s">
        <v>683</v>
      </c>
      <c r="G93" s="134">
        <v>58.6</v>
      </c>
      <c r="H93" s="156"/>
      <c r="I93" s="156"/>
      <c r="J93" s="134" t="s">
        <v>684</v>
      </c>
      <c r="K93" s="134">
        <v>149.62</v>
      </c>
      <c r="L93" s="157"/>
      <c r="M93" s="156">
        <f>IF(ISNUMBER(K93/G93),IF(NOT(K93/G93=0),K93/G93, " "), " ")</f>
        <v>2.5532423208191126</v>
      </c>
      <c r="N93" s="154"/>
    </row>
    <row r="94" spans="1:14" ht="22.8" x14ac:dyDescent="0.25">
      <c r="A94" s="152">
        <v>67</v>
      </c>
      <c r="B94" s="153" t="s">
        <v>685</v>
      </c>
      <c r="C94" s="132" t="s">
        <v>686</v>
      </c>
      <c r="D94" s="154" t="s">
        <v>618</v>
      </c>
      <c r="E94" s="155">
        <v>1</v>
      </c>
      <c r="F94" s="134" t="s">
        <v>687</v>
      </c>
      <c r="G94" s="134">
        <v>43.5</v>
      </c>
      <c r="H94" s="156"/>
      <c r="I94" s="156"/>
      <c r="J94" s="134" t="s">
        <v>688</v>
      </c>
      <c r="K94" s="134">
        <v>116.32</v>
      </c>
      <c r="L94" s="157"/>
      <c r="M94" s="156">
        <f>IF(ISNUMBER(K94/G94),IF(NOT(K94/G94=0),K94/G94, " "), " ")</f>
        <v>2.6740229885057469</v>
      </c>
      <c r="N94" s="154"/>
    </row>
    <row r="95" spans="1:14" ht="22.8" x14ac:dyDescent="0.25">
      <c r="A95" s="152">
        <v>68</v>
      </c>
      <c r="B95" s="153" t="s">
        <v>689</v>
      </c>
      <c r="C95" s="132" t="s">
        <v>690</v>
      </c>
      <c r="D95" s="154" t="s">
        <v>618</v>
      </c>
      <c r="E95" s="155">
        <v>1</v>
      </c>
      <c r="F95" s="134" t="s">
        <v>691</v>
      </c>
      <c r="G95" s="134">
        <v>2.41</v>
      </c>
      <c r="H95" s="156"/>
      <c r="I95" s="156"/>
      <c r="J95" s="134" t="s">
        <v>692</v>
      </c>
      <c r="K95" s="134">
        <v>17.57</v>
      </c>
      <c r="L95" s="157"/>
      <c r="M95" s="156">
        <f>IF(ISNUMBER(K95/G95),IF(NOT(K95/G95=0),K95/G95, " "), " ")</f>
        <v>7.2904564315352696</v>
      </c>
      <c r="N95" s="154"/>
    </row>
    <row r="96" spans="1:14" ht="22.8" x14ac:dyDescent="0.25">
      <c r="A96" s="152">
        <v>69</v>
      </c>
      <c r="B96" s="153" t="s">
        <v>693</v>
      </c>
      <c r="C96" s="132" t="s">
        <v>694</v>
      </c>
      <c r="D96" s="154" t="s">
        <v>541</v>
      </c>
      <c r="E96" s="155">
        <v>30</v>
      </c>
      <c r="F96" s="134" t="s">
        <v>695</v>
      </c>
      <c r="G96" s="134">
        <v>82.2</v>
      </c>
      <c r="H96" s="156"/>
      <c r="I96" s="156"/>
      <c r="J96" s="134" t="s">
        <v>696</v>
      </c>
      <c r="K96" s="134">
        <v>348.3</v>
      </c>
      <c r="L96" s="157"/>
      <c r="M96" s="156">
        <f>IF(ISNUMBER(K96/G96),IF(NOT(K96/G96=0),K96/G96, " "), " ")</f>
        <v>4.2372262773722627</v>
      </c>
      <c r="N96" s="154"/>
    </row>
    <row r="97" spans="1:14" ht="57" x14ac:dyDescent="0.25">
      <c r="A97" s="152">
        <v>70</v>
      </c>
      <c r="B97" s="153" t="s">
        <v>697</v>
      </c>
      <c r="C97" s="132" t="s">
        <v>698</v>
      </c>
      <c r="D97" s="154" t="s">
        <v>618</v>
      </c>
      <c r="E97" s="155">
        <v>1</v>
      </c>
      <c r="F97" s="134" t="s">
        <v>598</v>
      </c>
      <c r="G97" s="134">
        <v>22.8</v>
      </c>
      <c r="H97" s="156"/>
      <c r="I97" s="156"/>
      <c r="J97" s="134" t="s">
        <v>699</v>
      </c>
      <c r="K97" s="134">
        <v>53.68</v>
      </c>
      <c r="L97" s="157"/>
      <c r="M97" s="156">
        <f>IF(ISNUMBER(K97/G97),IF(NOT(K97/G97=0),K97/G97, " "), " ")</f>
        <v>2.3543859649122805</v>
      </c>
      <c r="N97" s="154"/>
    </row>
    <row r="98" spans="1:14" ht="22.8" x14ac:dyDescent="0.25">
      <c r="A98" s="152">
        <v>71</v>
      </c>
      <c r="B98" s="153" t="s">
        <v>700</v>
      </c>
      <c r="C98" s="132" t="s">
        <v>701</v>
      </c>
      <c r="D98" s="154" t="s">
        <v>618</v>
      </c>
      <c r="E98" s="155">
        <v>8</v>
      </c>
      <c r="F98" s="134" t="s">
        <v>702</v>
      </c>
      <c r="G98" s="134">
        <v>19.600000000000001</v>
      </c>
      <c r="H98" s="156"/>
      <c r="I98" s="156"/>
      <c r="J98" s="134" t="s">
        <v>703</v>
      </c>
      <c r="K98" s="134">
        <v>49.12</v>
      </c>
      <c r="L98" s="157"/>
      <c r="M98" s="156">
        <f>IF(ISNUMBER(K98/G98),IF(NOT(K98/G98=0),K98/G98, " "), " ")</f>
        <v>2.5061224489795917</v>
      </c>
      <c r="N98" s="154"/>
    </row>
    <row r="99" spans="1:14" ht="22.8" x14ac:dyDescent="0.25">
      <c r="A99" s="152">
        <v>72</v>
      </c>
      <c r="B99" s="153" t="s">
        <v>704</v>
      </c>
      <c r="C99" s="132" t="s">
        <v>705</v>
      </c>
      <c r="D99" s="154" t="s">
        <v>592</v>
      </c>
      <c r="E99" s="155">
        <v>10</v>
      </c>
      <c r="F99" s="134" t="s">
        <v>706</v>
      </c>
      <c r="G99" s="134">
        <v>169.2</v>
      </c>
      <c r="H99" s="156"/>
      <c r="I99" s="156"/>
      <c r="J99" s="134" t="s">
        <v>707</v>
      </c>
      <c r="K99" s="134">
        <v>475.8</v>
      </c>
      <c r="L99" s="157"/>
      <c r="M99" s="156">
        <f>IF(ISNUMBER(K99/G99),IF(NOT(K99/G99=0),K99/G99, " "), " ")</f>
        <v>2.8120567375886529</v>
      </c>
      <c r="N99" s="154"/>
    </row>
    <row r="100" spans="1:14" ht="34.200000000000003" x14ac:dyDescent="0.25">
      <c r="A100" s="152">
        <v>73</v>
      </c>
      <c r="B100" s="153" t="s">
        <v>708</v>
      </c>
      <c r="C100" s="132" t="s">
        <v>709</v>
      </c>
      <c r="D100" s="154" t="s">
        <v>618</v>
      </c>
      <c r="E100" s="155">
        <v>5</v>
      </c>
      <c r="F100" s="134" t="s">
        <v>710</v>
      </c>
      <c r="G100" s="134">
        <v>62.3</v>
      </c>
      <c r="H100" s="156"/>
      <c r="I100" s="156"/>
      <c r="J100" s="134" t="s">
        <v>711</v>
      </c>
      <c r="K100" s="134">
        <v>146.1</v>
      </c>
      <c r="L100" s="157"/>
      <c r="M100" s="156">
        <f>IF(ISNUMBER(K100/G100),IF(NOT(K100/G100=0),K100/G100, " "), " ")</f>
        <v>2.3451043338683788</v>
      </c>
      <c r="N100" s="154"/>
    </row>
    <row r="101" spans="1:14" ht="19.350000000000001" customHeight="1" x14ac:dyDescent="0.25">
      <c r="A101" s="150" t="s">
        <v>712</v>
      </c>
      <c r="B101" s="151"/>
      <c r="C101" s="151"/>
      <c r="D101" s="151"/>
      <c r="E101" s="151"/>
      <c r="F101" s="151"/>
      <c r="G101" s="151"/>
      <c r="H101" s="151"/>
      <c r="I101" s="151"/>
      <c r="J101" s="151"/>
      <c r="K101" s="151"/>
      <c r="L101" s="151"/>
      <c r="M101" s="151"/>
      <c r="N101" s="151"/>
    </row>
    <row r="102" spans="1:14" ht="19.350000000000001" customHeight="1" x14ac:dyDescent="0.25">
      <c r="A102" s="128" t="s">
        <v>480</v>
      </c>
      <c r="B102" s="129"/>
      <c r="C102" s="129"/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</row>
    <row r="103" spans="1:14" ht="22.8" x14ac:dyDescent="0.25">
      <c r="A103" s="152">
        <v>74</v>
      </c>
      <c r="B103" s="153" t="s">
        <v>713</v>
      </c>
      <c r="C103" s="132" t="s">
        <v>714</v>
      </c>
      <c r="D103" s="154" t="s">
        <v>618</v>
      </c>
      <c r="E103" s="155">
        <v>4</v>
      </c>
      <c r="F103" s="134" t="s">
        <v>441</v>
      </c>
      <c r="G103" s="134"/>
      <c r="H103" s="156"/>
      <c r="I103" s="156"/>
      <c r="J103" s="134" t="s">
        <v>441</v>
      </c>
      <c r="K103" s="134"/>
      <c r="L103" s="157"/>
      <c r="M103" s="156" t="str">
        <f>IF(ISNUMBER(K103/G103),IF(NOT(K103/G103=0),K103/G103, " "), " ")</f>
        <v xml:space="preserve"> </v>
      </c>
      <c r="N103" s="154"/>
    </row>
    <row r="104" spans="1:14" ht="22.8" x14ac:dyDescent="0.25">
      <c r="A104" s="152">
        <v>75</v>
      </c>
      <c r="B104" s="153" t="s">
        <v>715</v>
      </c>
      <c r="C104" s="132" t="s">
        <v>716</v>
      </c>
      <c r="D104" s="154" t="s">
        <v>592</v>
      </c>
      <c r="E104" s="155">
        <v>1.5</v>
      </c>
      <c r="F104" s="134" t="s">
        <v>441</v>
      </c>
      <c r="G104" s="134"/>
      <c r="H104" s="156"/>
      <c r="I104" s="156"/>
      <c r="J104" s="134" t="s">
        <v>441</v>
      </c>
      <c r="K104" s="134"/>
      <c r="L104" s="157"/>
      <c r="M104" s="156" t="str">
        <f>IF(ISNUMBER(K104/G104),IF(NOT(K104/G104=0),K104/G104, " "), " ")</f>
        <v xml:space="preserve"> </v>
      </c>
      <c r="N104" s="154"/>
    </row>
    <row r="105" spans="1:14" ht="22.8" x14ac:dyDescent="0.25">
      <c r="A105" s="152">
        <v>76</v>
      </c>
      <c r="B105" s="153" t="s">
        <v>717</v>
      </c>
      <c r="C105" s="132" t="s">
        <v>718</v>
      </c>
      <c r="D105" s="154" t="s">
        <v>483</v>
      </c>
      <c r="E105" s="155">
        <v>2.8799999999999999E-2</v>
      </c>
      <c r="F105" s="134" t="s">
        <v>441</v>
      </c>
      <c r="G105" s="134"/>
      <c r="H105" s="156"/>
      <c r="I105" s="156"/>
      <c r="J105" s="134" t="s">
        <v>441</v>
      </c>
      <c r="K105" s="134"/>
      <c r="L105" s="157"/>
      <c r="M105" s="156" t="str">
        <f>IF(ISNUMBER(K105/G105),IF(NOT(K105/G105=0),K105/G105, " "), " ")</f>
        <v xml:space="preserve"> </v>
      </c>
      <c r="N105" s="154"/>
    </row>
    <row r="106" spans="1:14" ht="22.8" x14ac:dyDescent="0.25">
      <c r="A106" s="152">
        <v>77</v>
      </c>
      <c r="B106" s="153" t="s">
        <v>719</v>
      </c>
      <c r="C106" s="132" t="s">
        <v>720</v>
      </c>
      <c r="D106" s="154" t="s">
        <v>483</v>
      </c>
      <c r="E106" s="155">
        <v>4.8999999999999998E-3</v>
      </c>
      <c r="F106" s="134" t="s">
        <v>441</v>
      </c>
      <c r="G106" s="134"/>
      <c r="H106" s="156"/>
      <c r="I106" s="156"/>
      <c r="J106" s="134" t="s">
        <v>441</v>
      </c>
      <c r="K106" s="134"/>
      <c r="L106" s="157"/>
      <c r="M106" s="156" t="str">
        <f>IF(ISNUMBER(K106/G106),IF(NOT(K106/G106=0),K106/G106, " "), " ")</f>
        <v xml:space="preserve"> </v>
      </c>
      <c r="N106" s="154"/>
    </row>
    <row r="107" spans="1:14" ht="22.8" x14ac:dyDescent="0.25">
      <c r="A107" s="158">
        <v>78</v>
      </c>
      <c r="B107" s="159" t="s">
        <v>721</v>
      </c>
      <c r="C107" s="138" t="s">
        <v>722</v>
      </c>
      <c r="D107" s="160" t="s">
        <v>483</v>
      </c>
      <c r="E107" s="161">
        <v>2.2000000000000001E-3</v>
      </c>
      <c r="F107" s="140" t="s">
        <v>441</v>
      </c>
      <c r="G107" s="140"/>
      <c r="H107" s="162"/>
      <c r="I107" s="162"/>
      <c r="J107" s="140" t="s">
        <v>441</v>
      </c>
      <c r="K107" s="140"/>
      <c r="L107" s="163"/>
      <c r="M107" s="162" t="str">
        <f>IF(ISNUMBER(K107/G107),IF(NOT(K107/G107=0),K107/G107, " "), " ")</f>
        <v xml:space="preserve"> </v>
      </c>
      <c r="N107" s="160"/>
    </row>
    <row r="108" spans="1:14" x14ac:dyDescent="0.25">
      <c r="A108" s="144" t="s">
        <v>364</v>
      </c>
      <c r="B108" s="145"/>
      <c r="C108" s="145"/>
      <c r="D108" s="145"/>
      <c r="E108" s="145"/>
      <c r="F108" s="145"/>
      <c r="G108" s="164">
        <v>4755</v>
      </c>
      <c r="H108" s="165"/>
      <c r="I108" s="165"/>
      <c r="J108" s="165"/>
      <c r="K108" s="164">
        <v>30115</v>
      </c>
      <c r="L108" s="166"/>
      <c r="M108" s="164">
        <f ca="1">IF(ISNUMBER(INDIRECT("K" &amp; ROW())/INDIRECT("G" &amp; ROW())),INDIRECT("K" &amp; ROW())/INDIRECT("G" &amp; ROW()), " ")</f>
        <v>6.333333333333333</v>
      </c>
      <c r="N108" s="146" t="s">
        <v>723</v>
      </c>
    </row>
    <row r="109" spans="1:14" x14ac:dyDescent="0.25">
      <c r="A109" s="144" t="s">
        <v>369</v>
      </c>
      <c r="B109" s="145"/>
      <c r="C109" s="145"/>
      <c r="D109" s="145"/>
      <c r="E109" s="145"/>
      <c r="F109" s="145"/>
      <c r="G109" s="164"/>
      <c r="H109" s="165"/>
      <c r="I109" s="165"/>
      <c r="J109" s="165"/>
      <c r="K109" s="164"/>
      <c r="L109" s="166"/>
      <c r="M109" s="164" t="str">
        <f ca="1">IF(ISNUMBER(INDIRECT("K" &amp; ROW())/INDIRECT("G" &amp; ROW())),INDIRECT("K" &amp; ROW())/INDIRECT("G" &amp; ROW()), " ")</f>
        <v xml:space="preserve"> </v>
      </c>
      <c r="N109" s="146" t="s">
        <v>723</v>
      </c>
    </row>
    <row r="110" spans="1:14" x14ac:dyDescent="0.25">
      <c r="A110" s="144" t="s">
        <v>370</v>
      </c>
      <c r="B110" s="145"/>
      <c r="C110" s="145"/>
      <c r="D110" s="145"/>
      <c r="E110" s="145"/>
      <c r="F110" s="145"/>
      <c r="G110" s="164">
        <v>1857</v>
      </c>
      <c r="H110" s="165"/>
      <c r="I110" s="165"/>
      <c r="J110" s="165"/>
      <c r="K110" s="164">
        <v>20445</v>
      </c>
      <c r="L110" s="166"/>
      <c r="M110" s="164">
        <f ca="1">IF(ISNUMBER(INDIRECT("K" &amp; ROW())/INDIRECT("G" &amp; ROW())),INDIRECT("K" &amp; ROW())/INDIRECT("G" &amp; ROW()), " ")</f>
        <v>11.009693053311793</v>
      </c>
      <c r="N110" s="146" t="s">
        <v>723</v>
      </c>
    </row>
    <row r="111" spans="1:14" x14ac:dyDescent="0.25">
      <c r="A111" s="144" t="s">
        <v>371</v>
      </c>
      <c r="B111" s="145"/>
      <c r="C111" s="145"/>
      <c r="D111" s="145"/>
      <c r="E111" s="145"/>
      <c r="F111" s="145"/>
      <c r="G111" s="164">
        <v>2831</v>
      </c>
      <c r="H111" s="165"/>
      <c r="I111" s="165"/>
      <c r="J111" s="165"/>
      <c r="K111" s="164">
        <v>9287</v>
      </c>
      <c r="L111" s="166"/>
      <c r="M111" s="164">
        <f ca="1">IF(ISNUMBER(INDIRECT("K" &amp; ROW())/INDIRECT("G" &amp; ROW())),INDIRECT("K" &amp; ROW())/INDIRECT("G" &amp; ROW()), " ")</f>
        <v>3.2804662663369832</v>
      </c>
      <c r="N111" s="146" t="s">
        <v>723</v>
      </c>
    </row>
    <row r="112" spans="1:14" x14ac:dyDescent="0.25">
      <c r="A112" s="144" t="s">
        <v>372</v>
      </c>
      <c r="B112" s="145"/>
      <c r="C112" s="145"/>
      <c r="D112" s="145"/>
      <c r="E112" s="145"/>
      <c r="F112" s="145"/>
      <c r="G112" s="164">
        <v>72</v>
      </c>
      <c r="H112" s="165"/>
      <c r="I112" s="165"/>
      <c r="J112" s="165"/>
      <c r="K112" s="164">
        <v>442</v>
      </c>
      <c r="L112" s="166"/>
      <c r="M112" s="164">
        <f ca="1">IF(ISNUMBER(INDIRECT("K" &amp; ROW())/INDIRECT("G" &amp; ROW())),INDIRECT("K" &amp; ROW())/INDIRECT("G" &amp; ROW()), " ")</f>
        <v>6.1388888888888893</v>
      </c>
      <c r="N112" s="146" t="s">
        <v>723</v>
      </c>
    </row>
    <row r="113" spans="1:14" x14ac:dyDescent="0.25">
      <c r="A113" s="147" t="s">
        <v>373</v>
      </c>
      <c r="B113" s="148"/>
      <c r="C113" s="148"/>
      <c r="D113" s="148"/>
      <c r="E113" s="148"/>
      <c r="F113" s="148"/>
      <c r="G113" s="167">
        <v>1609</v>
      </c>
      <c r="H113" s="168"/>
      <c r="I113" s="168"/>
      <c r="J113" s="168"/>
      <c r="K113" s="167">
        <v>15079</v>
      </c>
      <c r="L113" s="169"/>
      <c r="M113" s="167">
        <f ca="1">IF(ISNUMBER(INDIRECT("K" &amp; ROW())/INDIRECT("G" &amp; ROW())),INDIRECT("K" &amp; ROW())/INDIRECT("G" &amp; ROW()), " ")</f>
        <v>9.371659415786203</v>
      </c>
      <c r="N113" s="149" t="s">
        <v>723</v>
      </c>
    </row>
    <row r="114" spans="1:14" x14ac:dyDescent="0.25">
      <c r="A114" s="147" t="s">
        <v>374</v>
      </c>
      <c r="B114" s="148"/>
      <c r="C114" s="148"/>
      <c r="D114" s="148"/>
      <c r="E114" s="148"/>
      <c r="F114" s="148"/>
      <c r="G114" s="167">
        <v>990</v>
      </c>
      <c r="H114" s="168"/>
      <c r="I114" s="168"/>
      <c r="J114" s="168"/>
      <c r="K114" s="167">
        <v>8728</v>
      </c>
      <c r="L114" s="169"/>
      <c r="M114" s="167">
        <f ca="1">IF(ISNUMBER(INDIRECT("K" &amp; ROW())/INDIRECT("G" &amp; ROW())),INDIRECT("K" &amp; ROW())/INDIRECT("G" &amp; ROW()), " ")</f>
        <v>8.816161616161617</v>
      </c>
      <c r="N114" s="149" t="s">
        <v>723</v>
      </c>
    </row>
    <row r="115" spans="1:14" x14ac:dyDescent="0.25">
      <c r="A115" s="147" t="s">
        <v>375</v>
      </c>
      <c r="B115" s="148"/>
      <c r="C115" s="148"/>
      <c r="D115" s="148"/>
      <c r="E115" s="148"/>
      <c r="F115" s="148"/>
      <c r="G115" s="167"/>
      <c r="H115" s="168"/>
      <c r="I115" s="168"/>
      <c r="J115" s="168"/>
      <c r="K115" s="167"/>
      <c r="L115" s="169"/>
      <c r="M115" s="167" t="str">
        <f ca="1">IF(ISNUMBER(INDIRECT("K" &amp; ROW())/INDIRECT("G" &amp; ROW())),INDIRECT("K" &amp; ROW())/INDIRECT("G" &amp; ROW()), " ")</f>
        <v xml:space="preserve"> </v>
      </c>
      <c r="N115" s="149" t="s">
        <v>723</v>
      </c>
    </row>
    <row r="116" spans="1:14" ht="30" customHeight="1" x14ac:dyDescent="0.25">
      <c r="A116" s="144" t="s">
        <v>376</v>
      </c>
      <c r="B116" s="145"/>
      <c r="C116" s="145"/>
      <c r="D116" s="145"/>
      <c r="E116" s="145"/>
      <c r="F116" s="145"/>
      <c r="G116" s="164">
        <v>1901</v>
      </c>
      <c r="H116" s="165"/>
      <c r="I116" s="165"/>
      <c r="J116" s="165"/>
      <c r="K116" s="164">
        <v>13539</v>
      </c>
      <c r="L116" s="166"/>
      <c r="M116" s="164">
        <f ca="1">IF(ISNUMBER(INDIRECT("K" &amp; ROW())/INDIRECT("G" &amp; ROW())),INDIRECT("K" &amp; ROW())/INDIRECT("G" &amp; ROW()), " ")</f>
        <v>7.1220410310362965</v>
      </c>
      <c r="N116" s="146" t="s">
        <v>723</v>
      </c>
    </row>
    <row r="117" spans="1:14" ht="30" customHeight="1" x14ac:dyDescent="0.25">
      <c r="A117" s="144" t="s">
        <v>377</v>
      </c>
      <c r="B117" s="145"/>
      <c r="C117" s="145"/>
      <c r="D117" s="145"/>
      <c r="E117" s="145"/>
      <c r="F117" s="145"/>
      <c r="G117" s="164">
        <v>202</v>
      </c>
      <c r="H117" s="165"/>
      <c r="I117" s="165"/>
      <c r="J117" s="165"/>
      <c r="K117" s="164">
        <v>790</v>
      </c>
      <c r="L117" s="166"/>
      <c r="M117" s="164">
        <f ca="1">IF(ISNUMBER(INDIRECT("K" &amp; ROW())/INDIRECT("G" &amp; ROW())),INDIRECT("K" &amp; ROW())/INDIRECT("G" &amp; ROW()), " ")</f>
        <v>3.9108910891089108</v>
      </c>
      <c r="N117" s="146" t="s">
        <v>723</v>
      </c>
    </row>
    <row r="118" spans="1:14" ht="30" customHeight="1" x14ac:dyDescent="0.25">
      <c r="A118" s="144" t="s">
        <v>378</v>
      </c>
      <c r="B118" s="145"/>
      <c r="C118" s="145"/>
      <c r="D118" s="145"/>
      <c r="E118" s="145"/>
      <c r="F118" s="145"/>
      <c r="G118" s="164">
        <v>298</v>
      </c>
      <c r="H118" s="165"/>
      <c r="I118" s="165"/>
      <c r="J118" s="165"/>
      <c r="K118" s="164">
        <v>931</v>
      </c>
      <c r="L118" s="166"/>
      <c r="M118" s="164">
        <f ca="1">IF(ISNUMBER(INDIRECT("K" &amp; ROW())/INDIRECT("G" &amp; ROW())),INDIRECT("K" &amp; ROW())/INDIRECT("G" &amp; ROW()), " ")</f>
        <v>3.1241610738255035</v>
      </c>
      <c r="N118" s="146" t="s">
        <v>723</v>
      </c>
    </row>
    <row r="119" spans="1:14" x14ac:dyDescent="0.25">
      <c r="A119" s="144" t="s">
        <v>379</v>
      </c>
      <c r="B119" s="145"/>
      <c r="C119" s="145"/>
      <c r="D119" s="145"/>
      <c r="E119" s="145"/>
      <c r="F119" s="145"/>
      <c r="G119" s="164">
        <v>44</v>
      </c>
      <c r="H119" s="165"/>
      <c r="I119" s="165"/>
      <c r="J119" s="165"/>
      <c r="K119" s="164">
        <v>189</v>
      </c>
      <c r="L119" s="166"/>
      <c r="M119" s="164">
        <f ca="1">IF(ISNUMBER(INDIRECT("K" &amp; ROW())/INDIRECT("G" &amp; ROW())),INDIRECT("K" &amp; ROW())/INDIRECT("G" &amp; ROW()), " ")</f>
        <v>4.2954545454545459</v>
      </c>
      <c r="N119" s="146" t="s">
        <v>723</v>
      </c>
    </row>
    <row r="120" spans="1:14" x14ac:dyDescent="0.25">
      <c r="A120" s="144" t="s">
        <v>380</v>
      </c>
      <c r="B120" s="145"/>
      <c r="C120" s="145"/>
      <c r="D120" s="145"/>
      <c r="E120" s="145"/>
      <c r="F120" s="145"/>
      <c r="G120" s="164">
        <v>16</v>
      </c>
      <c r="H120" s="165"/>
      <c r="I120" s="165"/>
      <c r="J120" s="165"/>
      <c r="K120" s="164">
        <v>133</v>
      </c>
      <c r="L120" s="166"/>
      <c r="M120" s="164">
        <f ca="1">IF(ISNUMBER(INDIRECT("K" &amp; ROW())/INDIRECT("G" &amp; ROW())),INDIRECT("K" &amp; ROW())/INDIRECT("G" &amp; ROW()), " ")</f>
        <v>8.3125</v>
      </c>
      <c r="N120" s="146" t="s">
        <v>723</v>
      </c>
    </row>
    <row r="121" spans="1:14" x14ac:dyDescent="0.25">
      <c r="A121" s="144" t="s">
        <v>381</v>
      </c>
      <c r="B121" s="145"/>
      <c r="C121" s="145"/>
      <c r="D121" s="145"/>
      <c r="E121" s="145"/>
      <c r="F121" s="145"/>
      <c r="G121" s="164">
        <v>87</v>
      </c>
      <c r="H121" s="165"/>
      <c r="I121" s="165"/>
      <c r="J121" s="165"/>
      <c r="K121" s="164">
        <v>814</v>
      </c>
      <c r="L121" s="166"/>
      <c r="M121" s="164">
        <f ca="1">IF(ISNUMBER(INDIRECT("K" &amp; ROW())/INDIRECT("G" &amp; ROW())),INDIRECT("K" &amp; ROW())/INDIRECT("G" &amp; ROW()), " ")</f>
        <v>9.3563218390804597</v>
      </c>
      <c r="N121" s="146" t="s">
        <v>723</v>
      </c>
    </row>
    <row r="122" spans="1:14" x14ac:dyDescent="0.25">
      <c r="A122" s="144" t="s">
        <v>382</v>
      </c>
      <c r="B122" s="145"/>
      <c r="C122" s="145"/>
      <c r="D122" s="145"/>
      <c r="E122" s="145"/>
      <c r="F122" s="145"/>
      <c r="G122" s="164">
        <v>150</v>
      </c>
      <c r="H122" s="165"/>
      <c r="I122" s="165"/>
      <c r="J122" s="165"/>
      <c r="K122" s="164">
        <v>1000</v>
      </c>
      <c r="L122" s="166"/>
      <c r="M122" s="164">
        <f ca="1">IF(ISNUMBER(INDIRECT("K" &amp; ROW())/INDIRECT("G" &amp; ROW())),INDIRECT("K" &amp; ROW())/INDIRECT("G" &amp; ROW()), " ")</f>
        <v>6.666666666666667</v>
      </c>
      <c r="N122" s="146" t="s">
        <v>723</v>
      </c>
    </row>
    <row r="123" spans="1:14" x14ac:dyDescent="0.25">
      <c r="A123" s="144" t="s">
        <v>383</v>
      </c>
      <c r="B123" s="145"/>
      <c r="C123" s="145"/>
      <c r="D123" s="145"/>
      <c r="E123" s="145"/>
      <c r="F123" s="145"/>
      <c r="G123" s="164">
        <v>4203</v>
      </c>
      <c r="H123" s="165"/>
      <c r="I123" s="165"/>
      <c r="J123" s="165"/>
      <c r="K123" s="164">
        <v>32663</v>
      </c>
      <c r="L123" s="166"/>
      <c r="M123" s="164">
        <f ca="1">IF(ISNUMBER(INDIRECT("K" &amp; ROW())/INDIRECT("G" &amp; ROW())),INDIRECT("K" &amp; ROW())/INDIRECT("G" &amp; ROW()), " ")</f>
        <v>7.7713537949083991</v>
      </c>
      <c r="N123" s="146" t="s">
        <v>723</v>
      </c>
    </row>
    <row r="124" spans="1:14" ht="30" customHeight="1" x14ac:dyDescent="0.25">
      <c r="A124" s="144" t="s">
        <v>384</v>
      </c>
      <c r="B124" s="145"/>
      <c r="C124" s="145"/>
      <c r="D124" s="145"/>
      <c r="E124" s="145"/>
      <c r="F124" s="145"/>
      <c r="G124" s="164">
        <v>453</v>
      </c>
      <c r="H124" s="165"/>
      <c r="I124" s="165"/>
      <c r="J124" s="165"/>
      <c r="K124" s="164">
        <v>3863</v>
      </c>
      <c r="L124" s="166"/>
      <c r="M124" s="164">
        <f ca="1">IF(ISNUMBER(INDIRECT("K" &amp; ROW())/INDIRECT("G" &amp; ROW())),INDIRECT("K" &amp; ROW())/INDIRECT("G" &amp; ROW()), " ")</f>
        <v>8.5275938189845473</v>
      </c>
      <c r="N124" s="146" t="s">
        <v>723</v>
      </c>
    </row>
    <row r="125" spans="1:14" x14ac:dyDescent="0.25">
      <c r="A125" s="144" t="s">
        <v>385</v>
      </c>
      <c r="B125" s="145"/>
      <c r="C125" s="145"/>
      <c r="D125" s="145"/>
      <c r="E125" s="145"/>
      <c r="F125" s="145"/>
      <c r="G125" s="164">
        <v>7354</v>
      </c>
      <c r="H125" s="165"/>
      <c r="I125" s="165"/>
      <c r="J125" s="165"/>
      <c r="K125" s="164">
        <v>53922</v>
      </c>
      <c r="L125" s="166"/>
      <c r="M125" s="164">
        <f ca="1">IF(ISNUMBER(INDIRECT("K" &amp; ROW())/INDIRECT("G" &amp; ROW())),INDIRECT("K" &amp; ROW())/INDIRECT("G" &amp; ROW()), " ")</f>
        <v>7.332336143595322</v>
      </c>
      <c r="N125" s="146" t="s">
        <v>723</v>
      </c>
    </row>
    <row r="126" spans="1:14" ht="30" customHeight="1" x14ac:dyDescent="0.25">
      <c r="A126" s="144" t="s">
        <v>386</v>
      </c>
      <c r="B126" s="145"/>
      <c r="C126" s="145"/>
      <c r="D126" s="145"/>
      <c r="E126" s="145"/>
      <c r="F126" s="145"/>
      <c r="G126" s="164">
        <v>597.95000000000005</v>
      </c>
      <c r="H126" s="165"/>
      <c r="I126" s="165"/>
      <c r="J126" s="165"/>
      <c r="K126" s="164">
        <v>2440.9299999999998</v>
      </c>
      <c r="L126" s="166"/>
      <c r="M126" s="164">
        <f ca="1">IF(ISNUMBER(INDIRECT("K" &amp; ROW())/INDIRECT("G" &amp; ROW())),INDIRECT("K" &amp; ROW())/INDIRECT("G" &amp; ROW()), " ")</f>
        <v>4.0821640605401788</v>
      </c>
      <c r="N126" s="146" t="s">
        <v>723</v>
      </c>
    </row>
    <row r="127" spans="1:14" x14ac:dyDescent="0.25">
      <c r="A127" s="147" t="s">
        <v>387</v>
      </c>
      <c r="B127" s="148"/>
      <c r="C127" s="148"/>
      <c r="D127" s="148"/>
      <c r="E127" s="148"/>
      <c r="F127" s="148"/>
      <c r="G127" s="167">
        <v>7951.95</v>
      </c>
      <c r="H127" s="168"/>
      <c r="I127" s="168"/>
      <c r="J127" s="168"/>
      <c r="K127" s="167">
        <v>56362.93</v>
      </c>
      <c r="L127" s="169"/>
      <c r="M127" s="167">
        <f ca="1">IF(ISNUMBER(INDIRECT("K" &amp; ROW())/INDIRECT("G" &amp; ROW())),INDIRECT("K" &amp; ROW())/INDIRECT("G" &amp; ROW()), " ")</f>
        <v>7.0879381786857314</v>
      </c>
      <c r="N127" s="149" t="s">
        <v>723</v>
      </c>
    </row>
    <row r="128" spans="1:14" x14ac:dyDescent="0.25">
      <c r="A128" s="48"/>
      <c r="G128" s="67"/>
      <c r="H128" s="68"/>
      <c r="I128" s="68"/>
      <c r="J128" s="68"/>
      <c r="K128" s="67"/>
      <c r="L128" s="69"/>
      <c r="M128" s="67"/>
      <c r="N128" s="48"/>
    </row>
    <row r="129" spans="1:14" x14ac:dyDescent="0.25">
      <c r="A129" s="28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70"/>
      <c r="M129" s="29"/>
      <c r="N129" s="29"/>
    </row>
    <row r="130" spans="1:14" x14ac:dyDescent="0.25">
      <c r="A130" s="75" t="s">
        <v>68</v>
      </c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70"/>
      <c r="M130" s="29"/>
      <c r="N130" s="29"/>
    </row>
    <row r="131" spans="1:14" x14ac:dyDescent="0.25">
      <c r="A131" s="3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70"/>
      <c r="M131" s="29"/>
      <c r="N131" s="29"/>
    </row>
    <row r="132" spans="1:14" x14ac:dyDescent="0.25">
      <c r="A132" s="75" t="s">
        <v>69</v>
      </c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70"/>
      <c r="M132" s="29"/>
      <c r="N132" s="29"/>
    </row>
  </sheetData>
  <mergeCells count="53">
    <mergeCell ref="A126:F126"/>
    <mergeCell ref="A127:F127"/>
    <mergeCell ref="A120:F120"/>
    <mergeCell ref="A121:F121"/>
    <mergeCell ref="A122:F122"/>
    <mergeCell ref="A123:F123"/>
    <mergeCell ref="A124:F124"/>
    <mergeCell ref="A125:F125"/>
    <mergeCell ref="A114:F114"/>
    <mergeCell ref="A115:F115"/>
    <mergeCell ref="A116:F116"/>
    <mergeCell ref="A117:F117"/>
    <mergeCell ref="A118:F118"/>
    <mergeCell ref="A119:F119"/>
    <mergeCell ref="A108:F108"/>
    <mergeCell ref="A109:F109"/>
    <mergeCell ref="A110:F110"/>
    <mergeCell ref="A111:F111"/>
    <mergeCell ref="A112:F112"/>
    <mergeCell ref="A113:F113"/>
    <mergeCell ref="A24:N24"/>
    <mergeCell ref="A25:N25"/>
    <mergeCell ref="A39:N39"/>
    <mergeCell ref="A51:N51"/>
    <mergeCell ref="A101:N101"/>
    <mergeCell ref="A102:N102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2015-04-24T11:54:37Z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