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0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7" i="16"/>
  <c r="M98" i="16"/>
  <c r="M99" i="16"/>
  <c r="M100" i="16"/>
  <c r="M101" i="16"/>
  <c r="M102" i="16"/>
  <c r="M103" i="16"/>
  <c r="M104" i="16"/>
  <c r="M105" i="16"/>
  <c r="M106" i="16"/>
  <c r="M107" i="16"/>
  <c r="M108" i="16"/>
  <c r="M109" i="16"/>
  <c r="M110" i="16"/>
  <c r="M111" i="16"/>
  <c r="M112" i="16"/>
  <c r="M113" i="16"/>
  <c r="M114" i="16"/>
  <c r="M115" i="16"/>
  <c r="M116" i="16"/>
  <c r="M117" i="16"/>
  <c r="M118" i="16"/>
  <c r="M119" i="16"/>
  <c r="M120" i="16"/>
  <c r="M121" i="16"/>
  <c r="M122" i="16"/>
  <c r="M123" i="16"/>
  <c r="M124" i="16"/>
  <c r="M125" i="16"/>
  <c r="M126" i="16"/>
  <c r="M127" i="16"/>
  <c r="M128" i="16"/>
  <c r="M129" i="16"/>
  <c r="M130" i="16"/>
  <c r="M131" i="16"/>
  <c r="M132" i="16"/>
  <c r="M135" i="16"/>
  <c r="M136" i="16"/>
  <c r="M137" i="16"/>
  <c r="M138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57" i="8"/>
  <c r="K156" i="8"/>
  <c r="H157" i="8"/>
  <c r="H156" i="8"/>
  <c r="J14" i="16"/>
  <c r="G14" i="16"/>
  <c r="K30" i="8"/>
  <c r="H30" i="8"/>
  <c r="A18" i="16"/>
  <c r="B34" i="8"/>
  <c r="M139" i="16"/>
  <c r="M143" i="16"/>
  <c r="M147" i="16"/>
  <c r="M151" i="16"/>
  <c r="M155" i="16"/>
  <c r="M159" i="16"/>
  <c r="M140" i="16"/>
  <c r="M144" i="16"/>
  <c r="M148" i="16"/>
  <c r="M152" i="16"/>
  <c r="M156" i="16"/>
  <c r="M160" i="16"/>
  <c r="M141" i="16"/>
  <c r="M145" i="16"/>
  <c r="M149" i="16"/>
  <c r="M153" i="16"/>
  <c r="M157" i="16"/>
  <c r="M142" i="16"/>
  <c r="M150" i="16"/>
  <c r="M154" i="16"/>
  <c r="M158" i="16"/>
  <c r="M146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33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3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3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3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3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3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3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5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6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139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13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13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13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139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6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6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<sst xmlns="http://schemas.openxmlformats.org/spreadsheetml/2006/main" count="1305" uniqueCount="919">
  <si>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</si>
  <si>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</si>
  <si>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</si>
  <si>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</si>
  <si>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</si>
  <si>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</si>
  <si>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</si>
  <si>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</si>
  <si>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</si>
  <si>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</si>
  <si>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</si>
  <si>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</si>
  <si>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</si>
  <si>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</si>
  <si>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</si>
  <si>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</si>
  <si>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</si>
  <si>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</si>
  <si>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</si>
  <si>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</si>
  <si>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</si>
  <si>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</si>
  <si>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</si>
  <si>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</si>
  <si>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</si>
  <si>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</si>
  <si>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</si>
  <si>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</si>
  <si>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</si>
  <si>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</si>
  <si>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</si>
  <si>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</si>
  <si>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</si>
  <si>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</si>
  <si>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</si>
  <si>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</si>
  <si>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</si>
  <si>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</si>
  <si>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</si>
  <si>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</si>
  <si>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</si>
  <si>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</si>
  <si>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</si>
  <si>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</si>
  <si>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</si>
  <si>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</si>
  <si>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</si>
  <si>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</si>
  <si>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</si>
  <si>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</si>
  <si>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</si>
  <si>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</si>
  <si>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</si>
  <si>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</si>
  <si>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</si>
  <si>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</si>
  <si>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</si>
  <si>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</si>
  <si>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</si>
  <si>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</si>
  <si>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</si>
  <si>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</si>
  <si>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</si>
  <si>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</si>
  <si>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</si>
  <si>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</si>
  <si>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</si>
  <si>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О ПРИЕМКЕ ВЫПОЛНЕННЫХ РАБОТ за Декабрь 2014</t>
  </si>
  <si>
    <t>на Мира 21</t>
  </si>
  <si>
    <t>Сдал:  _________________ //</t>
  </si>
  <si>
    <t>Принял:  _________________ //</t>
  </si>
  <si>
    <t>Раздел 1. Ремонт системы отопления.кв.№5 заявка от 13.03.2014г.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</si>
  <si>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</si>
  <si>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0,045
88
48</t>
  </si>
  <si>
    <t>1000,16
_____
1380,62</t>
  </si>
  <si>
    <t>54,89
_____
1,4</t>
  </si>
  <si>
    <t>110
46
27</t>
  </si>
  <si>
    <t>45
_____
63</t>
  </si>
  <si>
    <t>717
437
239</t>
  </si>
  <si>
    <t>496
_____
208</t>
  </si>
  <si>
    <t>Р</t>
  </si>
  <si>
    <t>13
_____
1</t>
  </si>
  <si>
    <t>ТСЦ-302-1237
Сгоны стальные с муфтой и контргайкой, диаметром: 20 мм
шт.</t>
  </si>
  <si>
    <t>10
88
48</t>
  </si>
  <si>
    <t xml:space="preserve">
_____
18,6</t>
  </si>
  <si>
    <t xml:space="preserve">
_____
186</t>
  </si>
  <si>
    <t xml:space="preserve">
_____
345</t>
  </si>
  <si>
    <t>М</t>
  </si>
  <si>
    <t>ТСЦ-302-3246
Угольники прямые
10 шт.</t>
  </si>
  <si>
    <t>0,4
88
48</t>
  </si>
  <si>
    <t xml:space="preserve">
_____
77,7</t>
  </si>
  <si>
    <t xml:space="preserve">
_____
31</t>
  </si>
  <si>
    <t xml:space="preserve">
_____
145</t>
  </si>
  <si>
    <t>Раздел 2. Установка регистра в кв.№26 от 06.02.2014г.</t>
  </si>
  <si>
    <t>ТЕР18-03-004-01
Установка регистров из стальных: водогазопроводных труб диаметром нитки 20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 нитки регистра
НР 98%=128%*(0.9*0.85) от ФОТ
СП 56%=83%*(0.85*0.8) от ФОТ</t>
  </si>
  <si>
    <t>0,015
98
56</t>
  </si>
  <si>
    <t>214,21
_____
3573,31</t>
  </si>
  <si>
    <t>71,46
_____
2,25</t>
  </si>
  <si>
    <t>58
3
2</t>
  </si>
  <si>
    <t>3
_____
54</t>
  </si>
  <si>
    <t>228
34
20</t>
  </si>
  <si>
    <t>35
_____
187</t>
  </si>
  <si>
    <t>4
88
48</t>
  </si>
  <si>
    <t xml:space="preserve">
_____
74</t>
  </si>
  <si>
    <t xml:space="preserve">
_____
138</t>
  </si>
  <si>
    <t>Остекление от 03.02.2014-13.03.2014</t>
  </si>
  <si>
    <t>ТЕРр63-1-3
Смена стекол толщиной 2-3 мм на штапиках по замазке: в деревянных переплетах при площади стекла до 1,0 м2
100 м2 остекления
НР 65%=77%*0.85 от ФОТ
СП 40%=50%*0.8 от ФОТ</t>
  </si>
  <si>
    <t>0,0056
65
40</t>
  </si>
  <si>
    <t>1485,48
_____
3570,86</t>
  </si>
  <si>
    <t>34,23
_____
3,51</t>
  </si>
  <si>
    <t>29
6
4</t>
  </si>
  <si>
    <t>8
_____
21</t>
  </si>
  <si>
    <t>172
60
37</t>
  </si>
  <si>
    <t>92
_____
79</t>
  </si>
  <si>
    <t>ТЕРр56-12-1
Смена дверных приборов: петли
100 шт. приборов
НР 70%=82%*0.85 от ФОТ
СП 50%=62%*0.8 от ФОТ</t>
  </si>
  <si>
    <t>0,01
70
50</t>
  </si>
  <si>
    <t>1073,69
_____
710,64</t>
  </si>
  <si>
    <t>18
9
7</t>
  </si>
  <si>
    <t>11
_____
7</t>
  </si>
  <si>
    <t>143
83
59</t>
  </si>
  <si>
    <t>118
_____
25</t>
  </si>
  <si>
    <t>ТЕРр56-13-6
Ремонт дверных коробок широких в каменных стенах: со снятием полотен
10 коробок
НР 70%=82%*0.85 от ФОТ
СП 50%=62%*0.8 от ФОТ</t>
  </si>
  <si>
    <t>0,1
70
50</t>
  </si>
  <si>
    <t>1900,81
_____
2593,17</t>
  </si>
  <si>
    <t>451
156
118</t>
  </si>
  <si>
    <t>190
_____
259</t>
  </si>
  <si>
    <t>4656
1467
1048</t>
  </si>
  <si>
    <t>2096
_____
2549</t>
  </si>
  <si>
    <t>Раздел 3. замена пробки в вк.№10 от 07.03.2014г.</t>
  </si>
  <si>
    <t>ТЕРр65-25-2
прим.Смена: пробко-спускных кранов
100 шт.
НР 88%=103%*0.85 от ФОТ
СП 48%=60%*0.8 от ФОТ</t>
  </si>
  <si>
    <t>0,01
88
48</t>
  </si>
  <si>
    <t>450,6
_____
870,22</t>
  </si>
  <si>
    <t>13
5
3</t>
  </si>
  <si>
    <t>5
_____
8</t>
  </si>
  <si>
    <t>71
44
24</t>
  </si>
  <si>
    <t>50
_____
21</t>
  </si>
  <si>
    <t>Раздел 4. смена прибора отопления в кв.25 от 07.03.2014г.</t>
  </si>
  <si>
    <t>ТЕРр65-19-1
Демонтаж: радиаторов весом до 80 кг
100 шт.
НР 63%=74%*0.85 от ФОТ
СП 40%=50%*0.8 от ФОТ</t>
  </si>
  <si>
    <t>0,01
63
40</t>
  </si>
  <si>
    <t>75,56
_____
31,4</t>
  </si>
  <si>
    <t>12
8
6</t>
  </si>
  <si>
    <t>124
78
50</t>
  </si>
  <si>
    <t>3
_____
3</t>
  </si>
  <si>
    <t>ТЕР18-03-001-01
Установка радиаторов: чугунных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кВт радиаторов и конвекторов
НР 98%=128%*(0.9*0.85) от ФОТ
СП 56%=83%*(0.85*0.8) от ФОТ</t>
  </si>
  <si>
    <t>0,013
98
56</t>
  </si>
  <si>
    <t>987,21
_____
2117,85</t>
  </si>
  <si>
    <t>563,71
_____
48,08</t>
  </si>
  <si>
    <t>48
16
10</t>
  </si>
  <si>
    <t>13
_____
28</t>
  </si>
  <si>
    <t>7
_____
1</t>
  </si>
  <si>
    <t>309
145
83</t>
  </si>
  <si>
    <t>141
_____
129</t>
  </si>
  <si>
    <t>39
_____
7</t>
  </si>
  <si>
    <t>ТЕРр65-24-1
Проверка на прогрев отопительных приборов с регулировкой
100 приборов
НР 63%=74%*0.85 от ФОТ
СП 40%=50%*0.8 от ФОТ</t>
  </si>
  <si>
    <t>2
1
1</t>
  </si>
  <si>
    <t>19
12
8</t>
  </si>
  <si>
    <t>Раздел 5. Замена стояка в кв.11 от 04.03.2014г.</t>
  </si>
  <si>
    <t>ТЕРр65-9-2
Смена внутренних трубопроводов из стальных труб диаметром: до 20 мм
100 м трубопровода
НР 88%=103%*0.85 от ФОТ
СП 48%=60%*0.8 от ФОТ</t>
  </si>
  <si>
    <t>0,035
88
48</t>
  </si>
  <si>
    <t>1044,54
_____
5818,52</t>
  </si>
  <si>
    <t>68,62
_____
2,94</t>
  </si>
  <si>
    <t>243
38
22</t>
  </si>
  <si>
    <t>37
_____
204</t>
  </si>
  <si>
    <t>1003
356
194</t>
  </si>
  <si>
    <t>403
_____
587</t>
  </si>
  <si>
    <t>ТСЦ-302-3234
Контргайка
шт.</t>
  </si>
  <si>
    <t>2
88
48</t>
  </si>
  <si>
    <t xml:space="preserve">
_____
2,41</t>
  </si>
  <si>
    <t xml:space="preserve">
_____
5</t>
  </si>
  <si>
    <t xml:space="preserve">
_____
35</t>
  </si>
  <si>
    <t>ТЕРр65-23-2
Слив и наполнение водой системы отопления: с осмотром системы
1000 м3 объема здания
НР 63%=74%*0.85 от ФОТ
СП 40%=50%*0.8 от ФОТ</t>
  </si>
  <si>
    <t>0,03
63
40</t>
  </si>
  <si>
    <t>5
3
2</t>
  </si>
  <si>
    <t>Раздел 6. Замена стояка в кв.10 от 04.03.2014г.</t>
  </si>
  <si>
    <t>0,02
88
48</t>
  </si>
  <si>
    <t>139
22
13</t>
  </si>
  <si>
    <t>21
_____
117</t>
  </si>
  <si>
    <t>573
203
111</t>
  </si>
  <si>
    <t>230
_____
336</t>
  </si>
  <si>
    <t xml:space="preserve">
_____
37</t>
  </si>
  <si>
    <t xml:space="preserve">
_____
69</t>
  </si>
  <si>
    <t>1
88
48</t>
  </si>
  <si>
    <t xml:space="preserve">
_____
2</t>
  </si>
  <si>
    <t xml:space="preserve">
_____
18</t>
  </si>
  <si>
    <t>Раздел 7. Замена радиатора в кв.18 от 26.02.2014г.</t>
  </si>
  <si>
    <t>0,015
88
48</t>
  </si>
  <si>
    <t>37
15
9</t>
  </si>
  <si>
    <t>15
_____
21</t>
  </si>
  <si>
    <t>239
145
79</t>
  </si>
  <si>
    <t>165
_____
70</t>
  </si>
  <si>
    <t>0,0217
98
56</t>
  </si>
  <si>
    <t>80
25
16</t>
  </si>
  <si>
    <t>21
_____
47</t>
  </si>
  <si>
    <t>12
_____
1</t>
  </si>
  <si>
    <t>516
242
138</t>
  </si>
  <si>
    <t>236
_____
215</t>
  </si>
  <si>
    <t>65
_____
11</t>
  </si>
  <si>
    <t>6
98
56</t>
  </si>
  <si>
    <t xml:space="preserve">
_____
112</t>
  </si>
  <si>
    <t xml:space="preserve">
_____
207</t>
  </si>
  <si>
    <t>Раздел 8. Ремонт ступеней от 06.03.02014</t>
  </si>
  <si>
    <t>ТЕРр59-5-2
Ремонт ступеней: бетонных
100 ступеней
НР 65%=76%*0.85 от ФОТ
СП 48%=60%*0.8 от ФОТ</t>
  </si>
  <si>
    <t>0,01
65
48</t>
  </si>
  <si>
    <t>1123,56
_____
444,8</t>
  </si>
  <si>
    <t>25,26
_____
4,07</t>
  </si>
  <si>
    <t>16
8
7</t>
  </si>
  <si>
    <t>11
_____
5</t>
  </si>
  <si>
    <t>152
81
60</t>
  </si>
  <si>
    <t>124
_____
27</t>
  </si>
  <si>
    <t>Раздел 9. АПРЕЛЬ</t>
  </si>
  <si>
    <t>кв.17</t>
  </si>
  <si>
    <t>0,008
88
48</t>
  </si>
  <si>
    <t>19
8
5</t>
  </si>
  <si>
    <t>8
_____
11</t>
  </si>
  <si>
    <t>128
77
42</t>
  </si>
  <si>
    <t>88
_____
38</t>
  </si>
  <si>
    <t>ТЕРр65-17-1
Установка заглушек диаметром трубопроводов: до 100 мм
100 заглушек
НР 88%=103%*0.85 от ФОТ
СП 48%=60%*0.8 от ФОТ</t>
  </si>
  <si>
    <t>1254,4
_____
2494,72</t>
  </si>
  <si>
    <t>38
13
8</t>
  </si>
  <si>
    <t>13
_____
25</t>
  </si>
  <si>
    <t>230
121
66</t>
  </si>
  <si>
    <t>138
_____
91</t>
  </si>
  <si>
    <t>ТСЦ-301-1308
Пробки радиаторные
шт.</t>
  </si>
  <si>
    <t xml:space="preserve">
_____
15,7</t>
  </si>
  <si>
    <t xml:space="preserve">
_____
16</t>
  </si>
  <si>
    <t xml:space="preserve">
_____
19</t>
  </si>
  <si>
    <t>Раздел 10. ИЮЛЬ</t>
  </si>
  <si>
    <t>Ремонт полов в подъезде</t>
  </si>
  <si>
    <t>ТЕРр57-5-2
Смена досок в полах до 3 шт. в одном месте
100 м досок
НР 68%=80%*0.85 от ФОТ
СП 54%=68%*0.8 от ФОТ</t>
  </si>
  <si>
    <t>0,007
68
54</t>
  </si>
  <si>
    <t>631,71
_____
1154,57</t>
  </si>
  <si>
    <t>48,38
_____
9,81</t>
  </si>
  <si>
    <t>13
3
3</t>
  </si>
  <si>
    <t>4
_____
9</t>
  </si>
  <si>
    <t>94
34
27</t>
  </si>
  <si>
    <t>49
_____
43</t>
  </si>
  <si>
    <t>2
_____
1</t>
  </si>
  <si>
    <t>ТЕРр63-1-2
Смена стекол толщиной 2-3 мм на штапиках по замазке: в деревянных переплетах при площади стекла до 0,5 м2
100 м2 остекления
НР 65%=77%*0.85 от ФОТ
СП 40%=50%*0.8 от ФОТ</t>
  </si>
  <si>
    <t>0,0109
65
40</t>
  </si>
  <si>
    <t>2116,11
_____
4194,75</t>
  </si>
  <si>
    <t>69
18
12</t>
  </si>
  <si>
    <t>23
_____
46</t>
  </si>
  <si>
    <t>431
165
102</t>
  </si>
  <si>
    <t>254
_____
175</t>
  </si>
  <si>
    <t>Раздел 11. АВГУСТ</t>
  </si>
  <si>
    <t>подъезд</t>
  </si>
  <si>
    <t>ТЕРр66-47-1
Обмазка методом нанесения цементно-песчаного раствора,на трубы  диаметром: до 200 мм
100 м трубопровода
НР 92%=108%*0.85 от ФОТ
СП 54%=68%*0.8 от ФОТ</t>
  </si>
  <si>
    <t>0,002
92
54</t>
  </si>
  <si>
    <t>5122,02
_____
1914,29</t>
  </si>
  <si>
    <t>114948,75
_____
1944,6</t>
  </si>
  <si>
    <t>244
15
10</t>
  </si>
  <si>
    <t>10
_____
4</t>
  </si>
  <si>
    <t>230
_____
4</t>
  </si>
  <si>
    <t>658
144
84</t>
  </si>
  <si>
    <t>113
_____
16</t>
  </si>
  <si>
    <t>529
_____
43</t>
  </si>
  <si>
    <t>ТСЦ-101-3984
Ткань для проклейки швов
м2</t>
  </si>
  <si>
    <t>0,15
92
54</t>
  </si>
  <si>
    <t xml:space="preserve">
_____
16,01</t>
  </si>
  <si>
    <t xml:space="preserve">
_____
6</t>
  </si>
  <si>
    <t>кв.28</t>
  </si>
  <si>
    <t>ТЕРр65-5-1
Прочистка вентилей и клапанов обратных муфтовых диаметром: до 20 мм
100 шт.
НР 88%=103%*0.85 от ФОТ
СП 48%=60%*0.8 от ФОТ</t>
  </si>
  <si>
    <t>929,07
_____
76,36</t>
  </si>
  <si>
    <t>10
9
5</t>
  </si>
  <si>
    <t>9
_____
1</t>
  </si>
  <si>
    <t>105
90
49</t>
  </si>
  <si>
    <t>102
_____
3</t>
  </si>
  <si>
    <t>1 подъезд</t>
  </si>
  <si>
    <t>ТЕР18-03-004-01
Установка регистров из стальных: водогазопроводных труб диаметром нитки 20 мм
100 м труб нитки регистра
НР 98%=128%*(0.9*0.85) от ФОТ
СП 56%=83%*(0.85*0.8) от ФОТ</t>
  </si>
  <si>
    <t>0,16
98
56</t>
  </si>
  <si>
    <t>186,27
_____
3573,31</t>
  </si>
  <si>
    <t>57,17
_____
1,8</t>
  </si>
  <si>
    <t>611
35
21</t>
  </si>
  <si>
    <t>30
_____
572</t>
  </si>
  <si>
    <t>2373
324
185</t>
  </si>
  <si>
    <t>328
_____
1996</t>
  </si>
  <si>
    <t>49
_____
3</t>
  </si>
  <si>
    <t>ТСЦ-301-0582
Регистры отопительные из стальных водогазопроводных неоцинкованных труб диаметром нитки: 20 мм
м</t>
  </si>
  <si>
    <t>16
98
56</t>
  </si>
  <si>
    <t xml:space="preserve">
_____
33</t>
  </si>
  <si>
    <t xml:space="preserve">
_____
528</t>
  </si>
  <si>
    <t xml:space="preserve">
_____
1823</t>
  </si>
  <si>
    <t>2
98
56</t>
  </si>
  <si>
    <t>ТЕР16-05-001-01
Установка вентилей, задвижек, затворов, клапанов обратных, кранов проходных на трубопроводах из стальных труб диаметром: до 25 мм
1 шт.
113,23 = 90,13 + 1 x 23,10
НР 98%=128%*(0.9*0.85) от ФОТ
СП 56%=83%*(0.85*0.8) от ФОТ</t>
  </si>
  <si>
    <t>16,86
_____
92,59</t>
  </si>
  <si>
    <t>226
39
24</t>
  </si>
  <si>
    <t>34
_____
184</t>
  </si>
  <si>
    <t>995
365
208</t>
  </si>
  <si>
    <t>372
_____
580</t>
  </si>
  <si>
    <t>ТСЦ-302-1135
Вентили проходные муфтовые: 15KЧ18Р для воды, давлением 1,6 МПа (16 кгс/см2), диаметром 20 мм
шт.</t>
  </si>
  <si>
    <t xml:space="preserve">
_____
23,1</t>
  </si>
  <si>
    <t xml:space="preserve">
_____
46</t>
  </si>
  <si>
    <t xml:space="preserve">
_____
162</t>
  </si>
  <si>
    <t>кв.6</t>
  </si>
  <si>
    <t>ТЕРр65-16-1
Смена сгонов у трубопроводов диаметром: до 20 мм
100 сгонов
НР 88%=103%*0.85 от ФОТ
СП 48%=60%*0.8 от ФОТ</t>
  </si>
  <si>
    <t>345,26
_____
1904,31</t>
  </si>
  <si>
    <t>0,67
_____
0,28</t>
  </si>
  <si>
    <t>45
7
4</t>
  </si>
  <si>
    <t>7
_____
38</t>
  </si>
  <si>
    <t>148
67
36</t>
  </si>
  <si>
    <t>76
_____
72</t>
  </si>
  <si>
    <t>ТЕРр65-2-2
Разборка трубопроводов из чугунных канализационных труб диаметром: 100 мм
100 м трубопровода с фасонными частями
НР 63%=74%*0.85 от ФОТ
СП 40%=50%*0.8 от ФОТ</t>
  </si>
  <si>
    <t>0,015
63
40</t>
  </si>
  <si>
    <t>10,79
_____
4,49</t>
  </si>
  <si>
    <t>14
10
7</t>
  </si>
  <si>
    <t>151
95
60</t>
  </si>
  <si>
    <t>1
_____
1</t>
  </si>
  <si>
    <t>ТЕР16-04-001-02
Прокладка трубопроводов канализации из полиэтиленовых труб высокой плотности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НР 98%=128%*(0.9*0.85) от ФОТ
СП 56%=83%*(0.85*0.8) от ФОТ</t>
  </si>
  <si>
    <t>888,33
_____
5724,08</t>
  </si>
  <si>
    <t>36,38
_____
1,23</t>
  </si>
  <si>
    <t>100
15
9</t>
  </si>
  <si>
    <t>13
_____
86</t>
  </si>
  <si>
    <t>522
144
82</t>
  </si>
  <si>
    <t>147
_____
372</t>
  </si>
  <si>
    <t>ТСЦ-103-1017
Ревизии диаметром: 100 мм
шт.</t>
  </si>
  <si>
    <t>1
98
56</t>
  </si>
  <si>
    <t xml:space="preserve">
_____
73,8</t>
  </si>
  <si>
    <t xml:space="preserve">
_____
416</t>
  </si>
  <si>
    <t>ТСЦ-101-1793
Манжеты резиновые
шт.</t>
  </si>
  <si>
    <t xml:space="preserve">
_____
15,1</t>
  </si>
  <si>
    <t xml:space="preserve">
_____
15</t>
  </si>
  <si>
    <t xml:space="preserve">
_____
39</t>
  </si>
  <si>
    <t>Ремонт подъезда</t>
  </si>
  <si>
    <t>0,0196
65
40</t>
  </si>
  <si>
    <t>124
32
21</t>
  </si>
  <si>
    <t>41
_____
82</t>
  </si>
  <si>
    <t>775
298
183</t>
  </si>
  <si>
    <t>457
_____
314</t>
  </si>
  <si>
    <t>4
_____
1</t>
  </si>
  <si>
    <t>ТЕРр62-27-1
Сплошная шпаклевка ранее оштукатуренных поверхностей цементно-поливинилацетатным составом: с лесов и земли
100 м2 ошпаклеванной поверхности
НР 68%=80%*0.85 от ФОТ
СП 40%=50%*0.8 от ФОТ</t>
  </si>
  <si>
    <t>0,15
68
40</t>
  </si>
  <si>
    <t>259,26
_____
115,15</t>
  </si>
  <si>
    <t>56
31
20</t>
  </si>
  <si>
    <t>39
_____
17</t>
  </si>
  <si>
    <t>518
292
172</t>
  </si>
  <si>
    <t>429
_____
88</t>
  </si>
  <si>
    <t>ТЕРр61-2-7
Ремонт штукатурки внутренних стен по камню и бетону цементно-известковым раствором, площадью отдельных мест: до 1 м2 толщиной слоя до 20 мм
100 м2 отремонтированной поверхности
НР 67%=79%*0.85 от ФОТ
СП 40%=50%*0.8 от ФОТ</t>
  </si>
  <si>
    <t>0,025
67
40</t>
  </si>
  <si>
    <t>2557,52
_____
1413,49</t>
  </si>
  <si>
    <t>22,6
_____
9,39</t>
  </si>
  <si>
    <t>100
51
32</t>
  </si>
  <si>
    <t>64
_____
35</t>
  </si>
  <si>
    <t>873
474
283</t>
  </si>
  <si>
    <t>705
_____
165</t>
  </si>
  <si>
    <t>ТЕРр62-1-4
Окраска известковыми составами: по штукатурке
100 м2 окрашиваемой поверхности (без вычета проемов)
НР 68%=80%*0.85 от ФОТ
СП 40%=50%*0.8 от ФОТ</t>
  </si>
  <si>
    <t>3,6
68
40</t>
  </si>
  <si>
    <t>147,72
_____
26,66</t>
  </si>
  <si>
    <t>6,47
_____
1,4</t>
  </si>
  <si>
    <t>651
430
269</t>
  </si>
  <si>
    <t>532
_____
96</t>
  </si>
  <si>
    <t>23
_____
5</t>
  </si>
  <si>
    <t>6553
4026
2368</t>
  </si>
  <si>
    <t>5864
_____
572</t>
  </si>
  <si>
    <t>117
_____
56</t>
  </si>
  <si>
    <t>ТЕРр62-7-5
Улучшенная масляная окраска ранее окрашенных стен: за два раза с расчисткой старой краски до 35%
100 м2 окрашиваемой поверхности
НР 68%=80%*0.85 от ФОТ
СП 40%=50%*0.8 от ФОТ</t>
  </si>
  <si>
    <t>1,2
68
40</t>
  </si>
  <si>
    <t>558,99
_____
777,73</t>
  </si>
  <si>
    <t>9,57
_____
1,4</t>
  </si>
  <si>
    <t>1616
538
337</t>
  </si>
  <si>
    <t>671
_____
934</t>
  </si>
  <si>
    <t>11
_____
2</t>
  </si>
  <si>
    <t>10243
5039
2964</t>
  </si>
  <si>
    <t>7392
_____
2791</t>
  </si>
  <si>
    <t>60
_____
19</t>
  </si>
  <si>
    <t>ТЕР46-03-017-07
Заделка кирпичом гнезд, борозд и концов балок
1 м3 заделки
НР 84%=110%*(0.9*0.85) от ФОТ
СП 48%=70%*(0.85*0.8) от ФОТ</t>
  </si>
  <si>
    <t>0,3
84
48</t>
  </si>
  <si>
    <t>298,33
_____
724,51</t>
  </si>
  <si>
    <t>312
88
53</t>
  </si>
  <si>
    <t>89
_____
217</t>
  </si>
  <si>
    <t>2560
829
474</t>
  </si>
  <si>
    <t>987
_____
1543</t>
  </si>
  <si>
    <t>Ремонт цоколя</t>
  </si>
  <si>
    <t>ТЕРр61-10-1
Ремонт штукатурки гладких фасадов по камню и бетону с земли и лесов: цементно-известковым раствором площадью отдельных мест до 5 м2 толщиной слоя до 20 мм
100 м2 отремонтированной поверхности
НР 67%=79%*0.85 от ФОТ
СП 40%=50%*0.8 от ФОТ</t>
  </si>
  <si>
    <t>0,15
67
40</t>
  </si>
  <si>
    <t>2230,33
_____
1413,49</t>
  </si>
  <si>
    <t>547
265
168</t>
  </si>
  <si>
    <t>335
_____
212</t>
  </si>
  <si>
    <t>4683
2471
1475</t>
  </si>
  <si>
    <t>3688
_____
994</t>
  </si>
  <si>
    <t>Раздел 12. СЕНТЯБРЬ</t>
  </si>
  <si>
    <t>кв.18</t>
  </si>
  <si>
    <t>0,026
88
48</t>
  </si>
  <si>
    <t>63
27
16</t>
  </si>
  <si>
    <t>26
_____
36</t>
  </si>
  <si>
    <t>414
253
138</t>
  </si>
  <si>
    <t>287
_____
119</t>
  </si>
  <si>
    <t>0,1
88
48</t>
  </si>
  <si>
    <t xml:space="preserve">
_____
8</t>
  </si>
  <si>
    <t xml:space="preserve">
_____
36</t>
  </si>
  <si>
    <t>Раздел 13. ОКТЯБРЬ</t>
  </si>
  <si>
    <t>подвал</t>
  </si>
  <si>
    <t>ТЕРр65-10-1
Очистка канализационной сети: внутренней
100 м трубопровода
НР 88%=103%*0.85 от ФОТ
СП 48%=60%*0.8 от ФОТ</t>
  </si>
  <si>
    <t>332,63
_____
174,41</t>
  </si>
  <si>
    <t>51
34
20</t>
  </si>
  <si>
    <t>33
_____
18</t>
  </si>
  <si>
    <t>434
323
176</t>
  </si>
  <si>
    <t>367
_____
66</t>
  </si>
  <si>
    <t>Раздел 14. АПРЕЛЬ</t>
  </si>
  <si>
    <t>Раздел 15. НОЯБРЬ</t>
  </si>
  <si>
    <t>ТЕРр52-11-3
Водоотлив из подвала: электрическими (механическими) насосами
100 м3 воды
НР 79%=93%*0.85 от ФОТ
СП 60%=75%*0.8 от ФОТ</t>
  </si>
  <si>
    <t>0,3
79
60</t>
  </si>
  <si>
    <t>9,41
_____
5,36</t>
  </si>
  <si>
    <t>24
21
17</t>
  </si>
  <si>
    <t>3
_____
2</t>
  </si>
  <si>
    <t>256
194
148</t>
  </si>
  <si>
    <t>28
_____
18</t>
  </si>
  <si>
    <t>кв.5</t>
  </si>
  <si>
    <t>0,825
63
40</t>
  </si>
  <si>
    <t>11
8
6</t>
  </si>
  <si>
    <t>125
79
50</t>
  </si>
  <si>
    <t>Раздел 16. ДЕКАБРЬ</t>
  </si>
  <si>
    <t>0,15
63
40</t>
  </si>
  <si>
    <t>23
14
9</t>
  </si>
  <si>
    <t>Итого прямые затраты по акту</t>
  </si>
  <si>
    <t>2448
_____
4878</t>
  </si>
  <si>
    <t>325
_____
15</t>
  </si>
  <si>
    <t>26991
_____
18517</t>
  </si>
  <si>
    <t>1055
_____
172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</si>
  <si>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</si>
  <si>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</si>
  <si>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</si>
  <si>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</si>
  <si>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</si>
  <si>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</si>
  <si>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</si>
  <si>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</si>
  <si>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</si>
  <si>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Стекольные, обойные и облицовочные работы (ремонтно-строительные)</t>
  </si>
  <si>
    <t xml:space="preserve">    Проемы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</si>
  <si>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</si>
  <si>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Лестницы, крыльца (ремонтно-строительные)</t>
  </si>
  <si>
    <t xml:space="preserve">    Полы (ремонтно-строительные)</t>
  </si>
  <si>
    <t xml:space="preserve">    Наружные инженерные сети: другие работы (ремонтно-строительные)</t>
  </si>
  <si>
    <t xml:space="preserve">    Малярные работы (ремонтно-строительные)</t>
  </si>
  <si>
    <t xml:space="preserve">    Штукатурные работы (ремонтно-строительные)</t>
  </si>
  <si>
    <t xml:space="preserve">    Работы по реконструкции зданий и сооружений (усиление и замена существующих конструкций, разборка и возведение отдельных конструктивных элементов)</t>
  </si>
  <si>
    <t xml:space="preserve">    Фундаменты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</si>
  <si>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</si>
  <si>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</si>
  <si>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</si>
  <si>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</si>
  <si>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</si>
  <si>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</si>
  <si>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</si>
  <si>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</si>
  <si>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</si>
  <si>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1-2-1</t>
  </si>
  <si>
    <t>Затраты труда рабочих (ср 2,1)</t>
  </si>
  <si>
    <t xml:space="preserve">9,95
</t>
  </si>
  <si>
    <t xml:space="preserve">109,62
</t>
  </si>
  <si>
    <t>1-2-5</t>
  </si>
  <si>
    <t>Затраты труда рабочих (ср 2,5)</t>
  </si>
  <si>
    <t xml:space="preserve">10,33
</t>
  </si>
  <si>
    <t xml:space="preserve">113,91
</t>
  </si>
  <si>
    <t>1-2-9</t>
  </si>
  <si>
    <t>Затраты труда рабочих (ср 2,9)</t>
  </si>
  <si>
    <t xml:space="preserve">10,69
</t>
  </si>
  <si>
    <t xml:space="preserve">117,79
</t>
  </si>
  <si>
    <t>1-3-0</t>
  </si>
  <si>
    <t>Затраты труда рабочих (ср 3)</t>
  </si>
  <si>
    <t xml:space="preserve">10,78
</t>
  </si>
  <si>
    <t xml:space="preserve">118,86
</t>
  </si>
  <si>
    <t>1-3-1</t>
  </si>
  <si>
    <t>Затраты труда рабочих (ср 3,1)</t>
  </si>
  <si>
    <t xml:space="preserve">10,92
</t>
  </si>
  <si>
    <t xml:space="preserve">120,34
</t>
  </si>
  <si>
    <t>1-3-2</t>
  </si>
  <si>
    <t>Затраты труда рабочих (ср 3,2)</t>
  </si>
  <si>
    <t xml:space="preserve">11,05
</t>
  </si>
  <si>
    <t xml:space="preserve">121,81
</t>
  </si>
  <si>
    <t>1-3-3</t>
  </si>
  <si>
    <t>Затраты труда рабочих (ср 3,3)</t>
  </si>
  <si>
    <t xml:space="preserve">11,2
</t>
  </si>
  <si>
    <t xml:space="preserve">123,42
</t>
  </si>
  <si>
    <t>1-3-4</t>
  </si>
  <si>
    <t>Затраты труда рабочих (ср 3,4)</t>
  </si>
  <si>
    <t xml:space="preserve">11,34
</t>
  </si>
  <si>
    <t xml:space="preserve">125,03
</t>
  </si>
  <si>
    <t>1-3-5</t>
  </si>
  <si>
    <t>Затраты труда рабочих (ср 3,5)</t>
  </si>
  <si>
    <t xml:space="preserve">11,47
</t>
  </si>
  <si>
    <t xml:space="preserve">126,37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</si>
  <si>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</si>
  <si>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</si>
  <si>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</si>
  <si>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</si>
  <si>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</si>
  <si>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</si>
  <si>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</si>
  <si>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</si>
  <si>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>1-4-2</t>
  </si>
  <si>
    <t>Затраты труда рабочих (ср 4,2)</t>
  </si>
  <si>
    <t xml:space="preserve">12,54
</t>
  </si>
  <si>
    <t xml:space="preserve">138,16
</t>
  </si>
  <si>
    <t>1-5-1</t>
  </si>
  <si>
    <t>Затраты труда рабочих (ср 5,1)</t>
  </si>
  <si>
    <t xml:space="preserve">14,25
</t>
  </si>
  <si>
    <t xml:space="preserve">157,06
</t>
  </si>
  <si>
    <t>Затраты труда машинистов</t>
  </si>
  <si>
    <t xml:space="preserve">
</t>
  </si>
  <si>
    <t xml:space="preserve">                  Машины и механизмы</t>
  </si>
  <si>
    <t>Краны на автомобильном ходу при работе на других видах строительства: 10 т</t>
  </si>
  <si>
    <t xml:space="preserve">маш.-ч
</t>
  </si>
  <si>
    <t xml:space="preserve">134,07
</t>
  </si>
  <si>
    <t xml:space="preserve">663
</t>
  </si>
  <si>
    <t>ГК ЕТО, пост.№ 4/1</t>
  </si>
  <si>
    <t>Лебедки электрические тяговым усилием: до 5,79 кН (0,59 т)</t>
  </si>
  <si>
    <t xml:space="preserve">2,31
</t>
  </si>
  <si>
    <t xml:space="preserve">6
</t>
  </si>
  <si>
    <t>Подъемники грузоподъемностью до 500 кг одномачтовые, высота подъема: 45 м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</si>
  <si>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</si>
  <si>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</si>
  <si>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</si>
  <si>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</si>
  <si>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</si>
  <si>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</si>
  <si>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</si>
  <si>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</si>
  <si>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</si>
  <si>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Агрегаты наполнительно-опрессовочные: до 70 м3/ч</t>
  </si>
  <si>
    <t xml:space="preserve">129,68
</t>
  </si>
  <si>
    <t xml:space="preserve">680
</t>
  </si>
  <si>
    <t>Насосы мощностью: 4 кВт</t>
  </si>
  <si>
    <t xml:space="preserve">7,02
</t>
  </si>
  <si>
    <t xml:space="preserve">68,94
</t>
  </si>
  <si>
    <t>ЧелСЦена,февраль 2014 г., ч.2</t>
  </si>
  <si>
    <t>Дрели: электрические</t>
  </si>
  <si>
    <t xml:space="preserve">2,32
</t>
  </si>
  <si>
    <t xml:space="preserve">11
</t>
  </si>
  <si>
    <t>Инспекционное оборудование на базе автомобиля «Фольксваген»</t>
  </si>
  <si>
    <t xml:space="preserve">231,2
</t>
  </si>
  <si>
    <t xml:space="preserve">548,59
</t>
  </si>
  <si>
    <t>Насосный агрегат высокого давления «Hammelmann»</t>
  </si>
  <si>
    <t xml:space="preserve">1595,7
</t>
  </si>
  <si>
    <t xml:space="preserve">2265,15
</t>
  </si>
  <si>
    <t>Тянущая лебедка, тип RW 5000 (Bagela)</t>
  </si>
  <si>
    <t xml:space="preserve">164,7
</t>
  </si>
  <si>
    <t xml:space="preserve">557,13
</t>
  </si>
  <si>
    <t>Компрессор «ATLAS COPCO»</t>
  </si>
  <si>
    <t xml:space="preserve">133,34
</t>
  </si>
  <si>
    <t xml:space="preserve">420,42
</t>
  </si>
  <si>
    <t>Растворонасос Мариндко, тип СМР 30 Е</t>
  </si>
  <si>
    <t xml:space="preserve">803,15
</t>
  </si>
  <si>
    <t xml:space="preserve">2015,12
</t>
  </si>
  <si>
    <t>Автомобили бортовые, грузоподъемность: до 5 т</t>
  </si>
  <si>
    <t xml:space="preserve">103,2
</t>
  </si>
  <si>
    <t xml:space="preserve">570
</t>
  </si>
  <si>
    <t>Автомобиль бортовой: ЗИЛ 433110 с генератором ELBE</t>
  </si>
  <si>
    <t xml:space="preserve">256,36
</t>
  </si>
  <si>
    <t xml:space="preserve">890,81
</t>
  </si>
  <si>
    <t>Автомобиль бортовой: ЗИЛ 433110 с краном - манипулятором БАКМ 890</t>
  </si>
  <si>
    <t xml:space="preserve">352,04
</t>
  </si>
  <si>
    <t xml:space="preserve">628,79
</t>
  </si>
  <si>
    <t>Автофургон-мастерская типа «Кунг» на базе ЗИЛ-433360</t>
  </si>
  <si>
    <t xml:space="preserve">133,76
</t>
  </si>
  <si>
    <t xml:space="preserve">615
</t>
  </si>
  <si>
    <t>ГК ЕТО, пост.№ 4/1 (400301)</t>
  </si>
  <si>
    <t xml:space="preserve">                  Материалы</t>
  </si>
  <si>
    <t>101-0001</t>
  </si>
  <si>
    <t>Асбест хризотиловый</t>
  </si>
  <si>
    <t xml:space="preserve">т
</t>
  </si>
  <si>
    <t xml:space="preserve">2219,78
</t>
  </si>
  <si>
    <t xml:space="preserve">20205,18
</t>
  </si>
  <si>
    <t>04.02.006</t>
  </si>
  <si>
    <t>101-0148</t>
  </si>
  <si>
    <t>Дюбели с калиброванной головкой (россыпью): 3х68,5 мм</t>
  </si>
  <si>
    <t xml:space="preserve">35060
</t>
  </si>
  <si>
    <t xml:space="preserve">83250,95
</t>
  </si>
  <si>
    <t>Среднее (08.05.1364, 08.05.1366.1)</t>
  </si>
  <si>
    <t>101-0244</t>
  </si>
  <si>
    <t>Замазка оконная на олифе</t>
  </si>
  <si>
    <t xml:space="preserve">8740
</t>
  </si>
  <si>
    <t xml:space="preserve">41110,19
</t>
  </si>
  <si>
    <t>Среднее (13.01.158, 13.01.159)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</si>
  <si>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</si>
  <si>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</si>
  <si>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</si>
  <si>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</si>
  <si>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</si>
  <si>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</si>
  <si>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101-0456</t>
  </si>
  <si>
    <t>Краски цветные, готовые к применению для внутренних работ МА-25: розово-бежевая, светло-бежевая, светло-серая</t>
  </si>
  <si>
    <t xml:space="preserve">17060
</t>
  </si>
  <si>
    <t xml:space="preserve">44224,06
</t>
  </si>
  <si>
    <t>ГК ЕТО №4/1 от 31.01.2014 г., п.111</t>
  </si>
  <si>
    <t>101-0488</t>
  </si>
  <si>
    <t>Купорос медный марки: А</t>
  </si>
  <si>
    <t xml:space="preserve">10700
</t>
  </si>
  <si>
    <t xml:space="preserve">105994,6
</t>
  </si>
  <si>
    <t>26.02.075</t>
  </si>
  <si>
    <t>101-0620</t>
  </si>
  <si>
    <t>Мел природный молотый</t>
  </si>
  <si>
    <t xml:space="preserve">1000
</t>
  </si>
  <si>
    <t xml:space="preserve">5630,69
</t>
  </si>
  <si>
    <t>Среднее (13.01.117,13.01.119)</t>
  </si>
  <si>
    <t>101-0621</t>
  </si>
  <si>
    <t>Мешки бумажные марки НМ (непропитанные) открытые сшитые 3-слойные</t>
  </si>
  <si>
    <t xml:space="preserve">1000 шт.
</t>
  </si>
  <si>
    <t xml:space="preserve">3290
</t>
  </si>
  <si>
    <t xml:space="preserve">11374,12
</t>
  </si>
  <si>
    <t>26.04.998</t>
  </si>
  <si>
    <t>101-0628</t>
  </si>
  <si>
    <t>Олифа комбинированная, марки: К-3</t>
  </si>
  <si>
    <t xml:space="preserve">30040
</t>
  </si>
  <si>
    <t xml:space="preserve">86272,67
</t>
  </si>
  <si>
    <t>ГК ЕТО №4/1 от 31.01.2014 г., п.376</t>
  </si>
  <si>
    <t>101-0859</t>
  </si>
  <si>
    <t>Рубероид наплавляемый: РК-420-1.0</t>
  </si>
  <si>
    <t xml:space="preserve">м2
</t>
  </si>
  <si>
    <t xml:space="preserve">9,84
</t>
  </si>
  <si>
    <t xml:space="preserve">39,63
</t>
  </si>
  <si>
    <t>Среднее (11.01.319, 11.01.3193, 11.01.3192)</t>
  </si>
  <si>
    <t>101-0956</t>
  </si>
  <si>
    <t>Петля накладная</t>
  </si>
  <si>
    <t xml:space="preserve">шт.
</t>
  </si>
  <si>
    <t xml:space="preserve">5,26
</t>
  </si>
  <si>
    <t xml:space="preserve">16,23
</t>
  </si>
  <si>
    <t>Среднее (08.06.030, 08.06.040, 08.06.050)</t>
  </si>
  <si>
    <t>101-1245</t>
  </si>
  <si>
    <t>Стекло листовое площадью до 1,0 м2, 1 группы, толщиной 3 мм, марки: М5</t>
  </si>
  <si>
    <t xml:space="preserve">20,2
</t>
  </si>
  <si>
    <t xml:space="preserve">89,63
</t>
  </si>
  <si>
    <t>ГК ЕТО №4/1 от 31.01.2014 г., п.379</t>
  </si>
  <si>
    <t>101-1305</t>
  </si>
  <si>
    <t>Портландцемент общестроительного назначения бездобавочный, марки: 400</t>
  </si>
  <si>
    <t xml:space="preserve">552
</t>
  </si>
  <si>
    <t xml:space="preserve">3230,66
</t>
  </si>
  <si>
    <t>ГК ЕТО №4/1 от 31.01.2014 г., п.128</t>
  </si>
  <si>
    <t>101-1306</t>
  </si>
  <si>
    <t>Портландцемент общестроительного назначения бездобавочный, марки: 500</t>
  </si>
  <si>
    <t xml:space="preserve">703
</t>
  </si>
  <si>
    <t xml:space="preserve">3436,7
</t>
  </si>
  <si>
    <t>ГК ЕТО №4/1 от 31.01.2014 г., п.129</t>
  </si>
  <si>
    <t>101-1320</t>
  </si>
  <si>
    <t>Портландцемент специального назначения сульфатостойкий, марки 400</t>
  </si>
  <si>
    <t xml:space="preserve">596
</t>
  </si>
  <si>
    <t xml:space="preserve">3564,01
</t>
  </si>
  <si>
    <t>13.01.076/380.37*423.5</t>
  </si>
  <si>
    <t>101-1480</t>
  </si>
  <si>
    <t>Шурупы с полукруглой головкой: 3,5х35 мм</t>
  </si>
  <si>
    <t xml:space="preserve">11540
</t>
  </si>
  <si>
    <t xml:space="preserve">49728,47
</t>
  </si>
  <si>
    <t>08.05.1504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</si>
  <si>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</si>
  <si>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</si>
  <si>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</si>
  <si>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</si>
  <si>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</si>
  <si>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101-1596</t>
  </si>
  <si>
    <t>Шкурка шлифовальная двухслойная с зернистостью 40-25</t>
  </si>
  <si>
    <t xml:space="preserve">38,7
</t>
  </si>
  <si>
    <t xml:space="preserve">128,6
</t>
  </si>
  <si>
    <t>Среднее (34.08.0544, 34.08.0543)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</si>
  <si>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</si>
  <si>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</si>
  <si>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</si>
  <si>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</si>
  <si>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</si>
  <si>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101-1628</t>
  </si>
  <si>
    <t>Сталь листовая углеродистая обыкновенного качества марки ВСт3пс5 толщиной: 8-20 мм</t>
  </si>
  <si>
    <t xml:space="preserve">5300
</t>
  </si>
  <si>
    <t xml:space="preserve">20597,57
</t>
  </si>
  <si>
    <t>Среднее (08.04.0204, 08.04.0206, 08.04.0212, 08.04.0213, 08.04.0214, 08.04.0215, 08.04.0216, 08.04.0218, 08.04.0213.1)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</si>
  <si>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</si>
  <si>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</si>
  <si>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</si>
  <si>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</si>
  <si>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</si>
  <si>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</si>
  <si>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</si>
  <si>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</si>
  <si>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</si>
  <si>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</si>
  <si>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</si>
  <si>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101-1704</t>
  </si>
  <si>
    <t>Войлок строительный</t>
  </si>
  <si>
    <t xml:space="preserve">17000
</t>
  </si>
  <si>
    <t xml:space="preserve">207573,22
</t>
  </si>
  <si>
    <t>10.01.391</t>
  </si>
  <si>
    <t>101-1712</t>
  </si>
  <si>
    <t>Шпатлевка клеевая</t>
  </si>
  <si>
    <t xml:space="preserve">4950
</t>
  </si>
  <si>
    <t xml:space="preserve">18384,93
</t>
  </si>
  <si>
    <t>13.01.138</t>
  </si>
  <si>
    <t>101-1742</t>
  </si>
  <si>
    <t>Толь с крупнозернистой посыпкой гидроизоляционный марки ТГ-350</t>
  </si>
  <si>
    <t xml:space="preserve">7,38
</t>
  </si>
  <si>
    <t xml:space="preserve">27,21
</t>
  </si>
  <si>
    <t>11.01.328</t>
  </si>
  <si>
    <t>101-1757</t>
  </si>
  <si>
    <t>Ветошь</t>
  </si>
  <si>
    <t xml:space="preserve">35,6
</t>
  </si>
  <si>
    <t>26.10.030</t>
  </si>
  <si>
    <t>101-1805</t>
  </si>
  <si>
    <t>Гвозди строительные</t>
  </si>
  <si>
    <t xml:space="preserve">9190
</t>
  </si>
  <si>
    <t xml:space="preserve">33693,23
</t>
  </si>
  <si>
    <t>ГК ЕТО №4/1 от 31.01.2014 г., п.144</t>
  </si>
  <si>
    <t>101-1813</t>
  </si>
  <si>
    <t>Дисперсия поливинилацетатная гомополимерная грубодисперсная непластифицированная (эмульсия поливинилацетатная)</t>
  </si>
  <si>
    <t xml:space="preserve">18300
</t>
  </si>
  <si>
    <t xml:space="preserve">64435,86
</t>
  </si>
  <si>
    <t>11.02.302</t>
  </si>
  <si>
    <t>101-1814</t>
  </si>
  <si>
    <t>Клей столярный сухой</t>
  </si>
  <si>
    <t xml:space="preserve">17,3
</t>
  </si>
  <si>
    <t xml:space="preserve">58,14
</t>
  </si>
  <si>
    <t>Среднее (11.02.302,11.02.300)</t>
  </si>
  <si>
    <t>101-1815</t>
  </si>
  <si>
    <t>Краски сухие для внутренних работ</t>
  </si>
  <si>
    <t xml:space="preserve">7970
</t>
  </si>
  <si>
    <t xml:space="preserve">21443,18
</t>
  </si>
  <si>
    <t>Среднее (14.01.208, 14.01.2082, 14.01.2083, 14.01.2084, 14.01.069)</t>
  </si>
  <si>
    <t>101-1840</t>
  </si>
  <si>
    <t>Клей малярный жидкий</t>
  </si>
  <si>
    <t xml:space="preserve">9,99
</t>
  </si>
  <si>
    <t xml:space="preserve">27,77
</t>
  </si>
  <si>
    <t>11.02.315</t>
  </si>
  <si>
    <t>101-2278</t>
  </si>
  <si>
    <t>Пропан-бутан, смесь техническая</t>
  </si>
  <si>
    <t xml:space="preserve">9,8
</t>
  </si>
  <si>
    <t xml:space="preserve">29,44
</t>
  </si>
  <si>
    <t>26.03.130</t>
  </si>
  <si>
    <t>101-2449</t>
  </si>
  <si>
    <t>Кольца резиновые для: чугунных напорных труб диаметром 50-300 мм</t>
  </si>
  <si>
    <t xml:space="preserve">116
</t>
  </si>
  <si>
    <t xml:space="preserve">659,99
</t>
  </si>
  <si>
    <t>Среднее (15.01.191, 15.01.192, 15.01.193, 15.01.194, 15.01.195)</t>
  </si>
  <si>
    <t>101-2575</t>
  </si>
  <si>
    <t>Болты с гайками и шайбами для санитарно-технических работ диаметром: 12 мм</t>
  </si>
  <si>
    <t xml:space="preserve">12670
</t>
  </si>
  <si>
    <t xml:space="preserve">45296,75
</t>
  </si>
  <si>
    <t>08.05.1694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</si>
  <si>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</si>
  <si>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</si>
  <si>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</si>
  <si>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</si>
  <si>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</si>
  <si>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102-0084</t>
  </si>
  <si>
    <t>Бруски обрезные хвойных пород длиной: 2-3,75 м, шириной 75-150 мм, толщиной 40-75 мм, II сорта</t>
  </si>
  <si>
    <t xml:space="preserve">1425
</t>
  </si>
  <si>
    <t xml:space="preserve">7890,68
</t>
  </si>
  <si>
    <t>09.01.071</t>
  </si>
  <si>
    <t>102-0138</t>
  </si>
  <si>
    <t>Доски необрезные хвойных пород длиной: 2-3,75 м, все ширины, толщиной 32-40 мм, IV сорта</t>
  </si>
  <si>
    <t xml:space="preserve">374
</t>
  </si>
  <si>
    <t xml:space="preserve">2572,51
</t>
  </si>
  <si>
    <t>(09.01.113/570.09)*330.88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</si>
  <si>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</si>
  <si>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</si>
  <si>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</si>
  <si>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</si>
  <si>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</si>
  <si>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</si>
  <si>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103-0192</t>
  </si>
  <si>
    <t>Трубы стальные электросварные прямошовные со снятой фаской из стали марок БСт2кп-БСт4кп и БСт2пс-БСт4пс наружный диаметр: 219 мм, толщина стенки 8 мм</t>
  </si>
  <si>
    <t xml:space="preserve">270
</t>
  </si>
  <si>
    <t xml:space="preserve">1063,88
</t>
  </si>
  <si>
    <t>ГК ЕТО №4/1 от 31.01.2014 г., п.188*41.6/1000</t>
  </si>
  <si>
    <t>203-0259</t>
  </si>
  <si>
    <t>Штапик (раскладка) размером: 10х16 мм</t>
  </si>
  <si>
    <t xml:space="preserve">2
</t>
  </si>
  <si>
    <t xml:space="preserve">4,36
</t>
  </si>
  <si>
    <t>09.03.120</t>
  </si>
  <si>
    <t>203-0344</t>
  </si>
  <si>
    <t>Доски для покрытия полов со шпунтом и гребнем из древесины антисептированные тип: ДП-27 толщиной 27 мм, шириной без гребня от 100 до 140 мм</t>
  </si>
  <si>
    <t xml:space="preserve">2450
</t>
  </si>
  <si>
    <t xml:space="preserve">13306,63
</t>
  </si>
  <si>
    <t>ГК ЕТО №4/1 от 31.01.2014 г., п.241</t>
  </si>
  <si>
    <t>301-0582</t>
  </si>
  <si>
    <t>Регистры отопительные из стальных водогазопроводных неоцинкованных труб диаметром нитки: 20 мм</t>
  </si>
  <si>
    <t xml:space="preserve">33
</t>
  </si>
  <si>
    <t xml:space="preserve">113,92
</t>
  </si>
  <si>
    <t>15.01.1223*0.0045</t>
  </si>
  <si>
    <t>301-1195</t>
  </si>
  <si>
    <t>Кронштейны для крепления радиаторов: к кирпичным и бетонным стенам, при длине кронштейна 131 мм</t>
  </si>
  <si>
    <t xml:space="preserve">100 шт.
</t>
  </si>
  <si>
    <t xml:space="preserve">276
</t>
  </si>
  <si>
    <t xml:space="preserve">1455,24
</t>
  </si>
  <si>
    <t>08.01.420*0.019</t>
  </si>
  <si>
    <t>301-1196</t>
  </si>
  <si>
    <t>Кронштейны для крепления радиаторов: к кирпичным и бетонным стенам, при длине кронштейна 325 мм</t>
  </si>
  <si>
    <t xml:space="preserve">461
</t>
  </si>
  <si>
    <t xml:space="preserve">2182,89
</t>
  </si>
  <si>
    <t>08.01.420*0.0285</t>
  </si>
  <si>
    <t>301-1371</t>
  </si>
  <si>
    <t>Заглушки стальные типа: ПТ диаметром до 400 мм</t>
  </si>
  <si>
    <t xml:space="preserve">400
</t>
  </si>
  <si>
    <t xml:space="preserve">1404,06
</t>
  </si>
  <si>
    <t>Код ОКП 14 68 50</t>
  </si>
  <si>
    <t>302-0474</t>
  </si>
  <si>
    <t>Краны для спуска воздуха СТД 7073В, латунные</t>
  </si>
  <si>
    <t xml:space="preserve">компл.
</t>
  </si>
  <si>
    <t xml:space="preserve">7,21
</t>
  </si>
  <si>
    <t xml:space="preserve">16,17
</t>
  </si>
  <si>
    <t>20.03.890</t>
  </si>
  <si>
    <t>302-0888</t>
  </si>
  <si>
    <t>Узлы укрупненные монтажные (трубопроводы) из стальных водогазопроводных : оцинкованных труб с гильзами для водоснабжения диаметром 20 мм</t>
  </si>
  <si>
    <t xml:space="preserve">57,62
</t>
  </si>
  <si>
    <t xml:space="preserve">165,39
</t>
  </si>
  <si>
    <t>ГК ЕТО №4/1 от 31.01.2014 г., п.394.1</t>
  </si>
  <si>
    <t>302-1237</t>
  </si>
  <si>
    <t>Сгоны стальные с муфтой и контргайкой, диаметром: 20 мм</t>
  </si>
  <si>
    <t xml:space="preserve">18,6
</t>
  </si>
  <si>
    <t xml:space="preserve">34,48
</t>
  </si>
  <si>
    <t>20.06.962.2+20.06.160.2+20.06.163.2</t>
  </si>
  <si>
    <t>302-3340</t>
  </si>
  <si>
    <t>Трубопроводы канализации из полиэтиленовых труб высокой плотности с гильзами, диаметром: 100 мм</t>
  </si>
  <si>
    <t xml:space="preserve">52,1
</t>
  </si>
  <si>
    <t xml:space="preserve">220,56
</t>
  </si>
  <si>
    <t>Среднее (15.02.035.2,15.02.037.8)*(1.6)</t>
  </si>
  <si>
    <t>401-0025</t>
  </si>
  <si>
    <t>Бетон тяжелый, крупность заполнителя: более 40 мм, класс В12,5 (М150)</t>
  </si>
  <si>
    <t xml:space="preserve">578
</t>
  </si>
  <si>
    <t xml:space="preserve">3251,14
</t>
  </si>
  <si>
    <t>ГК ЕТО №4/1 от 31.01.2014 г., п.400</t>
  </si>
  <si>
    <t>402-0002</t>
  </si>
  <si>
    <t>Раствор готовый кладочный цементный марки: 50</t>
  </si>
  <si>
    <t xml:space="preserve">627
</t>
  </si>
  <si>
    <t xml:space="preserve">2947,88
</t>
  </si>
  <si>
    <t>ГК ЕТО №4/1 от 31.01.2014 г., п.072</t>
  </si>
  <si>
    <t>402-0012</t>
  </si>
  <si>
    <t>Раствор готовый кладочный цементно-известковый марки: 25</t>
  </si>
  <si>
    <t xml:space="preserve">3058,04
</t>
  </si>
  <si>
    <t>ГК ЕТО №4/1 от 31.01.2014 г., п.075</t>
  </si>
  <si>
    <t>402-0083</t>
  </si>
  <si>
    <t>Раствор готовый отделочный тяжелый: цементно-известковый 1:1:6</t>
  </si>
  <si>
    <t xml:space="preserve">642
</t>
  </si>
  <si>
    <t xml:space="preserve">3009,08
</t>
  </si>
  <si>
    <t>ГК ЕТО №4/1 от 31.01.2014 г., п.081</t>
  </si>
  <si>
    <t>404-0005</t>
  </si>
  <si>
    <t>Кирпич керамический одинарный, размером 250х120х65 мм, марка: 100</t>
  </si>
  <si>
    <t xml:space="preserve">1379
</t>
  </si>
  <si>
    <t xml:space="preserve">10760,91
</t>
  </si>
  <si>
    <t>ГК ЕТО №4/1 от 31.01.2014 г., п.004</t>
  </si>
  <si>
    <t>405-0219</t>
  </si>
  <si>
    <t>Гипсовые вяжущие, марка: Г3</t>
  </si>
  <si>
    <t xml:space="preserve">1480
</t>
  </si>
  <si>
    <t xml:space="preserve">4559,78
</t>
  </si>
  <si>
    <t>Среднее (13.01.011, 13.01.012, 13.01.0121, 13.01.014, 13.01.010)</t>
  </si>
  <si>
    <t>405-0253</t>
  </si>
  <si>
    <t>Известь строительная: негашеная комовая, сорт I</t>
  </si>
  <si>
    <t xml:space="preserve">722,97
</t>
  </si>
  <si>
    <t xml:space="preserve">4293,15
</t>
  </si>
  <si>
    <t>ГК ЕТО №4/1 от 31.01.2014 г., п.372</t>
  </si>
  <si>
    <t>408-0401</t>
  </si>
  <si>
    <t>Песок кварцевый, фракция 0-0,63 мм</t>
  </si>
  <si>
    <t xml:space="preserve">258,8
</t>
  </si>
  <si>
    <t xml:space="preserve">1733,61
</t>
  </si>
  <si>
    <t>ГК ЕТО №4/1 от 31.01.2014 г., п.098</t>
  </si>
  <si>
    <t>409-0639</t>
  </si>
  <si>
    <t>Пемза шлаковая (щебень пористый из металлургического шлака), марка 600, фракция 5-10 мм</t>
  </si>
  <si>
    <t xml:space="preserve">369,53
</t>
  </si>
  <si>
    <t>Среднее (07.01.060, 07.01.1116, 07.01.020,07.01.081.1)</t>
  </si>
  <si>
    <t>411-0001</t>
  </si>
  <si>
    <t>Вода</t>
  </si>
  <si>
    <t xml:space="preserve">3,11
</t>
  </si>
  <si>
    <t xml:space="preserve">21,79
</t>
  </si>
  <si>
    <t>Среднее (26.01.015, 26.01.017)</t>
  </si>
  <si>
    <t>507-0980</t>
  </si>
  <si>
    <t>Фланцы стальные плоские приварные из стали ВСт3сп2, ВСт3сп3, давлением: 1,0 МПа (10 кгс/см2), диаметром 25 мм</t>
  </si>
  <si>
    <t xml:space="preserve">25
</t>
  </si>
  <si>
    <t xml:space="preserve">69,24
</t>
  </si>
  <si>
    <t>20.06.342</t>
  </si>
  <si>
    <t>509-0966</t>
  </si>
  <si>
    <t>Прокладки из паронита марки ПМБ, толщиной: 1 мм, диаметром 50 мм</t>
  </si>
  <si>
    <t xml:space="preserve">2030
</t>
  </si>
  <si>
    <t xml:space="preserve">6713,97
</t>
  </si>
  <si>
    <t>04.02.101</t>
  </si>
  <si>
    <t>509-0968</t>
  </si>
  <si>
    <t>Прокладки из паронита марки ПМБ, толщиной: 1 мм, диаметром 150 мм</t>
  </si>
  <si>
    <t xml:space="preserve">4910
</t>
  </si>
  <si>
    <t xml:space="preserve">34563,57
</t>
  </si>
  <si>
    <t>04.02.103</t>
  </si>
  <si>
    <t>ТСЦ-101-1793</t>
  </si>
  <si>
    <t>Манжеты резиновые</t>
  </si>
  <si>
    <t xml:space="preserve">15,1
</t>
  </si>
  <si>
    <t xml:space="preserve">38,57
</t>
  </si>
  <si>
    <t>ТСЦ-101-3984</t>
  </si>
  <si>
    <t>Ткань для проклейки швов</t>
  </si>
  <si>
    <t xml:space="preserve">16,01
</t>
  </si>
  <si>
    <t xml:space="preserve">39,04
</t>
  </si>
  <si>
    <t>ТСЦ-103-1017</t>
  </si>
  <si>
    <t>Ревизии диаметром: 100 мм</t>
  </si>
  <si>
    <t xml:space="preserve">73,8
</t>
  </si>
  <si>
    <t xml:space="preserve">415,6
</t>
  </si>
  <si>
    <t>ТСЦ-301-0582</t>
  </si>
  <si>
    <t>ТСЦ-301-1308</t>
  </si>
  <si>
    <t>Пробки радиаторные</t>
  </si>
  <si>
    <t xml:space="preserve">15,7
</t>
  </si>
  <si>
    <t xml:space="preserve">19,06
</t>
  </si>
  <si>
    <t>ТСЦ-302-1135</t>
  </si>
  <si>
    <t>Вентили проходные муфтовые: 15KЧ18Р для воды, давлением 1,6 МПа (16 кгс/см2), диаметром 20 мм...</t>
  </si>
  <si>
    <t xml:space="preserve">23,1
</t>
  </si>
  <si>
    <t xml:space="preserve">81,08
</t>
  </si>
  <si>
    <t>...</t>
  </si>
  <si>
    <t xml:space="preserve">   - Вентили проходные муфтовые: 15KЧ18Р для воды, давлением 1,6 МПа (16 кгс/см2), диаметром 20 мм</t>
  </si>
  <si>
    <t>20.02.330</t>
  </si>
  <si>
    <t>ТСЦ-302-1237</t>
  </si>
  <si>
    <t>ТСЦ-302-3234</t>
  </si>
  <si>
    <t>Контргайка</t>
  </si>
  <si>
    <t xml:space="preserve">2,41
</t>
  </si>
  <si>
    <t xml:space="preserve">17,57
</t>
  </si>
  <si>
    <t>ТСЦ-302-3246</t>
  </si>
  <si>
    <t>Угольники прямые</t>
  </si>
  <si>
    <t xml:space="preserve">10 шт.
</t>
  </si>
  <si>
    <t xml:space="preserve">77,7
</t>
  </si>
  <si>
    <t xml:space="preserve">363,24
</t>
  </si>
  <si>
    <t xml:space="preserve">          Неучтенные ресурсы</t>
  </si>
  <si>
    <t>103-9140</t>
  </si>
  <si>
    <t>Арматура муфтовая</t>
  </si>
  <si>
    <t>301-9351</t>
  </si>
  <si>
    <t>Радиаторы</t>
  </si>
  <si>
    <t xml:space="preserve">кВт
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</si>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</sst>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75"/>
  <sheetViews>
    <sheetView showGridLines="0" tabSelected="1" topLeftCell="C16" workbookViewId="0">
      <selection activeCell="C19" sqref="C1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225.41</v>
      </c>
      <c r="X14" s="27">
        <v>225.41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1.0900000000000001</v>
      </c>
      <c r="X15" s="27">
        <v>1.0900000000000001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170">
        <v>41640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67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11056/1000</f>
        <v>11.055999999999999</v>
      </c>
      <c r="I27" s="85"/>
      <c r="J27" s="35" t="s">
        <v>6</v>
      </c>
      <c r="K27" s="86">
        <f>77764/1000</f>
        <v>77.763999999999996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0.22650000000000001</v>
      </c>
      <c r="I30" s="85"/>
      <c r="J30" s="35" t="s">
        <v>8</v>
      </c>
      <c r="K30" s="86">
        <f>(X14+X15)/1000</f>
        <v>0.22650000000000001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2463</v>
      </c>
      <c r="Z30" s="71">
        <v>2081</v>
      </c>
      <c r="AA30" s="71">
        <v>1324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2463/1000</f>
        <v>2.4630000000000001</v>
      </c>
      <c r="I31" s="85"/>
      <c r="J31" s="35" t="s">
        <v>6</v>
      </c>
      <c r="K31" s="86">
        <f>27163/1000</f>
        <v>27.163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27163</v>
      </c>
      <c r="Z31" s="72">
        <v>19536</v>
      </c>
      <c r="AA31" s="72">
        <v>11665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79.8" x14ac:dyDescent="0.25">
      <c r="A41" s="130">
        <v>1</v>
      </c>
      <c r="B41" s="131">
        <v>8</v>
      </c>
      <c r="C41" s="132" t="s">
        <v>72</v>
      </c>
      <c r="D41" s="133" t="s">
        <v>73</v>
      </c>
      <c r="E41" s="134">
        <v>2435.67</v>
      </c>
      <c r="F41" s="135" t="s">
        <v>74</v>
      </c>
      <c r="G41" s="134" t="s">
        <v>75</v>
      </c>
      <c r="H41" s="134" t="s">
        <v>76</v>
      </c>
      <c r="I41" s="134" t="s">
        <v>77</v>
      </c>
      <c r="J41" s="134">
        <v>2</v>
      </c>
      <c r="K41" s="134" t="s">
        <v>78</v>
      </c>
      <c r="L41" s="135" t="s">
        <v>79</v>
      </c>
      <c r="M41" s="135"/>
      <c r="N41" s="135" t="s">
        <v>80</v>
      </c>
      <c r="O41" s="135"/>
      <c r="P41" s="135"/>
      <c r="Q41" s="135"/>
      <c r="R41" s="135"/>
      <c r="S41" s="135"/>
      <c r="T41" s="135"/>
      <c r="U41" s="135"/>
      <c r="V41" s="135" t="s">
        <v>81</v>
      </c>
    </row>
    <row r="42" spans="1:22" ht="45.6" x14ac:dyDescent="0.25">
      <c r="A42" s="130">
        <v>2</v>
      </c>
      <c r="B42" s="131">
        <v>9</v>
      </c>
      <c r="C42" s="132" t="s">
        <v>82</v>
      </c>
      <c r="D42" s="133" t="s">
        <v>83</v>
      </c>
      <c r="E42" s="134">
        <v>18.600000000000001</v>
      </c>
      <c r="F42" s="135" t="s">
        <v>84</v>
      </c>
      <c r="G42" s="134"/>
      <c r="H42" s="134">
        <v>186</v>
      </c>
      <c r="I42" s="134" t="s">
        <v>85</v>
      </c>
      <c r="J42" s="134"/>
      <c r="K42" s="134">
        <v>345</v>
      </c>
      <c r="L42" s="135" t="s">
        <v>86</v>
      </c>
      <c r="M42" s="135"/>
      <c r="N42" s="135" t="s">
        <v>87</v>
      </c>
      <c r="O42" s="135"/>
      <c r="P42" s="135"/>
      <c r="Q42" s="135"/>
      <c r="R42" s="135"/>
      <c r="S42" s="135"/>
      <c r="T42" s="135"/>
      <c r="U42" s="135"/>
      <c r="V42" s="135"/>
    </row>
    <row r="43" spans="1:22" ht="34.200000000000003" x14ac:dyDescent="0.25">
      <c r="A43" s="136">
        <v>3</v>
      </c>
      <c r="B43" s="137">
        <v>10</v>
      </c>
      <c r="C43" s="138" t="s">
        <v>88</v>
      </c>
      <c r="D43" s="139" t="s">
        <v>89</v>
      </c>
      <c r="E43" s="140">
        <v>77.7</v>
      </c>
      <c r="F43" s="141" t="s">
        <v>90</v>
      </c>
      <c r="G43" s="140"/>
      <c r="H43" s="140">
        <v>31</v>
      </c>
      <c r="I43" s="140" t="s">
        <v>91</v>
      </c>
      <c r="J43" s="140"/>
      <c r="K43" s="140">
        <v>145</v>
      </c>
      <c r="L43" s="141" t="s">
        <v>92</v>
      </c>
      <c r="M43" s="141"/>
      <c r="N43" s="141" t="s">
        <v>87</v>
      </c>
      <c r="O43" s="141"/>
      <c r="P43" s="141"/>
      <c r="Q43" s="141"/>
      <c r="R43" s="141"/>
      <c r="S43" s="141"/>
      <c r="T43" s="141"/>
      <c r="U43" s="141"/>
      <c r="V43" s="141"/>
    </row>
    <row r="44" spans="1:22" ht="19.350000000000001" customHeight="1" x14ac:dyDescent="0.25">
      <c r="A44" s="128" t="s">
        <v>93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</row>
    <row r="45" spans="1:22" ht="136.80000000000001" x14ac:dyDescent="0.25">
      <c r="A45" s="130">
        <v>4</v>
      </c>
      <c r="B45" s="131">
        <v>13</v>
      </c>
      <c r="C45" s="132" t="s">
        <v>94</v>
      </c>
      <c r="D45" s="133" t="s">
        <v>95</v>
      </c>
      <c r="E45" s="134">
        <v>3858.98</v>
      </c>
      <c r="F45" s="135" t="s">
        <v>96</v>
      </c>
      <c r="G45" s="134" t="s">
        <v>97</v>
      </c>
      <c r="H45" s="134" t="s">
        <v>98</v>
      </c>
      <c r="I45" s="134" t="s">
        <v>99</v>
      </c>
      <c r="J45" s="134">
        <v>1</v>
      </c>
      <c r="K45" s="134" t="s">
        <v>100</v>
      </c>
      <c r="L45" s="135" t="s">
        <v>101</v>
      </c>
      <c r="M45" s="135"/>
      <c r="N45" s="135" t="s">
        <v>80</v>
      </c>
      <c r="O45" s="135"/>
      <c r="P45" s="135"/>
      <c r="Q45" s="135"/>
      <c r="R45" s="135"/>
      <c r="S45" s="135"/>
      <c r="T45" s="135"/>
      <c r="U45" s="135"/>
      <c r="V45" s="135">
        <v>6</v>
      </c>
    </row>
    <row r="46" spans="1:22" ht="45.6" x14ac:dyDescent="0.25">
      <c r="A46" s="130">
        <v>5</v>
      </c>
      <c r="B46" s="131">
        <v>14</v>
      </c>
      <c r="C46" s="132" t="s">
        <v>82</v>
      </c>
      <c r="D46" s="133" t="s">
        <v>102</v>
      </c>
      <c r="E46" s="134">
        <v>18.600000000000001</v>
      </c>
      <c r="F46" s="135" t="s">
        <v>84</v>
      </c>
      <c r="G46" s="134"/>
      <c r="H46" s="134">
        <v>74</v>
      </c>
      <c r="I46" s="134" t="s">
        <v>103</v>
      </c>
      <c r="J46" s="134"/>
      <c r="K46" s="134">
        <v>138</v>
      </c>
      <c r="L46" s="135" t="s">
        <v>104</v>
      </c>
      <c r="M46" s="135"/>
      <c r="N46" s="135" t="s">
        <v>87</v>
      </c>
      <c r="O46" s="135"/>
      <c r="P46" s="135"/>
      <c r="Q46" s="135"/>
      <c r="R46" s="135"/>
      <c r="S46" s="135"/>
      <c r="T46" s="135"/>
      <c r="U46" s="135"/>
      <c r="V46" s="135"/>
    </row>
    <row r="47" spans="1:22" ht="18.45" customHeight="1" x14ac:dyDescent="0.25">
      <c r="A47" s="142" t="s">
        <v>105</v>
      </c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</row>
    <row r="48" spans="1:22" ht="79.8" x14ac:dyDescent="0.25">
      <c r="A48" s="130">
        <v>6</v>
      </c>
      <c r="B48" s="131">
        <v>31</v>
      </c>
      <c r="C48" s="132" t="s">
        <v>106</v>
      </c>
      <c r="D48" s="133" t="s">
        <v>107</v>
      </c>
      <c r="E48" s="134">
        <v>5090.57</v>
      </c>
      <c r="F48" s="135" t="s">
        <v>108</v>
      </c>
      <c r="G48" s="134" t="s">
        <v>109</v>
      </c>
      <c r="H48" s="134" t="s">
        <v>110</v>
      </c>
      <c r="I48" s="134" t="s">
        <v>111</v>
      </c>
      <c r="J48" s="134"/>
      <c r="K48" s="134" t="s">
        <v>112</v>
      </c>
      <c r="L48" s="135" t="s">
        <v>113</v>
      </c>
      <c r="M48" s="135"/>
      <c r="N48" s="135" t="s">
        <v>80</v>
      </c>
      <c r="O48" s="135"/>
      <c r="P48" s="135"/>
      <c r="Q48" s="135"/>
      <c r="R48" s="135"/>
      <c r="S48" s="135"/>
      <c r="T48" s="135"/>
      <c r="U48" s="135"/>
      <c r="V48" s="135">
        <v>1</v>
      </c>
    </row>
    <row r="49" spans="1:22" ht="57" x14ac:dyDescent="0.25">
      <c r="A49" s="130">
        <v>7</v>
      </c>
      <c r="B49" s="131">
        <v>32</v>
      </c>
      <c r="C49" s="132" t="s">
        <v>114</v>
      </c>
      <c r="D49" s="133" t="s">
        <v>115</v>
      </c>
      <c r="E49" s="134">
        <v>1784.33</v>
      </c>
      <c r="F49" s="135" t="s">
        <v>116</v>
      </c>
      <c r="G49" s="134"/>
      <c r="H49" s="134" t="s">
        <v>117</v>
      </c>
      <c r="I49" s="134" t="s">
        <v>118</v>
      </c>
      <c r="J49" s="134"/>
      <c r="K49" s="134" t="s">
        <v>119</v>
      </c>
      <c r="L49" s="135" t="s">
        <v>120</v>
      </c>
      <c r="M49" s="135"/>
      <c r="N49" s="135" t="s">
        <v>80</v>
      </c>
      <c r="O49" s="135"/>
      <c r="P49" s="135"/>
      <c r="Q49" s="135"/>
      <c r="R49" s="135"/>
      <c r="S49" s="135"/>
      <c r="T49" s="135"/>
      <c r="U49" s="135"/>
      <c r="V49" s="135"/>
    </row>
    <row r="50" spans="1:22" ht="68.400000000000006" x14ac:dyDescent="0.25">
      <c r="A50" s="136">
        <v>8</v>
      </c>
      <c r="B50" s="137">
        <v>34</v>
      </c>
      <c r="C50" s="138" t="s">
        <v>121</v>
      </c>
      <c r="D50" s="139" t="s">
        <v>122</v>
      </c>
      <c r="E50" s="140">
        <v>4513.59</v>
      </c>
      <c r="F50" s="141" t="s">
        <v>123</v>
      </c>
      <c r="G50" s="140">
        <v>19.61</v>
      </c>
      <c r="H50" s="140" t="s">
        <v>124</v>
      </c>
      <c r="I50" s="140" t="s">
        <v>125</v>
      </c>
      <c r="J50" s="140">
        <v>2</v>
      </c>
      <c r="K50" s="140" t="s">
        <v>126</v>
      </c>
      <c r="L50" s="141" t="s">
        <v>127</v>
      </c>
      <c r="M50" s="141"/>
      <c r="N50" s="141" t="s">
        <v>80</v>
      </c>
      <c r="O50" s="141"/>
      <c r="P50" s="141"/>
      <c r="Q50" s="141"/>
      <c r="R50" s="141"/>
      <c r="S50" s="141"/>
      <c r="T50" s="141"/>
      <c r="U50" s="141"/>
      <c r="V50" s="141">
        <v>11</v>
      </c>
    </row>
    <row r="51" spans="1:22" ht="19.350000000000001" customHeight="1" x14ac:dyDescent="0.25">
      <c r="A51" s="128" t="s">
        <v>128</v>
      </c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</row>
    <row r="52" spans="1:22" ht="57" x14ac:dyDescent="0.25">
      <c r="A52" s="136">
        <v>9</v>
      </c>
      <c r="B52" s="137">
        <v>15</v>
      </c>
      <c r="C52" s="138" t="s">
        <v>129</v>
      </c>
      <c r="D52" s="139" t="s">
        <v>130</v>
      </c>
      <c r="E52" s="140">
        <v>1320.82</v>
      </c>
      <c r="F52" s="141" t="s">
        <v>131</v>
      </c>
      <c r="G52" s="140"/>
      <c r="H52" s="140" t="s">
        <v>132</v>
      </c>
      <c r="I52" s="140" t="s">
        <v>133</v>
      </c>
      <c r="J52" s="140"/>
      <c r="K52" s="140" t="s">
        <v>134</v>
      </c>
      <c r="L52" s="141" t="s">
        <v>135</v>
      </c>
      <c r="M52" s="141"/>
      <c r="N52" s="141" t="s">
        <v>80</v>
      </c>
      <c r="O52" s="141"/>
      <c r="P52" s="141"/>
      <c r="Q52" s="141"/>
      <c r="R52" s="141"/>
      <c r="S52" s="141"/>
      <c r="T52" s="141"/>
      <c r="U52" s="141"/>
      <c r="V52" s="141"/>
    </row>
    <row r="53" spans="1:22" ht="19.350000000000001" customHeight="1" x14ac:dyDescent="0.25">
      <c r="A53" s="128" t="s">
        <v>136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</row>
    <row r="54" spans="1:22" ht="57" x14ac:dyDescent="0.25">
      <c r="A54" s="130">
        <v>10</v>
      </c>
      <c r="B54" s="131">
        <v>16</v>
      </c>
      <c r="C54" s="132" t="s">
        <v>137</v>
      </c>
      <c r="D54" s="133" t="s">
        <v>138</v>
      </c>
      <c r="E54" s="134">
        <v>1170.06</v>
      </c>
      <c r="F54" s="135">
        <v>1094.5</v>
      </c>
      <c r="G54" s="134" t="s">
        <v>139</v>
      </c>
      <c r="H54" s="134" t="s">
        <v>140</v>
      </c>
      <c r="I54" s="134">
        <v>11</v>
      </c>
      <c r="J54" s="134">
        <v>1</v>
      </c>
      <c r="K54" s="134" t="s">
        <v>141</v>
      </c>
      <c r="L54" s="135">
        <v>121</v>
      </c>
      <c r="M54" s="135"/>
      <c r="N54" s="135" t="s">
        <v>80</v>
      </c>
      <c r="O54" s="135"/>
      <c r="P54" s="135"/>
      <c r="Q54" s="135"/>
      <c r="R54" s="135"/>
      <c r="S54" s="135"/>
      <c r="T54" s="135"/>
      <c r="U54" s="135"/>
      <c r="V54" s="135" t="s">
        <v>142</v>
      </c>
    </row>
    <row r="55" spans="1:22" ht="114" x14ac:dyDescent="0.25">
      <c r="A55" s="130">
        <v>11</v>
      </c>
      <c r="B55" s="131">
        <v>19</v>
      </c>
      <c r="C55" s="132" t="s">
        <v>143</v>
      </c>
      <c r="D55" s="133" t="s">
        <v>144</v>
      </c>
      <c r="E55" s="134">
        <v>3668.77</v>
      </c>
      <c r="F55" s="135" t="s">
        <v>145</v>
      </c>
      <c r="G55" s="134" t="s">
        <v>146</v>
      </c>
      <c r="H55" s="134" t="s">
        <v>147</v>
      </c>
      <c r="I55" s="134" t="s">
        <v>148</v>
      </c>
      <c r="J55" s="134" t="s">
        <v>149</v>
      </c>
      <c r="K55" s="134" t="s">
        <v>150</v>
      </c>
      <c r="L55" s="135" t="s">
        <v>151</v>
      </c>
      <c r="M55" s="135"/>
      <c r="N55" s="135" t="s">
        <v>80</v>
      </c>
      <c r="O55" s="135"/>
      <c r="P55" s="135"/>
      <c r="Q55" s="135"/>
      <c r="R55" s="135"/>
      <c r="S55" s="135"/>
      <c r="T55" s="135"/>
      <c r="U55" s="135"/>
      <c r="V55" s="135" t="s">
        <v>152</v>
      </c>
    </row>
    <row r="56" spans="1:22" ht="68.400000000000006" x14ac:dyDescent="0.25">
      <c r="A56" s="136">
        <v>12</v>
      </c>
      <c r="B56" s="137">
        <v>17</v>
      </c>
      <c r="C56" s="138" t="s">
        <v>153</v>
      </c>
      <c r="D56" s="139" t="s">
        <v>138</v>
      </c>
      <c r="E56" s="140">
        <v>169.57</v>
      </c>
      <c r="F56" s="141">
        <v>169.57</v>
      </c>
      <c r="G56" s="140"/>
      <c r="H56" s="140" t="s">
        <v>154</v>
      </c>
      <c r="I56" s="140">
        <v>2</v>
      </c>
      <c r="J56" s="140"/>
      <c r="K56" s="140" t="s">
        <v>155</v>
      </c>
      <c r="L56" s="141">
        <v>19</v>
      </c>
      <c r="M56" s="141"/>
      <c r="N56" s="141" t="s">
        <v>80</v>
      </c>
      <c r="O56" s="141"/>
      <c r="P56" s="141"/>
      <c r="Q56" s="141"/>
      <c r="R56" s="141"/>
      <c r="S56" s="141"/>
      <c r="T56" s="141"/>
      <c r="U56" s="141"/>
      <c r="V56" s="141"/>
    </row>
    <row r="57" spans="1:22" ht="19.350000000000001" customHeight="1" x14ac:dyDescent="0.25">
      <c r="A57" s="128" t="s">
        <v>156</v>
      </c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</row>
    <row r="58" spans="1:22" ht="68.400000000000006" x14ac:dyDescent="0.25">
      <c r="A58" s="130">
        <v>13</v>
      </c>
      <c r="B58" s="131">
        <v>18</v>
      </c>
      <c r="C58" s="132" t="s">
        <v>157</v>
      </c>
      <c r="D58" s="133" t="s">
        <v>158</v>
      </c>
      <c r="E58" s="134">
        <v>6931.68</v>
      </c>
      <c r="F58" s="135" t="s">
        <v>159</v>
      </c>
      <c r="G58" s="134" t="s">
        <v>160</v>
      </c>
      <c r="H58" s="134" t="s">
        <v>161</v>
      </c>
      <c r="I58" s="134" t="s">
        <v>162</v>
      </c>
      <c r="J58" s="134">
        <v>2</v>
      </c>
      <c r="K58" s="134" t="s">
        <v>163</v>
      </c>
      <c r="L58" s="135" t="s">
        <v>164</v>
      </c>
      <c r="M58" s="135"/>
      <c r="N58" s="135" t="s">
        <v>80</v>
      </c>
      <c r="O58" s="135"/>
      <c r="P58" s="135"/>
      <c r="Q58" s="135"/>
      <c r="R58" s="135"/>
      <c r="S58" s="135"/>
      <c r="T58" s="135"/>
      <c r="U58" s="135"/>
      <c r="V58" s="135" t="s">
        <v>81</v>
      </c>
    </row>
    <row r="59" spans="1:22" ht="45.6" x14ac:dyDescent="0.25">
      <c r="A59" s="130">
        <v>14</v>
      </c>
      <c r="B59" s="131">
        <v>20</v>
      </c>
      <c r="C59" s="132" t="s">
        <v>82</v>
      </c>
      <c r="D59" s="133" t="s">
        <v>102</v>
      </c>
      <c r="E59" s="134">
        <v>18.600000000000001</v>
      </c>
      <c r="F59" s="135" t="s">
        <v>84</v>
      </c>
      <c r="G59" s="134"/>
      <c r="H59" s="134">
        <v>74</v>
      </c>
      <c r="I59" s="134" t="s">
        <v>103</v>
      </c>
      <c r="J59" s="134"/>
      <c r="K59" s="134">
        <v>138</v>
      </c>
      <c r="L59" s="135" t="s">
        <v>104</v>
      </c>
      <c r="M59" s="135"/>
      <c r="N59" s="135" t="s">
        <v>87</v>
      </c>
      <c r="O59" s="135"/>
      <c r="P59" s="135"/>
      <c r="Q59" s="135"/>
      <c r="R59" s="135"/>
      <c r="S59" s="135"/>
      <c r="T59" s="135"/>
      <c r="U59" s="135"/>
      <c r="V59" s="135"/>
    </row>
    <row r="60" spans="1:22" ht="34.200000000000003" x14ac:dyDescent="0.25">
      <c r="A60" s="130">
        <v>15</v>
      </c>
      <c r="B60" s="131">
        <v>21</v>
      </c>
      <c r="C60" s="132" t="s">
        <v>165</v>
      </c>
      <c r="D60" s="133" t="s">
        <v>166</v>
      </c>
      <c r="E60" s="134">
        <v>2.41</v>
      </c>
      <c r="F60" s="135" t="s">
        <v>167</v>
      </c>
      <c r="G60" s="134"/>
      <c r="H60" s="134">
        <v>5</v>
      </c>
      <c r="I60" s="134" t="s">
        <v>168</v>
      </c>
      <c r="J60" s="134"/>
      <c r="K60" s="134">
        <v>35</v>
      </c>
      <c r="L60" s="135" t="s">
        <v>169</v>
      </c>
      <c r="M60" s="135"/>
      <c r="N60" s="135" t="s">
        <v>87</v>
      </c>
      <c r="O60" s="135"/>
      <c r="P60" s="135"/>
      <c r="Q60" s="135"/>
      <c r="R60" s="135"/>
      <c r="S60" s="135"/>
      <c r="T60" s="135"/>
      <c r="U60" s="135"/>
      <c r="V60" s="135"/>
    </row>
    <row r="61" spans="1:22" ht="68.400000000000006" x14ac:dyDescent="0.25">
      <c r="A61" s="136">
        <v>16</v>
      </c>
      <c r="B61" s="137">
        <v>22</v>
      </c>
      <c r="C61" s="138" t="s">
        <v>170</v>
      </c>
      <c r="D61" s="139" t="s">
        <v>171</v>
      </c>
      <c r="E61" s="140">
        <v>13.69</v>
      </c>
      <c r="F61" s="141">
        <v>13.69</v>
      </c>
      <c r="G61" s="140"/>
      <c r="H61" s="140"/>
      <c r="I61" s="140"/>
      <c r="J61" s="140"/>
      <c r="K61" s="140" t="s">
        <v>172</v>
      </c>
      <c r="L61" s="141">
        <v>5</v>
      </c>
      <c r="M61" s="141"/>
      <c r="N61" s="141" t="s">
        <v>80</v>
      </c>
      <c r="O61" s="141"/>
      <c r="P61" s="141"/>
      <c r="Q61" s="141"/>
      <c r="R61" s="141"/>
      <c r="S61" s="141"/>
      <c r="T61" s="141"/>
      <c r="U61" s="141"/>
      <c r="V61" s="141"/>
    </row>
    <row r="62" spans="1:22" ht="19.350000000000001" customHeight="1" x14ac:dyDescent="0.25">
      <c r="A62" s="128" t="s">
        <v>173</v>
      </c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</row>
    <row r="63" spans="1:22" ht="68.400000000000006" x14ac:dyDescent="0.25">
      <c r="A63" s="130">
        <v>17</v>
      </c>
      <c r="B63" s="131">
        <v>23</v>
      </c>
      <c r="C63" s="132" t="s">
        <v>157</v>
      </c>
      <c r="D63" s="133" t="s">
        <v>174</v>
      </c>
      <c r="E63" s="134">
        <v>6931.68</v>
      </c>
      <c r="F63" s="135" t="s">
        <v>159</v>
      </c>
      <c r="G63" s="134" t="s">
        <v>160</v>
      </c>
      <c r="H63" s="134" t="s">
        <v>175</v>
      </c>
      <c r="I63" s="134" t="s">
        <v>176</v>
      </c>
      <c r="J63" s="134">
        <v>1</v>
      </c>
      <c r="K63" s="134" t="s">
        <v>177</v>
      </c>
      <c r="L63" s="135" t="s">
        <v>178</v>
      </c>
      <c r="M63" s="135"/>
      <c r="N63" s="135" t="s">
        <v>80</v>
      </c>
      <c r="O63" s="135"/>
      <c r="P63" s="135"/>
      <c r="Q63" s="135"/>
      <c r="R63" s="135"/>
      <c r="S63" s="135"/>
      <c r="T63" s="135"/>
      <c r="U63" s="135"/>
      <c r="V63" s="135" t="s">
        <v>149</v>
      </c>
    </row>
    <row r="64" spans="1:22" ht="45.6" x14ac:dyDescent="0.25">
      <c r="A64" s="130">
        <v>18</v>
      </c>
      <c r="B64" s="131">
        <v>24</v>
      </c>
      <c r="C64" s="132" t="s">
        <v>82</v>
      </c>
      <c r="D64" s="133" t="s">
        <v>166</v>
      </c>
      <c r="E64" s="134">
        <v>18.600000000000001</v>
      </c>
      <c r="F64" s="135" t="s">
        <v>84</v>
      </c>
      <c r="G64" s="134"/>
      <c r="H64" s="134">
        <v>37</v>
      </c>
      <c r="I64" s="134" t="s">
        <v>179</v>
      </c>
      <c r="J64" s="134"/>
      <c r="K64" s="134">
        <v>69</v>
      </c>
      <c r="L64" s="135" t="s">
        <v>180</v>
      </c>
      <c r="M64" s="135"/>
      <c r="N64" s="135" t="s">
        <v>87</v>
      </c>
      <c r="O64" s="135"/>
      <c r="P64" s="135"/>
      <c r="Q64" s="135"/>
      <c r="R64" s="135"/>
      <c r="S64" s="135"/>
      <c r="T64" s="135"/>
      <c r="U64" s="135"/>
      <c r="V64" s="135"/>
    </row>
    <row r="65" spans="1:22" ht="34.200000000000003" x14ac:dyDescent="0.25">
      <c r="A65" s="130">
        <v>19</v>
      </c>
      <c r="B65" s="131">
        <v>25</v>
      </c>
      <c r="C65" s="132" t="s">
        <v>165</v>
      </c>
      <c r="D65" s="133" t="s">
        <v>181</v>
      </c>
      <c r="E65" s="134">
        <v>2.41</v>
      </c>
      <c r="F65" s="135" t="s">
        <v>167</v>
      </c>
      <c r="G65" s="134"/>
      <c r="H65" s="134">
        <v>2</v>
      </c>
      <c r="I65" s="134" t="s">
        <v>182</v>
      </c>
      <c r="J65" s="134"/>
      <c r="K65" s="134">
        <v>18</v>
      </c>
      <c r="L65" s="135" t="s">
        <v>183</v>
      </c>
      <c r="M65" s="135"/>
      <c r="N65" s="135" t="s">
        <v>87</v>
      </c>
      <c r="O65" s="135"/>
      <c r="P65" s="135"/>
      <c r="Q65" s="135"/>
      <c r="R65" s="135"/>
      <c r="S65" s="135"/>
      <c r="T65" s="135"/>
      <c r="U65" s="135"/>
      <c r="V65" s="135"/>
    </row>
    <row r="66" spans="1:22" ht="68.400000000000006" x14ac:dyDescent="0.25">
      <c r="A66" s="136">
        <v>20</v>
      </c>
      <c r="B66" s="137">
        <v>26</v>
      </c>
      <c r="C66" s="138" t="s">
        <v>170</v>
      </c>
      <c r="D66" s="139" t="s">
        <v>171</v>
      </c>
      <c r="E66" s="140">
        <v>13.69</v>
      </c>
      <c r="F66" s="141">
        <v>13.69</v>
      </c>
      <c r="G66" s="140"/>
      <c r="H66" s="140"/>
      <c r="I66" s="140"/>
      <c r="J66" s="140"/>
      <c r="K66" s="140" t="s">
        <v>172</v>
      </c>
      <c r="L66" s="141">
        <v>5</v>
      </c>
      <c r="M66" s="141"/>
      <c r="N66" s="141" t="s">
        <v>80</v>
      </c>
      <c r="O66" s="141"/>
      <c r="P66" s="141"/>
      <c r="Q66" s="141"/>
      <c r="R66" s="141"/>
      <c r="S66" s="141"/>
      <c r="T66" s="141"/>
      <c r="U66" s="141"/>
      <c r="V66" s="141"/>
    </row>
    <row r="67" spans="1:22" ht="19.350000000000001" customHeight="1" x14ac:dyDescent="0.25">
      <c r="A67" s="128" t="s">
        <v>184</v>
      </c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</row>
    <row r="68" spans="1:22" ht="57" x14ac:dyDescent="0.25">
      <c r="A68" s="130">
        <v>21</v>
      </c>
      <c r="B68" s="131">
        <v>27</v>
      </c>
      <c r="C68" s="132" t="s">
        <v>137</v>
      </c>
      <c r="D68" s="133" t="s">
        <v>138</v>
      </c>
      <c r="E68" s="134">
        <v>1170.06</v>
      </c>
      <c r="F68" s="135">
        <v>1094.5</v>
      </c>
      <c r="G68" s="134" t="s">
        <v>139</v>
      </c>
      <c r="H68" s="134" t="s">
        <v>140</v>
      </c>
      <c r="I68" s="134">
        <v>11</v>
      </c>
      <c r="J68" s="134">
        <v>1</v>
      </c>
      <c r="K68" s="134" t="s">
        <v>141</v>
      </c>
      <c r="L68" s="135">
        <v>121</v>
      </c>
      <c r="M68" s="135"/>
      <c r="N68" s="135" t="s">
        <v>80</v>
      </c>
      <c r="O68" s="135"/>
      <c r="P68" s="135"/>
      <c r="Q68" s="135"/>
      <c r="R68" s="135"/>
      <c r="S68" s="135"/>
      <c r="T68" s="135"/>
      <c r="U68" s="135"/>
      <c r="V68" s="135" t="s">
        <v>142</v>
      </c>
    </row>
    <row r="69" spans="1:22" ht="79.8" x14ac:dyDescent="0.25">
      <c r="A69" s="130">
        <v>22</v>
      </c>
      <c r="B69" s="131">
        <v>28</v>
      </c>
      <c r="C69" s="132" t="s">
        <v>72</v>
      </c>
      <c r="D69" s="133" t="s">
        <v>185</v>
      </c>
      <c r="E69" s="134">
        <v>2435.67</v>
      </c>
      <c r="F69" s="135" t="s">
        <v>74</v>
      </c>
      <c r="G69" s="134" t="s">
        <v>75</v>
      </c>
      <c r="H69" s="134" t="s">
        <v>186</v>
      </c>
      <c r="I69" s="134" t="s">
        <v>187</v>
      </c>
      <c r="J69" s="134">
        <v>1</v>
      </c>
      <c r="K69" s="134" t="s">
        <v>188</v>
      </c>
      <c r="L69" s="135" t="s">
        <v>189</v>
      </c>
      <c r="M69" s="135"/>
      <c r="N69" s="135" t="s">
        <v>80</v>
      </c>
      <c r="O69" s="135"/>
      <c r="P69" s="135"/>
      <c r="Q69" s="135"/>
      <c r="R69" s="135"/>
      <c r="S69" s="135"/>
      <c r="T69" s="135"/>
      <c r="U69" s="135"/>
      <c r="V69" s="135">
        <v>4</v>
      </c>
    </row>
    <row r="70" spans="1:22" ht="114" x14ac:dyDescent="0.25">
      <c r="A70" s="130">
        <v>23</v>
      </c>
      <c r="B70" s="131">
        <v>29</v>
      </c>
      <c r="C70" s="132" t="s">
        <v>143</v>
      </c>
      <c r="D70" s="133" t="s">
        <v>190</v>
      </c>
      <c r="E70" s="134">
        <v>3668.77</v>
      </c>
      <c r="F70" s="135" t="s">
        <v>145</v>
      </c>
      <c r="G70" s="134" t="s">
        <v>146</v>
      </c>
      <c r="H70" s="134" t="s">
        <v>191</v>
      </c>
      <c r="I70" s="134" t="s">
        <v>192</v>
      </c>
      <c r="J70" s="134" t="s">
        <v>193</v>
      </c>
      <c r="K70" s="134" t="s">
        <v>194</v>
      </c>
      <c r="L70" s="135" t="s">
        <v>195</v>
      </c>
      <c r="M70" s="135"/>
      <c r="N70" s="135" t="s">
        <v>80</v>
      </c>
      <c r="O70" s="135"/>
      <c r="P70" s="135"/>
      <c r="Q70" s="135"/>
      <c r="R70" s="135"/>
      <c r="S70" s="135"/>
      <c r="T70" s="135"/>
      <c r="U70" s="135"/>
      <c r="V70" s="135" t="s">
        <v>196</v>
      </c>
    </row>
    <row r="71" spans="1:22" ht="45.6" x14ac:dyDescent="0.25">
      <c r="A71" s="136">
        <v>24</v>
      </c>
      <c r="B71" s="137">
        <v>30</v>
      </c>
      <c r="C71" s="138" t="s">
        <v>82</v>
      </c>
      <c r="D71" s="139" t="s">
        <v>197</v>
      </c>
      <c r="E71" s="140">
        <v>18.600000000000001</v>
      </c>
      <c r="F71" s="141" t="s">
        <v>84</v>
      </c>
      <c r="G71" s="140"/>
      <c r="H71" s="140">
        <v>112</v>
      </c>
      <c r="I71" s="140" t="s">
        <v>198</v>
      </c>
      <c r="J71" s="140"/>
      <c r="K71" s="140">
        <v>207</v>
      </c>
      <c r="L71" s="141" t="s">
        <v>199</v>
      </c>
      <c r="M71" s="141"/>
      <c r="N71" s="141" t="s">
        <v>87</v>
      </c>
      <c r="O71" s="141"/>
      <c r="P71" s="141"/>
      <c r="Q71" s="141"/>
      <c r="R71" s="141"/>
      <c r="S71" s="141"/>
      <c r="T71" s="141"/>
      <c r="U71" s="141"/>
      <c r="V71" s="141"/>
    </row>
    <row r="72" spans="1:22" ht="19.350000000000001" customHeight="1" x14ac:dyDescent="0.25">
      <c r="A72" s="128" t="s">
        <v>200</v>
      </c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</row>
    <row r="73" spans="1:22" ht="57" x14ac:dyDescent="0.25">
      <c r="A73" s="136">
        <v>25</v>
      </c>
      <c r="B73" s="137">
        <v>33</v>
      </c>
      <c r="C73" s="138" t="s">
        <v>201</v>
      </c>
      <c r="D73" s="139" t="s">
        <v>202</v>
      </c>
      <c r="E73" s="140">
        <v>1593.62</v>
      </c>
      <c r="F73" s="141" t="s">
        <v>203</v>
      </c>
      <c r="G73" s="140" t="s">
        <v>204</v>
      </c>
      <c r="H73" s="140" t="s">
        <v>205</v>
      </c>
      <c r="I73" s="140" t="s">
        <v>206</v>
      </c>
      <c r="J73" s="140"/>
      <c r="K73" s="140" t="s">
        <v>207</v>
      </c>
      <c r="L73" s="141" t="s">
        <v>208</v>
      </c>
      <c r="M73" s="141"/>
      <c r="N73" s="141" t="s">
        <v>80</v>
      </c>
      <c r="O73" s="141"/>
      <c r="P73" s="141"/>
      <c r="Q73" s="141"/>
      <c r="R73" s="141"/>
      <c r="S73" s="141"/>
      <c r="T73" s="141"/>
      <c r="U73" s="141"/>
      <c r="V73" s="141">
        <v>1</v>
      </c>
    </row>
    <row r="74" spans="1:22" ht="19.350000000000001" customHeight="1" x14ac:dyDescent="0.25">
      <c r="A74" s="128" t="s">
        <v>209</v>
      </c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</row>
    <row r="75" spans="1:22" ht="18.45" customHeight="1" x14ac:dyDescent="0.25">
      <c r="A75" s="142" t="s">
        <v>210</v>
      </c>
      <c r="B75" s="143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</row>
    <row r="76" spans="1:22" ht="79.8" x14ac:dyDescent="0.25">
      <c r="A76" s="130">
        <v>26</v>
      </c>
      <c r="B76" s="131">
        <v>1</v>
      </c>
      <c r="C76" s="132" t="s">
        <v>72</v>
      </c>
      <c r="D76" s="133" t="s">
        <v>211</v>
      </c>
      <c r="E76" s="134">
        <v>2435.67</v>
      </c>
      <c r="F76" s="135" t="s">
        <v>74</v>
      </c>
      <c r="G76" s="134" t="s">
        <v>75</v>
      </c>
      <c r="H76" s="134" t="s">
        <v>212</v>
      </c>
      <c r="I76" s="134" t="s">
        <v>213</v>
      </c>
      <c r="J76" s="134"/>
      <c r="K76" s="134" t="s">
        <v>214</v>
      </c>
      <c r="L76" s="135" t="s">
        <v>215</v>
      </c>
      <c r="M76" s="135"/>
      <c r="N76" s="135" t="s">
        <v>80</v>
      </c>
      <c r="O76" s="135"/>
      <c r="P76" s="135"/>
      <c r="Q76" s="135"/>
      <c r="R76" s="135"/>
      <c r="S76" s="135"/>
      <c r="T76" s="135"/>
      <c r="U76" s="135"/>
      <c r="V76" s="135">
        <v>2</v>
      </c>
    </row>
    <row r="77" spans="1:22" ht="45.6" x14ac:dyDescent="0.25">
      <c r="A77" s="130">
        <v>27</v>
      </c>
      <c r="B77" s="131">
        <v>4</v>
      </c>
      <c r="C77" s="132" t="s">
        <v>82</v>
      </c>
      <c r="D77" s="133" t="s">
        <v>166</v>
      </c>
      <c r="E77" s="134">
        <v>18.600000000000001</v>
      </c>
      <c r="F77" s="135" t="s">
        <v>84</v>
      </c>
      <c r="G77" s="134"/>
      <c r="H77" s="134">
        <v>37</v>
      </c>
      <c r="I77" s="134" t="s">
        <v>179</v>
      </c>
      <c r="J77" s="134"/>
      <c r="K77" s="134">
        <v>69</v>
      </c>
      <c r="L77" s="135" t="s">
        <v>180</v>
      </c>
      <c r="M77" s="135"/>
      <c r="N77" s="135" t="s">
        <v>87</v>
      </c>
      <c r="O77" s="135"/>
      <c r="P77" s="135"/>
      <c r="Q77" s="135"/>
      <c r="R77" s="135"/>
      <c r="S77" s="135"/>
      <c r="T77" s="135"/>
      <c r="U77" s="135"/>
      <c r="V77" s="135"/>
    </row>
    <row r="78" spans="1:22" ht="68.400000000000006" x14ac:dyDescent="0.25">
      <c r="A78" s="130">
        <v>28</v>
      </c>
      <c r="B78" s="131">
        <v>5</v>
      </c>
      <c r="C78" s="132" t="s">
        <v>216</v>
      </c>
      <c r="D78" s="133" t="s">
        <v>130</v>
      </c>
      <c r="E78" s="134">
        <v>3759.44</v>
      </c>
      <c r="F78" s="135" t="s">
        <v>217</v>
      </c>
      <c r="G78" s="134">
        <v>10.32</v>
      </c>
      <c r="H78" s="134" t="s">
        <v>218</v>
      </c>
      <c r="I78" s="134" t="s">
        <v>219</v>
      </c>
      <c r="J78" s="134"/>
      <c r="K78" s="134" t="s">
        <v>220</v>
      </c>
      <c r="L78" s="135" t="s">
        <v>221</v>
      </c>
      <c r="M78" s="135"/>
      <c r="N78" s="135" t="s">
        <v>80</v>
      </c>
      <c r="O78" s="135"/>
      <c r="P78" s="135"/>
      <c r="Q78" s="135"/>
      <c r="R78" s="135"/>
      <c r="S78" s="135"/>
      <c r="T78" s="135"/>
      <c r="U78" s="135"/>
      <c r="V78" s="135">
        <v>1</v>
      </c>
    </row>
    <row r="79" spans="1:22" ht="34.200000000000003" x14ac:dyDescent="0.25">
      <c r="A79" s="136">
        <v>29</v>
      </c>
      <c r="B79" s="137">
        <v>11</v>
      </c>
      <c r="C79" s="138" t="s">
        <v>222</v>
      </c>
      <c r="D79" s="139" t="s">
        <v>181</v>
      </c>
      <c r="E79" s="140">
        <v>15.7</v>
      </c>
      <c r="F79" s="141" t="s">
        <v>223</v>
      </c>
      <c r="G79" s="140"/>
      <c r="H79" s="140">
        <v>16</v>
      </c>
      <c r="I79" s="140" t="s">
        <v>224</v>
      </c>
      <c r="J79" s="140"/>
      <c r="K79" s="140">
        <v>19</v>
      </c>
      <c r="L79" s="141" t="s">
        <v>225</v>
      </c>
      <c r="M79" s="141"/>
      <c r="N79" s="141" t="s">
        <v>87</v>
      </c>
      <c r="O79" s="141"/>
      <c r="P79" s="141"/>
      <c r="Q79" s="141"/>
      <c r="R79" s="141"/>
      <c r="S79" s="141"/>
      <c r="T79" s="141"/>
      <c r="U79" s="141"/>
      <c r="V79" s="141"/>
    </row>
    <row r="80" spans="1:22" ht="19.350000000000001" customHeight="1" x14ac:dyDescent="0.25">
      <c r="A80" s="128" t="s">
        <v>226</v>
      </c>
      <c r="B80" s="129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</row>
    <row r="81" spans="1:22" ht="18.45" customHeight="1" x14ac:dyDescent="0.25">
      <c r="A81" s="142" t="s">
        <v>227</v>
      </c>
      <c r="B81" s="143"/>
      <c r="C81" s="143"/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</row>
    <row r="82" spans="1:22" ht="57" x14ac:dyDescent="0.25">
      <c r="A82" s="130">
        <v>30</v>
      </c>
      <c r="B82" s="131">
        <v>56</v>
      </c>
      <c r="C82" s="132" t="s">
        <v>228</v>
      </c>
      <c r="D82" s="133" t="s">
        <v>229</v>
      </c>
      <c r="E82" s="134">
        <v>1834.66</v>
      </c>
      <c r="F82" s="135" t="s">
        <v>230</v>
      </c>
      <c r="G82" s="134" t="s">
        <v>231</v>
      </c>
      <c r="H82" s="134" t="s">
        <v>232</v>
      </c>
      <c r="I82" s="134" t="s">
        <v>233</v>
      </c>
      <c r="J82" s="134"/>
      <c r="K82" s="134" t="s">
        <v>234</v>
      </c>
      <c r="L82" s="135" t="s">
        <v>235</v>
      </c>
      <c r="M82" s="135"/>
      <c r="N82" s="135" t="s">
        <v>80</v>
      </c>
      <c r="O82" s="135"/>
      <c r="P82" s="135"/>
      <c r="Q82" s="135"/>
      <c r="R82" s="135"/>
      <c r="S82" s="135"/>
      <c r="T82" s="135"/>
      <c r="U82" s="135"/>
      <c r="V82" s="135" t="s">
        <v>236</v>
      </c>
    </row>
    <row r="83" spans="1:22" ht="79.8" x14ac:dyDescent="0.25">
      <c r="A83" s="136">
        <v>31</v>
      </c>
      <c r="B83" s="137">
        <v>57</v>
      </c>
      <c r="C83" s="138" t="s">
        <v>237</v>
      </c>
      <c r="D83" s="139" t="s">
        <v>238</v>
      </c>
      <c r="E83" s="140">
        <v>6345.09</v>
      </c>
      <c r="F83" s="141" t="s">
        <v>239</v>
      </c>
      <c r="G83" s="140" t="s">
        <v>109</v>
      </c>
      <c r="H83" s="140" t="s">
        <v>240</v>
      </c>
      <c r="I83" s="140" t="s">
        <v>241</v>
      </c>
      <c r="J83" s="140"/>
      <c r="K83" s="140" t="s">
        <v>242</v>
      </c>
      <c r="L83" s="141" t="s">
        <v>243</v>
      </c>
      <c r="M83" s="141"/>
      <c r="N83" s="141" t="s">
        <v>80</v>
      </c>
      <c r="O83" s="141"/>
      <c r="P83" s="141"/>
      <c r="Q83" s="141"/>
      <c r="R83" s="141"/>
      <c r="S83" s="141"/>
      <c r="T83" s="141"/>
      <c r="U83" s="141"/>
      <c r="V83" s="141">
        <v>2</v>
      </c>
    </row>
    <row r="84" spans="1:22" ht="19.350000000000001" customHeight="1" x14ac:dyDescent="0.25">
      <c r="A84" s="128" t="s">
        <v>244</v>
      </c>
      <c r="B84" s="129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</row>
    <row r="85" spans="1:22" ht="18.45" customHeight="1" x14ac:dyDescent="0.25">
      <c r="A85" s="142" t="s">
        <v>245</v>
      </c>
      <c r="B85" s="143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</row>
    <row r="86" spans="1:22" ht="79.8" x14ac:dyDescent="0.25">
      <c r="A86" s="130">
        <v>32</v>
      </c>
      <c r="B86" s="131">
        <v>12</v>
      </c>
      <c r="C86" s="132" t="s">
        <v>246</v>
      </c>
      <c r="D86" s="133" t="s">
        <v>247</v>
      </c>
      <c r="E86" s="134">
        <v>121985.06</v>
      </c>
      <c r="F86" s="135" t="s">
        <v>248</v>
      </c>
      <c r="G86" s="134" t="s">
        <v>249</v>
      </c>
      <c r="H86" s="134" t="s">
        <v>250</v>
      </c>
      <c r="I86" s="134" t="s">
        <v>251</v>
      </c>
      <c r="J86" s="134" t="s">
        <v>252</v>
      </c>
      <c r="K86" s="134" t="s">
        <v>253</v>
      </c>
      <c r="L86" s="135" t="s">
        <v>254</v>
      </c>
      <c r="M86" s="135"/>
      <c r="N86" s="135" t="s">
        <v>80</v>
      </c>
      <c r="O86" s="135"/>
      <c r="P86" s="135"/>
      <c r="Q86" s="135"/>
      <c r="R86" s="135"/>
      <c r="S86" s="135"/>
      <c r="T86" s="135"/>
      <c r="U86" s="135"/>
      <c r="V86" s="135" t="s">
        <v>255</v>
      </c>
    </row>
    <row r="87" spans="1:22" ht="34.200000000000003" x14ac:dyDescent="0.25">
      <c r="A87" s="130">
        <v>33</v>
      </c>
      <c r="B87" s="131">
        <v>39</v>
      </c>
      <c r="C87" s="132" t="s">
        <v>256</v>
      </c>
      <c r="D87" s="133" t="s">
        <v>257</v>
      </c>
      <c r="E87" s="134">
        <v>16.010000000000002</v>
      </c>
      <c r="F87" s="135" t="s">
        <v>258</v>
      </c>
      <c r="G87" s="134"/>
      <c r="H87" s="134">
        <v>2</v>
      </c>
      <c r="I87" s="134" t="s">
        <v>182</v>
      </c>
      <c r="J87" s="134"/>
      <c r="K87" s="134">
        <v>6</v>
      </c>
      <c r="L87" s="135" t="s">
        <v>259</v>
      </c>
      <c r="M87" s="135"/>
      <c r="N87" s="135" t="s">
        <v>87</v>
      </c>
      <c r="O87" s="135"/>
      <c r="P87" s="135"/>
      <c r="Q87" s="135"/>
      <c r="R87" s="135"/>
      <c r="S87" s="135"/>
      <c r="T87" s="135"/>
      <c r="U87" s="135"/>
      <c r="V87" s="135"/>
    </row>
    <row r="88" spans="1:22" ht="18.45" customHeight="1" x14ac:dyDescent="0.25">
      <c r="A88" s="142" t="s">
        <v>260</v>
      </c>
      <c r="B88" s="143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</row>
    <row r="89" spans="1:22" ht="68.400000000000006" x14ac:dyDescent="0.25">
      <c r="A89" s="130">
        <v>34</v>
      </c>
      <c r="B89" s="131">
        <v>40</v>
      </c>
      <c r="C89" s="132" t="s">
        <v>261</v>
      </c>
      <c r="D89" s="133" t="s">
        <v>130</v>
      </c>
      <c r="E89" s="134">
        <v>1010.59</v>
      </c>
      <c r="F89" s="135" t="s">
        <v>262</v>
      </c>
      <c r="G89" s="134">
        <v>5.16</v>
      </c>
      <c r="H89" s="134" t="s">
        <v>263</v>
      </c>
      <c r="I89" s="134" t="s">
        <v>264</v>
      </c>
      <c r="J89" s="134"/>
      <c r="K89" s="134" t="s">
        <v>265</v>
      </c>
      <c r="L89" s="135" t="s">
        <v>266</v>
      </c>
      <c r="M89" s="135"/>
      <c r="N89" s="135" t="s">
        <v>80</v>
      </c>
      <c r="O89" s="135"/>
      <c r="P89" s="135"/>
      <c r="Q89" s="135"/>
      <c r="R89" s="135"/>
      <c r="S89" s="135"/>
      <c r="T89" s="135"/>
      <c r="U89" s="135"/>
      <c r="V89" s="135"/>
    </row>
    <row r="90" spans="1:22" ht="18.45" customHeight="1" x14ac:dyDescent="0.25">
      <c r="A90" s="142" t="s">
        <v>267</v>
      </c>
      <c r="B90" s="143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</row>
    <row r="91" spans="1:22" ht="79.8" x14ac:dyDescent="0.25">
      <c r="A91" s="130">
        <v>35</v>
      </c>
      <c r="B91" s="131">
        <v>42</v>
      </c>
      <c r="C91" s="132" t="s">
        <v>268</v>
      </c>
      <c r="D91" s="133" t="s">
        <v>269</v>
      </c>
      <c r="E91" s="134">
        <v>3816.75</v>
      </c>
      <c r="F91" s="135" t="s">
        <v>270</v>
      </c>
      <c r="G91" s="134" t="s">
        <v>271</v>
      </c>
      <c r="H91" s="134" t="s">
        <v>272</v>
      </c>
      <c r="I91" s="134" t="s">
        <v>273</v>
      </c>
      <c r="J91" s="134">
        <v>9</v>
      </c>
      <c r="K91" s="134" t="s">
        <v>274</v>
      </c>
      <c r="L91" s="135" t="s">
        <v>275</v>
      </c>
      <c r="M91" s="135"/>
      <c r="N91" s="135" t="s">
        <v>80</v>
      </c>
      <c r="O91" s="135"/>
      <c r="P91" s="135"/>
      <c r="Q91" s="135"/>
      <c r="R91" s="135"/>
      <c r="S91" s="135"/>
      <c r="T91" s="135"/>
      <c r="U91" s="135"/>
      <c r="V91" s="135" t="s">
        <v>276</v>
      </c>
    </row>
    <row r="92" spans="1:22" ht="57" x14ac:dyDescent="0.25">
      <c r="A92" s="130">
        <v>36</v>
      </c>
      <c r="B92" s="131">
        <v>44</v>
      </c>
      <c r="C92" s="132" t="s">
        <v>277</v>
      </c>
      <c r="D92" s="133" t="s">
        <v>278</v>
      </c>
      <c r="E92" s="134">
        <v>33</v>
      </c>
      <c r="F92" s="135" t="s">
        <v>279</v>
      </c>
      <c r="G92" s="134"/>
      <c r="H92" s="134">
        <v>528</v>
      </c>
      <c r="I92" s="134" t="s">
        <v>280</v>
      </c>
      <c r="J92" s="134"/>
      <c r="K92" s="134">
        <v>1823</v>
      </c>
      <c r="L92" s="135" t="s">
        <v>281</v>
      </c>
      <c r="M92" s="135"/>
      <c r="N92" s="135" t="s">
        <v>87</v>
      </c>
      <c r="O92" s="135"/>
      <c r="P92" s="135"/>
      <c r="Q92" s="135"/>
      <c r="R92" s="135"/>
      <c r="S92" s="135"/>
      <c r="T92" s="135"/>
      <c r="U92" s="135"/>
      <c r="V92" s="135"/>
    </row>
    <row r="93" spans="1:22" ht="45.6" x14ac:dyDescent="0.25">
      <c r="A93" s="130">
        <v>37</v>
      </c>
      <c r="B93" s="131">
        <v>45</v>
      </c>
      <c r="C93" s="132" t="s">
        <v>82</v>
      </c>
      <c r="D93" s="133" t="s">
        <v>282</v>
      </c>
      <c r="E93" s="134">
        <v>18.600000000000001</v>
      </c>
      <c r="F93" s="135" t="s">
        <v>84</v>
      </c>
      <c r="G93" s="134"/>
      <c r="H93" s="134">
        <v>37</v>
      </c>
      <c r="I93" s="134" t="s">
        <v>179</v>
      </c>
      <c r="J93" s="134"/>
      <c r="K93" s="134">
        <v>69</v>
      </c>
      <c r="L93" s="135" t="s">
        <v>180</v>
      </c>
      <c r="M93" s="135"/>
      <c r="N93" s="135" t="s">
        <v>87</v>
      </c>
      <c r="O93" s="135"/>
      <c r="P93" s="135"/>
      <c r="Q93" s="135"/>
      <c r="R93" s="135"/>
      <c r="S93" s="135"/>
      <c r="T93" s="135"/>
      <c r="U93" s="135"/>
      <c r="V93" s="135"/>
    </row>
    <row r="94" spans="1:22" ht="102.6" x14ac:dyDescent="0.25">
      <c r="A94" s="130">
        <v>38</v>
      </c>
      <c r="B94" s="131">
        <v>46</v>
      </c>
      <c r="C94" s="132" t="s">
        <v>283</v>
      </c>
      <c r="D94" s="133" t="s">
        <v>282</v>
      </c>
      <c r="E94" s="134">
        <v>113.23</v>
      </c>
      <c r="F94" s="135" t="s">
        <v>284</v>
      </c>
      <c r="G94" s="134">
        <v>3.78</v>
      </c>
      <c r="H94" s="134" t="s">
        <v>285</v>
      </c>
      <c r="I94" s="134" t="s">
        <v>286</v>
      </c>
      <c r="J94" s="134">
        <v>8</v>
      </c>
      <c r="K94" s="134" t="s">
        <v>287</v>
      </c>
      <c r="L94" s="135" t="s">
        <v>288</v>
      </c>
      <c r="M94" s="135"/>
      <c r="N94" s="135" t="s">
        <v>80</v>
      </c>
      <c r="O94" s="135"/>
      <c r="P94" s="135"/>
      <c r="Q94" s="135"/>
      <c r="R94" s="135"/>
      <c r="S94" s="135"/>
      <c r="T94" s="135"/>
      <c r="U94" s="135"/>
      <c r="V94" s="135">
        <v>43</v>
      </c>
    </row>
    <row r="95" spans="1:22" ht="57" x14ac:dyDescent="0.25">
      <c r="A95" s="130">
        <v>39</v>
      </c>
      <c r="B95" s="131">
        <v>47</v>
      </c>
      <c r="C95" s="132" t="s">
        <v>289</v>
      </c>
      <c r="D95" s="133" t="s">
        <v>166</v>
      </c>
      <c r="E95" s="134">
        <v>23.1</v>
      </c>
      <c r="F95" s="135" t="s">
        <v>290</v>
      </c>
      <c r="G95" s="134"/>
      <c r="H95" s="134">
        <v>46</v>
      </c>
      <c r="I95" s="134" t="s">
        <v>291</v>
      </c>
      <c r="J95" s="134"/>
      <c r="K95" s="134">
        <v>162</v>
      </c>
      <c r="L95" s="135" t="s">
        <v>292</v>
      </c>
      <c r="M95" s="135"/>
      <c r="N95" s="135" t="s">
        <v>87</v>
      </c>
      <c r="O95" s="135"/>
      <c r="P95" s="135"/>
      <c r="Q95" s="135"/>
      <c r="R95" s="135"/>
      <c r="S95" s="135"/>
      <c r="T95" s="135"/>
      <c r="U95" s="135"/>
      <c r="V95" s="135"/>
    </row>
    <row r="96" spans="1:22" ht="18.45" customHeight="1" x14ac:dyDescent="0.25">
      <c r="A96" s="142" t="s">
        <v>293</v>
      </c>
      <c r="B96" s="143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</row>
    <row r="97" spans="1:22" ht="68.400000000000006" x14ac:dyDescent="0.25">
      <c r="A97" s="130">
        <v>40</v>
      </c>
      <c r="B97" s="131">
        <v>43</v>
      </c>
      <c r="C97" s="132" t="s">
        <v>294</v>
      </c>
      <c r="D97" s="133" t="s">
        <v>174</v>
      </c>
      <c r="E97" s="134">
        <v>2250.2399999999998</v>
      </c>
      <c r="F97" s="135" t="s">
        <v>295</v>
      </c>
      <c r="G97" s="134" t="s">
        <v>296</v>
      </c>
      <c r="H97" s="134" t="s">
        <v>297</v>
      </c>
      <c r="I97" s="134" t="s">
        <v>298</v>
      </c>
      <c r="J97" s="134"/>
      <c r="K97" s="134" t="s">
        <v>299</v>
      </c>
      <c r="L97" s="135" t="s">
        <v>300</v>
      </c>
      <c r="M97" s="135"/>
      <c r="N97" s="135" t="s">
        <v>80</v>
      </c>
      <c r="O97" s="135"/>
      <c r="P97" s="135"/>
      <c r="Q97" s="135"/>
      <c r="R97" s="135"/>
      <c r="S97" s="135"/>
      <c r="T97" s="135"/>
      <c r="U97" s="135"/>
      <c r="V97" s="135"/>
    </row>
    <row r="98" spans="1:22" ht="18.45" customHeight="1" x14ac:dyDescent="0.25">
      <c r="A98" s="142" t="s">
        <v>267</v>
      </c>
      <c r="B98" s="143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</row>
    <row r="99" spans="1:22" ht="68.400000000000006" x14ac:dyDescent="0.25">
      <c r="A99" s="130">
        <v>41</v>
      </c>
      <c r="B99" s="131">
        <v>48</v>
      </c>
      <c r="C99" s="132" t="s">
        <v>301</v>
      </c>
      <c r="D99" s="133" t="s">
        <v>302</v>
      </c>
      <c r="E99" s="134">
        <v>922.65</v>
      </c>
      <c r="F99" s="135">
        <v>911.86</v>
      </c>
      <c r="G99" s="134" t="s">
        <v>303</v>
      </c>
      <c r="H99" s="134" t="s">
        <v>304</v>
      </c>
      <c r="I99" s="134">
        <v>14</v>
      </c>
      <c r="J99" s="134"/>
      <c r="K99" s="134" t="s">
        <v>305</v>
      </c>
      <c r="L99" s="135">
        <v>150</v>
      </c>
      <c r="M99" s="135"/>
      <c r="N99" s="135" t="s">
        <v>80</v>
      </c>
      <c r="O99" s="135"/>
      <c r="P99" s="135"/>
      <c r="Q99" s="135"/>
      <c r="R99" s="135"/>
      <c r="S99" s="135"/>
      <c r="T99" s="135"/>
      <c r="U99" s="135"/>
      <c r="V99" s="135" t="s">
        <v>306</v>
      </c>
    </row>
    <row r="100" spans="1:22" ht="136.80000000000001" x14ac:dyDescent="0.25">
      <c r="A100" s="130">
        <v>42</v>
      </c>
      <c r="B100" s="131">
        <v>49</v>
      </c>
      <c r="C100" s="132" t="s">
        <v>307</v>
      </c>
      <c r="D100" s="133" t="s">
        <v>95</v>
      </c>
      <c r="E100" s="134">
        <v>6648.78</v>
      </c>
      <c r="F100" s="135" t="s">
        <v>308</v>
      </c>
      <c r="G100" s="134" t="s">
        <v>309</v>
      </c>
      <c r="H100" s="134" t="s">
        <v>310</v>
      </c>
      <c r="I100" s="134" t="s">
        <v>311</v>
      </c>
      <c r="J100" s="134">
        <v>1</v>
      </c>
      <c r="K100" s="134" t="s">
        <v>312</v>
      </c>
      <c r="L100" s="135" t="s">
        <v>313</v>
      </c>
      <c r="M100" s="135"/>
      <c r="N100" s="135" t="s">
        <v>80</v>
      </c>
      <c r="O100" s="135"/>
      <c r="P100" s="135"/>
      <c r="Q100" s="135"/>
      <c r="R100" s="135"/>
      <c r="S100" s="135"/>
      <c r="T100" s="135"/>
      <c r="U100" s="135"/>
      <c r="V100" s="135">
        <v>3</v>
      </c>
    </row>
    <row r="101" spans="1:22" ht="34.200000000000003" x14ac:dyDescent="0.25">
      <c r="A101" s="130">
        <v>43</v>
      </c>
      <c r="B101" s="131">
        <v>51</v>
      </c>
      <c r="C101" s="132" t="s">
        <v>314</v>
      </c>
      <c r="D101" s="133" t="s">
        <v>315</v>
      </c>
      <c r="E101" s="134">
        <v>73.8</v>
      </c>
      <c r="F101" s="135" t="s">
        <v>316</v>
      </c>
      <c r="G101" s="134"/>
      <c r="H101" s="134">
        <v>74</v>
      </c>
      <c r="I101" s="134" t="s">
        <v>103</v>
      </c>
      <c r="J101" s="134"/>
      <c r="K101" s="134">
        <v>416</v>
      </c>
      <c r="L101" s="135" t="s">
        <v>317</v>
      </c>
      <c r="M101" s="135"/>
      <c r="N101" s="135" t="s">
        <v>87</v>
      </c>
      <c r="O101" s="135"/>
      <c r="P101" s="135"/>
      <c r="Q101" s="135"/>
      <c r="R101" s="135"/>
      <c r="S101" s="135"/>
      <c r="T101" s="135"/>
      <c r="U101" s="135"/>
      <c r="V101" s="135"/>
    </row>
    <row r="102" spans="1:22" ht="34.200000000000003" x14ac:dyDescent="0.25">
      <c r="A102" s="130">
        <v>44</v>
      </c>
      <c r="B102" s="131">
        <v>52</v>
      </c>
      <c r="C102" s="132" t="s">
        <v>318</v>
      </c>
      <c r="D102" s="133" t="s">
        <v>315</v>
      </c>
      <c r="E102" s="134">
        <v>15.1</v>
      </c>
      <c r="F102" s="135" t="s">
        <v>319</v>
      </c>
      <c r="G102" s="134"/>
      <c r="H102" s="134">
        <v>15</v>
      </c>
      <c r="I102" s="134" t="s">
        <v>320</v>
      </c>
      <c r="J102" s="134"/>
      <c r="K102" s="134">
        <v>39</v>
      </c>
      <c r="L102" s="135" t="s">
        <v>321</v>
      </c>
      <c r="M102" s="135"/>
      <c r="N102" s="135" t="s">
        <v>87</v>
      </c>
      <c r="O102" s="135"/>
      <c r="P102" s="135"/>
      <c r="Q102" s="135"/>
      <c r="R102" s="135"/>
      <c r="S102" s="135"/>
      <c r="T102" s="135"/>
      <c r="U102" s="135"/>
      <c r="V102" s="135"/>
    </row>
    <row r="103" spans="1:22" ht="18.45" customHeight="1" x14ac:dyDescent="0.25">
      <c r="A103" s="142" t="s">
        <v>322</v>
      </c>
      <c r="B103" s="143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</row>
    <row r="104" spans="1:22" ht="79.8" x14ac:dyDescent="0.25">
      <c r="A104" s="130">
        <v>45</v>
      </c>
      <c r="B104" s="131">
        <v>60</v>
      </c>
      <c r="C104" s="132" t="s">
        <v>237</v>
      </c>
      <c r="D104" s="133" t="s">
        <v>323</v>
      </c>
      <c r="E104" s="134">
        <v>6345.09</v>
      </c>
      <c r="F104" s="135" t="s">
        <v>239</v>
      </c>
      <c r="G104" s="134" t="s">
        <v>109</v>
      </c>
      <c r="H104" s="134" t="s">
        <v>324</v>
      </c>
      <c r="I104" s="134" t="s">
        <v>325</v>
      </c>
      <c r="J104" s="134">
        <v>1</v>
      </c>
      <c r="K104" s="134" t="s">
        <v>326</v>
      </c>
      <c r="L104" s="135" t="s">
        <v>327</v>
      </c>
      <c r="M104" s="135"/>
      <c r="N104" s="135" t="s">
        <v>80</v>
      </c>
      <c r="O104" s="135"/>
      <c r="P104" s="135"/>
      <c r="Q104" s="135"/>
      <c r="R104" s="135"/>
      <c r="S104" s="135"/>
      <c r="T104" s="135"/>
      <c r="U104" s="135"/>
      <c r="V104" s="135" t="s">
        <v>328</v>
      </c>
    </row>
    <row r="105" spans="1:22" ht="91.2" x14ac:dyDescent="0.25">
      <c r="A105" s="130">
        <v>46</v>
      </c>
      <c r="B105" s="131">
        <v>58</v>
      </c>
      <c r="C105" s="132" t="s">
        <v>329</v>
      </c>
      <c r="D105" s="133" t="s">
        <v>330</v>
      </c>
      <c r="E105" s="134">
        <v>375.44</v>
      </c>
      <c r="F105" s="135" t="s">
        <v>331</v>
      </c>
      <c r="G105" s="134">
        <v>1.03</v>
      </c>
      <c r="H105" s="134" t="s">
        <v>332</v>
      </c>
      <c r="I105" s="134" t="s">
        <v>333</v>
      </c>
      <c r="J105" s="134"/>
      <c r="K105" s="134" t="s">
        <v>334</v>
      </c>
      <c r="L105" s="135" t="s">
        <v>335</v>
      </c>
      <c r="M105" s="135"/>
      <c r="N105" s="135" t="s">
        <v>80</v>
      </c>
      <c r="O105" s="135"/>
      <c r="P105" s="135"/>
      <c r="Q105" s="135"/>
      <c r="R105" s="135"/>
      <c r="S105" s="135"/>
      <c r="T105" s="135"/>
      <c r="U105" s="135"/>
      <c r="V105" s="135">
        <v>1</v>
      </c>
    </row>
    <row r="106" spans="1:22" ht="91.2" x14ac:dyDescent="0.25">
      <c r="A106" s="130">
        <v>47</v>
      </c>
      <c r="B106" s="131">
        <v>59</v>
      </c>
      <c r="C106" s="132" t="s">
        <v>336</v>
      </c>
      <c r="D106" s="133" t="s">
        <v>337</v>
      </c>
      <c r="E106" s="134">
        <v>3993.61</v>
      </c>
      <c r="F106" s="135" t="s">
        <v>338</v>
      </c>
      <c r="G106" s="134" t="s">
        <v>339</v>
      </c>
      <c r="H106" s="134" t="s">
        <v>340</v>
      </c>
      <c r="I106" s="134" t="s">
        <v>341</v>
      </c>
      <c r="J106" s="134">
        <v>1</v>
      </c>
      <c r="K106" s="134" t="s">
        <v>342</v>
      </c>
      <c r="L106" s="135" t="s">
        <v>343</v>
      </c>
      <c r="M106" s="135"/>
      <c r="N106" s="135" t="s">
        <v>80</v>
      </c>
      <c r="O106" s="135"/>
      <c r="P106" s="135"/>
      <c r="Q106" s="135"/>
      <c r="R106" s="135"/>
      <c r="S106" s="135"/>
      <c r="T106" s="135"/>
      <c r="U106" s="135"/>
      <c r="V106" s="135" t="s">
        <v>142</v>
      </c>
    </row>
    <row r="107" spans="1:22" ht="79.8" x14ac:dyDescent="0.25">
      <c r="A107" s="130">
        <v>48</v>
      </c>
      <c r="B107" s="131">
        <v>61</v>
      </c>
      <c r="C107" s="132" t="s">
        <v>344</v>
      </c>
      <c r="D107" s="133" t="s">
        <v>345</v>
      </c>
      <c r="E107" s="134">
        <v>180.85</v>
      </c>
      <c r="F107" s="135" t="s">
        <v>346</v>
      </c>
      <c r="G107" s="134" t="s">
        <v>347</v>
      </c>
      <c r="H107" s="134" t="s">
        <v>348</v>
      </c>
      <c r="I107" s="134" t="s">
        <v>349</v>
      </c>
      <c r="J107" s="134" t="s">
        <v>350</v>
      </c>
      <c r="K107" s="134" t="s">
        <v>351</v>
      </c>
      <c r="L107" s="135" t="s">
        <v>352</v>
      </c>
      <c r="M107" s="135"/>
      <c r="N107" s="135" t="s">
        <v>80</v>
      </c>
      <c r="O107" s="135"/>
      <c r="P107" s="135"/>
      <c r="Q107" s="135"/>
      <c r="R107" s="135"/>
      <c r="S107" s="135"/>
      <c r="T107" s="135"/>
      <c r="U107" s="135"/>
      <c r="V107" s="135" t="s">
        <v>353</v>
      </c>
    </row>
    <row r="108" spans="1:22" ht="79.8" x14ac:dyDescent="0.25">
      <c r="A108" s="130">
        <v>49</v>
      </c>
      <c r="B108" s="131">
        <v>63</v>
      </c>
      <c r="C108" s="132" t="s">
        <v>354</v>
      </c>
      <c r="D108" s="133" t="s">
        <v>355</v>
      </c>
      <c r="E108" s="134">
        <v>1346.29</v>
      </c>
      <c r="F108" s="135" t="s">
        <v>356</v>
      </c>
      <c r="G108" s="134" t="s">
        <v>357</v>
      </c>
      <c r="H108" s="134" t="s">
        <v>358</v>
      </c>
      <c r="I108" s="134" t="s">
        <v>359</v>
      </c>
      <c r="J108" s="134" t="s">
        <v>360</v>
      </c>
      <c r="K108" s="134" t="s">
        <v>361</v>
      </c>
      <c r="L108" s="135" t="s">
        <v>362</v>
      </c>
      <c r="M108" s="135"/>
      <c r="N108" s="135" t="s">
        <v>80</v>
      </c>
      <c r="O108" s="135"/>
      <c r="P108" s="135"/>
      <c r="Q108" s="135"/>
      <c r="R108" s="135"/>
      <c r="S108" s="135"/>
      <c r="T108" s="135"/>
      <c r="U108" s="135"/>
      <c r="V108" s="135" t="s">
        <v>363</v>
      </c>
    </row>
    <row r="109" spans="1:22" ht="68.400000000000006" x14ac:dyDescent="0.25">
      <c r="A109" s="130">
        <v>50</v>
      </c>
      <c r="B109" s="131">
        <v>64</v>
      </c>
      <c r="C109" s="132" t="s">
        <v>364</v>
      </c>
      <c r="D109" s="133" t="s">
        <v>365</v>
      </c>
      <c r="E109" s="134">
        <v>1041.24</v>
      </c>
      <c r="F109" s="135" t="s">
        <v>366</v>
      </c>
      <c r="G109" s="134">
        <v>18.399999999999999</v>
      </c>
      <c r="H109" s="134" t="s">
        <v>367</v>
      </c>
      <c r="I109" s="134" t="s">
        <v>368</v>
      </c>
      <c r="J109" s="134">
        <v>6</v>
      </c>
      <c r="K109" s="134" t="s">
        <v>369</v>
      </c>
      <c r="L109" s="135" t="s">
        <v>370</v>
      </c>
      <c r="M109" s="135"/>
      <c r="N109" s="135" t="s">
        <v>80</v>
      </c>
      <c r="O109" s="135"/>
      <c r="P109" s="135"/>
      <c r="Q109" s="135"/>
      <c r="R109" s="135"/>
      <c r="S109" s="135"/>
      <c r="T109" s="135"/>
      <c r="U109" s="135"/>
      <c r="V109" s="135">
        <v>30</v>
      </c>
    </row>
    <row r="110" spans="1:22" ht="18.45" customHeight="1" x14ac:dyDescent="0.25">
      <c r="A110" s="142" t="s">
        <v>371</v>
      </c>
      <c r="B110" s="143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</row>
    <row r="111" spans="1:22" ht="102.6" x14ac:dyDescent="0.25">
      <c r="A111" s="136">
        <v>51</v>
      </c>
      <c r="B111" s="137">
        <v>62</v>
      </c>
      <c r="C111" s="138" t="s">
        <v>372</v>
      </c>
      <c r="D111" s="139" t="s">
        <v>373</v>
      </c>
      <c r="E111" s="140">
        <v>3645.46</v>
      </c>
      <c r="F111" s="141" t="s">
        <v>374</v>
      </c>
      <c r="G111" s="140">
        <v>1.64</v>
      </c>
      <c r="H111" s="140" t="s">
        <v>375</v>
      </c>
      <c r="I111" s="140" t="s">
        <v>376</v>
      </c>
      <c r="J111" s="140"/>
      <c r="K111" s="140" t="s">
        <v>377</v>
      </c>
      <c r="L111" s="141" t="s">
        <v>378</v>
      </c>
      <c r="M111" s="141"/>
      <c r="N111" s="141" t="s">
        <v>80</v>
      </c>
      <c r="O111" s="141"/>
      <c r="P111" s="141"/>
      <c r="Q111" s="141"/>
      <c r="R111" s="141"/>
      <c r="S111" s="141"/>
      <c r="T111" s="141"/>
      <c r="U111" s="141"/>
      <c r="V111" s="141">
        <v>1</v>
      </c>
    </row>
    <row r="112" spans="1:22" ht="19.350000000000001" customHeight="1" x14ac:dyDescent="0.25">
      <c r="A112" s="128" t="s">
        <v>379</v>
      </c>
      <c r="B112" s="129"/>
      <c r="C112" s="129"/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129"/>
      <c r="O112" s="129"/>
      <c r="P112" s="129"/>
      <c r="Q112" s="129"/>
      <c r="R112" s="129"/>
      <c r="S112" s="129"/>
      <c r="T112" s="129"/>
      <c r="U112" s="129"/>
      <c r="V112" s="129"/>
    </row>
    <row r="113" spans="1:22" ht="18.45" customHeight="1" x14ac:dyDescent="0.25">
      <c r="A113" s="142" t="s">
        <v>380</v>
      </c>
      <c r="B113" s="143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</row>
    <row r="114" spans="1:22" ht="79.8" x14ac:dyDescent="0.25">
      <c r="A114" s="130">
        <v>52</v>
      </c>
      <c r="B114" s="131">
        <v>50</v>
      </c>
      <c r="C114" s="132" t="s">
        <v>72</v>
      </c>
      <c r="D114" s="133" t="s">
        <v>381</v>
      </c>
      <c r="E114" s="134">
        <v>2435.67</v>
      </c>
      <c r="F114" s="135" t="s">
        <v>74</v>
      </c>
      <c r="G114" s="134" t="s">
        <v>75</v>
      </c>
      <c r="H114" s="134" t="s">
        <v>382</v>
      </c>
      <c r="I114" s="134" t="s">
        <v>383</v>
      </c>
      <c r="J114" s="134">
        <v>1</v>
      </c>
      <c r="K114" s="134" t="s">
        <v>384</v>
      </c>
      <c r="L114" s="135" t="s">
        <v>385</v>
      </c>
      <c r="M114" s="135"/>
      <c r="N114" s="135" t="s">
        <v>80</v>
      </c>
      <c r="O114" s="135"/>
      <c r="P114" s="135"/>
      <c r="Q114" s="135"/>
      <c r="R114" s="135"/>
      <c r="S114" s="135"/>
      <c r="T114" s="135"/>
      <c r="U114" s="135"/>
      <c r="V114" s="135">
        <v>8</v>
      </c>
    </row>
    <row r="115" spans="1:22" ht="45.6" x14ac:dyDescent="0.25">
      <c r="A115" s="130">
        <v>53</v>
      </c>
      <c r="B115" s="131">
        <v>53</v>
      </c>
      <c r="C115" s="132" t="s">
        <v>82</v>
      </c>
      <c r="D115" s="133" t="s">
        <v>102</v>
      </c>
      <c r="E115" s="134">
        <v>18.600000000000001</v>
      </c>
      <c r="F115" s="135" t="s">
        <v>84</v>
      </c>
      <c r="G115" s="134"/>
      <c r="H115" s="134">
        <v>74</v>
      </c>
      <c r="I115" s="134" t="s">
        <v>103</v>
      </c>
      <c r="J115" s="134"/>
      <c r="K115" s="134">
        <v>138</v>
      </c>
      <c r="L115" s="135" t="s">
        <v>104</v>
      </c>
      <c r="M115" s="135"/>
      <c r="N115" s="135" t="s">
        <v>87</v>
      </c>
      <c r="O115" s="135"/>
      <c r="P115" s="135"/>
      <c r="Q115" s="135"/>
      <c r="R115" s="135"/>
      <c r="S115" s="135"/>
      <c r="T115" s="135"/>
      <c r="U115" s="135"/>
      <c r="V115" s="135"/>
    </row>
    <row r="116" spans="1:22" ht="34.200000000000003" x14ac:dyDescent="0.25">
      <c r="A116" s="130">
        <v>54</v>
      </c>
      <c r="B116" s="131">
        <v>54</v>
      </c>
      <c r="C116" s="132" t="s">
        <v>165</v>
      </c>
      <c r="D116" s="133" t="s">
        <v>166</v>
      </c>
      <c r="E116" s="134">
        <v>2.41</v>
      </c>
      <c r="F116" s="135" t="s">
        <v>167</v>
      </c>
      <c r="G116" s="134"/>
      <c r="H116" s="134">
        <v>5</v>
      </c>
      <c r="I116" s="134" t="s">
        <v>168</v>
      </c>
      <c r="J116" s="134"/>
      <c r="K116" s="134">
        <v>35</v>
      </c>
      <c r="L116" s="135" t="s">
        <v>169</v>
      </c>
      <c r="M116" s="135"/>
      <c r="N116" s="135" t="s">
        <v>87</v>
      </c>
      <c r="O116" s="135"/>
      <c r="P116" s="135"/>
      <c r="Q116" s="135"/>
      <c r="R116" s="135"/>
      <c r="S116" s="135"/>
      <c r="T116" s="135"/>
      <c r="U116" s="135"/>
      <c r="V116" s="135"/>
    </row>
    <row r="117" spans="1:22" ht="34.200000000000003" x14ac:dyDescent="0.25">
      <c r="A117" s="136">
        <v>55</v>
      </c>
      <c r="B117" s="137">
        <v>55</v>
      </c>
      <c r="C117" s="138" t="s">
        <v>88</v>
      </c>
      <c r="D117" s="139" t="s">
        <v>386</v>
      </c>
      <c r="E117" s="140">
        <v>77.7</v>
      </c>
      <c r="F117" s="141" t="s">
        <v>90</v>
      </c>
      <c r="G117" s="140"/>
      <c r="H117" s="140">
        <v>8</v>
      </c>
      <c r="I117" s="140" t="s">
        <v>387</v>
      </c>
      <c r="J117" s="140"/>
      <c r="K117" s="140">
        <v>36</v>
      </c>
      <c r="L117" s="141" t="s">
        <v>388</v>
      </c>
      <c r="M117" s="141"/>
      <c r="N117" s="141" t="s">
        <v>87</v>
      </c>
      <c r="O117" s="141"/>
      <c r="P117" s="141"/>
      <c r="Q117" s="141"/>
      <c r="R117" s="141"/>
      <c r="S117" s="141"/>
      <c r="T117" s="141"/>
      <c r="U117" s="141"/>
      <c r="V117" s="141"/>
    </row>
    <row r="118" spans="1:22" ht="19.350000000000001" customHeight="1" x14ac:dyDescent="0.25">
      <c r="A118" s="128" t="s">
        <v>389</v>
      </c>
      <c r="B118" s="129"/>
      <c r="C118" s="129"/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29"/>
      <c r="O118" s="129"/>
      <c r="P118" s="129"/>
      <c r="Q118" s="129"/>
      <c r="R118" s="129"/>
      <c r="S118" s="129"/>
      <c r="T118" s="129"/>
      <c r="U118" s="129"/>
      <c r="V118" s="129"/>
    </row>
    <row r="119" spans="1:22" ht="18.45" customHeight="1" x14ac:dyDescent="0.25">
      <c r="A119" s="142" t="s">
        <v>390</v>
      </c>
      <c r="B119" s="143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</row>
    <row r="120" spans="1:22" ht="57" x14ac:dyDescent="0.25">
      <c r="A120" s="136">
        <v>56</v>
      </c>
      <c r="B120" s="137">
        <v>35</v>
      </c>
      <c r="C120" s="138" t="s">
        <v>391</v>
      </c>
      <c r="D120" s="139" t="s">
        <v>386</v>
      </c>
      <c r="E120" s="140">
        <v>508.07</v>
      </c>
      <c r="F120" s="141" t="s">
        <v>392</v>
      </c>
      <c r="G120" s="140">
        <v>1.03</v>
      </c>
      <c r="H120" s="140" t="s">
        <v>393</v>
      </c>
      <c r="I120" s="140" t="s">
        <v>394</v>
      </c>
      <c r="J120" s="140"/>
      <c r="K120" s="140" t="s">
        <v>395</v>
      </c>
      <c r="L120" s="141" t="s">
        <v>396</v>
      </c>
      <c r="M120" s="141"/>
      <c r="N120" s="141" t="s">
        <v>80</v>
      </c>
      <c r="O120" s="141"/>
      <c r="P120" s="141"/>
      <c r="Q120" s="141"/>
      <c r="R120" s="141"/>
      <c r="S120" s="141"/>
      <c r="T120" s="141"/>
      <c r="U120" s="141"/>
      <c r="V120" s="141">
        <v>1</v>
      </c>
    </row>
    <row r="121" spans="1:22" ht="19.350000000000001" customHeight="1" x14ac:dyDescent="0.25">
      <c r="A121" s="128" t="s">
        <v>397</v>
      </c>
      <c r="B121" s="129"/>
      <c r="C121" s="129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29"/>
      <c r="P121" s="129"/>
      <c r="Q121" s="129"/>
      <c r="R121" s="129"/>
      <c r="S121" s="129"/>
      <c r="T121" s="129"/>
      <c r="U121" s="129"/>
      <c r="V121" s="129"/>
    </row>
    <row r="122" spans="1:22" ht="18.45" customHeight="1" x14ac:dyDescent="0.25">
      <c r="A122" s="142" t="s">
        <v>210</v>
      </c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</row>
    <row r="123" spans="1:22" ht="79.8" x14ac:dyDescent="0.25">
      <c r="A123" s="130">
        <v>57</v>
      </c>
      <c r="B123" s="131">
        <v>2</v>
      </c>
      <c r="C123" s="132" t="s">
        <v>72</v>
      </c>
      <c r="D123" s="133" t="s">
        <v>185</v>
      </c>
      <c r="E123" s="134">
        <v>2435.67</v>
      </c>
      <c r="F123" s="135" t="s">
        <v>74</v>
      </c>
      <c r="G123" s="134" t="s">
        <v>75</v>
      </c>
      <c r="H123" s="134" t="s">
        <v>186</v>
      </c>
      <c r="I123" s="134" t="s">
        <v>187</v>
      </c>
      <c r="J123" s="134">
        <v>1</v>
      </c>
      <c r="K123" s="134" t="s">
        <v>188</v>
      </c>
      <c r="L123" s="135" t="s">
        <v>189</v>
      </c>
      <c r="M123" s="135"/>
      <c r="N123" s="135" t="s">
        <v>80</v>
      </c>
      <c r="O123" s="135"/>
      <c r="P123" s="135"/>
      <c r="Q123" s="135"/>
      <c r="R123" s="135"/>
      <c r="S123" s="135"/>
      <c r="T123" s="135"/>
      <c r="U123" s="135"/>
      <c r="V123" s="135">
        <v>4</v>
      </c>
    </row>
    <row r="124" spans="1:22" ht="45.6" x14ac:dyDescent="0.25">
      <c r="A124" s="136">
        <v>58</v>
      </c>
      <c r="B124" s="137">
        <v>3</v>
      </c>
      <c r="C124" s="138" t="s">
        <v>82</v>
      </c>
      <c r="D124" s="139" t="s">
        <v>166</v>
      </c>
      <c r="E124" s="140">
        <v>18.600000000000001</v>
      </c>
      <c r="F124" s="141" t="s">
        <v>84</v>
      </c>
      <c r="G124" s="140"/>
      <c r="H124" s="140">
        <v>37</v>
      </c>
      <c r="I124" s="140" t="s">
        <v>179</v>
      </c>
      <c r="J124" s="140"/>
      <c r="K124" s="140">
        <v>69</v>
      </c>
      <c r="L124" s="141" t="s">
        <v>180</v>
      </c>
      <c r="M124" s="141"/>
      <c r="N124" s="141" t="s">
        <v>87</v>
      </c>
      <c r="O124" s="141"/>
      <c r="P124" s="141"/>
      <c r="Q124" s="141"/>
      <c r="R124" s="141"/>
      <c r="S124" s="141"/>
      <c r="T124" s="141"/>
      <c r="U124" s="141"/>
      <c r="V124" s="141"/>
    </row>
    <row r="125" spans="1:22" ht="19.350000000000001" customHeight="1" x14ac:dyDescent="0.25">
      <c r="A125" s="128" t="s">
        <v>398</v>
      </c>
      <c r="B125" s="129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  <c r="P125" s="129"/>
      <c r="Q125" s="129"/>
      <c r="R125" s="129"/>
      <c r="S125" s="129"/>
      <c r="T125" s="129"/>
      <c r="U125" s="129"/>
      <c r="V125" s="129"/>
    </row>
    <row r="126" spans="1:22" ht="18.45" customHeight="1" x14ac:dyDescent="0.25">
      <c r="A126" s="142" t="s">
        <v>390</v>
      </c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</row>
    <row r="127" spans="1:22" ht="68.400000000000006" x14ac:dyDescent="0.25">
      <c r="A127" s="130">
        <v>59</v>
      </c>
      <c r="B127" s="131">
        <v>36</v>
      </c>
      <c r="C127" s="132" t="s">
        <v>399</v>
      </c>
      <c r="D127" s="133" t="s">
        <v>400</v>
      </c>
      <c r="E127" s="134">
        <v>78.430000000000007</v>
      </c>
      <c r="F127" s="135">
        <v>69.02</v>
      </c>
      <c r="G127" s="134" t="s">
        <v>401</v>
      </c>
      <c r="H127" s="134" t="s">
        <v>402</v>
      </c>
      <c r="I127" s="134">
        <v>21</v>
      </c>
      <c r="J127" s="134" t="s">
        <v>403</v>
      </c>
      <c r="K127" s="134" t="s">
        <v>404</v>
      </c>
      <c r="L127" s="135">
        <v>228</v>
      </c>
      <c r="M127" s="135"/>
      <c r="N127" s="135" t="s">
        <v>80</v>
      </c>
      <c r="O127" s="135"/>
      <c r="P127" s="135"/>
      <c r="Q127" s="135"/>
      <c r="R127" s="135"/>
      <c r="S127" s="135"/>
      <c r="T127" s="135"/>
      <c r="U127" s="135"/>
      <c r="V127" s="135" t="s">
        <v>405</v>
      </c>
    </row>
    <row r="128" spans="1:22" ht="18.45" customHeight="1" x14ac:dyDescent="0.25">
      <c r="A128" s="142" t="s">
        <v>406</v>
      </c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</row>
    <row r="129" spans="1:22" ht="68.400000000000006" x14ac:dyDescent="0.25">
      <c r="A129" s="136">
        <v>60</v>
      </c>
      <c r="B129" s="137">
        <v>37</v>
      </c>
      <c r="C129" s="138" t="s">
        <v>170</v>
      </c>
      <c r="D129" s="139" t="s">
        <v>407</v>
      </c>
      <c r="E129" s="140">
        <v>13.69</v>
      </c>
      <c r="F129" s="141">
        <v>13.69</v>
      </c>
      <c r="G129" s="140"/>
      <c r="H129" s="140" t="s">
        <v>408</v>
      </c>
      <c r="I129" s="140">
        <v>11</v>
      </c>
      <c r="J129" s="140"/>
      <c r="K129" s="140" t="s">
        <v>409</v>
      </c>
      <c r="L129" s="141">
        <v>125</v>
      </c>
      <c r="M129" s="141"/>
      <c r="N129" s="141" t="s">
        <v>80</v>
      </c>
      <c r="O129" s="141"/>
      <c r="P129" s="141"/>
      <c r="Q129" s="141"/>
      <c r="R129" s="141"/>
      <c r="S129" s="141"/>
      <c r="T129" s="141"/>
      <c r="U129" s="141"/>
      <c r="V129" s="141"/>
    </row>
    <row r="130" spans="1:22" ht="19.350000000000001" customHeight="1" x14ac:dyDescent="0.25">
      <c r="A130" s="128" t="s">
        <v>410</v>
      </c>
      <c r="B130" s="129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  <c r="P130" s="129"/>
      <c r="Q130" s="129"/>
      <c r="R130" s="129"/>
      <c r="S130" s="129"/>
      <c r="T130" s="129"/>
      <c r="U130" s="129"/>
      <c r="V130" s="129"/>
    </row>
    <row r="131" spans="1:22" ht="18.45" customHeight="1" x14ac:dyDescent="0.25">
      <c r="A131" s="142" t="s">
        <v>406</v>
      </c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</row>
    <row r="132" spans="1:22" ht="68.400000000000006" x14ac:dyDescent="0.25">
      <c r="A132" s="136">
        <v>61</v>
      </c>
      <c r="B132" s="137">
        <v>38</v>
      </c>
      <c r="C132" s="138" t="s">
        <v>170</v>
      </c>
      <c r="D132" s="139" t="s">
        <v>411</v>
      </c>
      <c r="E132" s="140">
        <v>13.69</v>
      </c>
      <c r="F132" s="141">
        <v>13.69</v>
      </c>
      <c r="G132" s="140"/>
      <c r="H132" s="140" t="s">
        <v>154</v>
      </c>
      <c r="I132" s="140">
        <v>2</v>
      </c>
      <c r="J132" s="140"/>
      <c r="K132" s="140" t="s">
        <v>412</v>
      </c>
      <c r="L132" s="141">
        <v>23</v>
      </c>
      <c r="M132" s="141"/>
      <c r="N132" s="141" t="s">
        <v>80</v>
      </c>
      <c r="O132" s="141"/>
      <c r="P132" s="141"/>
      <c r="Q132" s="141"/>
      <c r="R132" s="141"/>
      <c r="S132" s="141"/>
      <c r="T132" s="141"/>
      <c r="U132" s="141"/>
      <c r="V132" s="141"/>
    </row>
    <row r="133" spans="1:22" ht="34.200000000000003" x14ac:dyDescent="0.25">
      <c r="A133" s="144" t="s">
        <v>413</v>
      </c>
      <c r="B133" s="145"/>
      <c r="C133" s="145"/>
      <c r="D133" s="145"/>
      <c r="E133" s="145"/>
      <c r="F133" s="145"/>
      <c r="G133" s="145"/>
      <c r="H133" s="146">
        <v>7651</v>
      </c>
      <c r="I133" s="146" t="s">
        <v>414</v>
      </c>
      <c r="J133" s="146" t="s">
        <v>415</v>
      </c>
      <c r="K133" s="146">
        <v>46563</v>
      </c>
      <c r="L133" s="146" t="s">
        <v>416</v>
      </c>
      <c r="M133" s="146"/>
      <c r="N133" s="146"/>
      <c r="O133" s="146"/>
      <c r="P133" s="146"/>
      <c r="Q133" s="146"/>
      <c r="R133" s="146"/>
      <c r="S133" s="146"/>
      <c r="T133" s="146"/>
      <c r="U133" s="146"/>
      <c r="V133" s="146" t="s">
        <v>417</v>
      </c>
    </row>
    <row r="134" spans="1:22" x14ac:dyDescent="0.25">
      <c r="A134" s="144" t="s">
        <v>418</v>
      </c>
      <c r="B134" s="145"/>
      <c r="C134" s="145"/>
      <c r="D134" s="145"/>
      <c r="E134" s="145"/>
      <c r="F134" s="145"/>
      <c r="G134" s="145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</row>
    <row r="135" spans="1:22" x14ac:dyDescent="0.25">
      <c r="A135" s="144" t="s">
        <v>419</v>
      </c>
      <c r="B135" s="145"/>
      <c r="C135" s="145"/>
      <c r="D135" s="145"/>
      <c r="E135" s="145"/>
      <c r="F135" s="145"/>
      <c r="G135" s="145"/>
      <c r="H135" s="146">
        <v>2463</v>
      </c>
      <c r="I135" s="146"/>
      <c r="J135" s="146"/>
      <c r="K135" s="146">
        <v>27163</v>
      </c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</row>
    <row r="136" spans="1:22" x14ac:dyDescent="0.25">
      <c r="A136" s="144" t="s">
        <v>420</v>
      </c>
      <c r="B136" s="145"/>
      <c r="C136" s="145"/>
      <c r="D136" s="145"/>
      <c r="E136" s="145"/>
      <c r="F136" s="145"/>
      <c r="G136" s="145"/>
      <c r="H136" s="146">
        <v>4878</v>
      </c>
      <c r="I136" s="146"/>
      <c r="J136" s="146"/>
      <c r="K136" s="146">
        <v>18517</v>
      </c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</row>
    <row r="137" spans="1:22" x14ac:dyDescent="0.25">
      <c r="A137" s="144" t="s">
        <v>421</v>
      </c>
      <c r="B137" s="145"/>
      <c r="C137" s="145"/>
      <c r="D137" s="145"/>
      <c r="E137" s="145"/>
      <c r="F137" s="145"/>
      <c r="G137" s="145"/>
      <c r="H137" s="146">
        <v>325</v>
      </c>
      <c r="I137" s="146"/>
      <c r="J137" s="146"/>
      <c r="K137" s="146">
        <v>1055</v>
      </c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</row>
    <row r="138" spans="1:22" x14ac:dyDescent="0.25">
      <c r="A138" s="147" t="s">
        <v>422</v>
      </c>
      <c r="B138" s="148"/>
      <c r="C138" s="148"/>
      <c r="D138" s="148"/>
      <c r="E138" s="148"/>
      <c r="F138" s="148"/>
      <c r="G138" s="148"/>
      <c r="H138" s="149">
        <v>2081</v>
      </c>
      <c r="I138" s="149"/>
      <c r="J138" s="149"/>
      <c r="K138" s="149">
        <v>19536</v>
      </c>
      <c r="L138" s="149"/>
      <c r="M138" s="149"/>
      <c r="N138" s="149"/>
      <c r="O138" s="149"/>
      <c r="P138" s="149"/>
      <c r="Q138" s="149"/>
      <c r="R138" s="149"/>
      <c r="S138" s="149"/>
      <c r="T138" s="149"/>
      <c r="U138" s="149"/>
      <c r="V138" s="149"/>
    </row>
    <row r="139" spans="1:22" x14ac:dyDescent="0.25">
      <c r="A139" s="147" t="s">
        <v>423</v>
      </c>
      <c r="B139" s="148"/>
      <c r="C139" s="148"/>
      <c r="D139" s="148"/>
      <c r="E139" s="148"/>
      <c r="F139" s="148"/>
      <c r="G139" s="148"/>
      <c r="H139" s="149">
        <v>1324</v>
      </c>
      <c r="I139" s="149"/>
      <c r="J139" s="149"/>
      <c r="K139" s="149">
        <v>11665</v>
      </c>
      <c r="L139" s="149"/>
      <c r="M139" s="149"/>
      <c r="N139" s="149"/>
      <c r="O139" s="149"/>
      <c r="P139" s="149"/>
      <c r="Q139" s="149"/>
      <c r="R139" s="149"/>
      <c r="S139" s="149"/>
      <c r="T139" s="149"/>
      <c r="U139" s="149"/>
      <c r="V139" s="149"/>
    </row>
    <row r="140" spans="1:22" x14ac:dyDescent="0.25">
      <c r="A140" s="147" t="s">
        <v>424</v>
      </c>
      <c r="B140" s="148"/>
      <c r="C140" s="148"/>
      <c r="D140" s="148"/>
      <c r="E140" s="148"/>
      <c r="F140" s="148"/>
      <c r="G140" s="148"/>
      <c r="H140" s="149"/>
      <c r="I140" s="149"/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</row>
    <row r="141" spans="1:22" ht="30" customHeight="1" x14ac:dyDescent="0.25">
      <c r="A141" s="144" t="s">
        <v>425</v>
      </c>
      <c r="B141" s="145"/>
      <c r="C141" s="145"/>
      <c r="D141" s="145"/>
      <c r="E141" s="145"/>
      <c r="F141" s="145"/>
      <c r="G141" s="145"/>
      <c r="H141" s="146">
        <v>1818</v>
      </c>
      <c r="I141" s="146"/>
      <c r="J141" s="146"/>
      <c r="K141" s="146">
        <v>9213</v>
      </c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</row>
    <row r="142" spans="1:22" ht="30" customHeight="1" x14ac:dyDescent="0.25">
      <c r="A142" s="144" t="s">
        <v>426</v>
      </c>
      <c r="B142" s="145"/>
      <c r="C142" s="145"/>
      <c r="D142" s="145"/>
      <c r="E142" s="145"/>
      <c r="F142" s="145"/>
      <c r="G142" s="145"/>
      <c r="H142" s="146">
        <v>2104</v>
      </c>
      <c r="I142" s="146"/>
      <c r="J142" s="146"/>
      <c r="K142" s="146">
        <v>9468</v>
      </c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</row>
    <row r="143" spans="1:22" ht="30" customHeight="1" x14ac:dyDescent="0.25">
      <c r="A143" s="144" t="s">
        <v>427</v>
      </c>
      <c r="B143" s="145"/>
      <c r="C143" s="145"/>
      <c r="D143" s="145"/>
      <c r="E143" s="145"/>
      <c r="F143" s="145"/>
      <c r="G143" s="145"/>
      <c r="H143" s="146">
        <v>313</v>
      </c>
      <c r="I143" s="146"/>
      <c r="J143" s="146"/>
      <c r="K143" s="146">
        <v>2223</v>
      </c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</row>
    <row r="144" spans="1:22" x14ac:dyDescent="0.25">
      <c r="A144" s="144" t="s">
        <v>428</v>
      </c>
      <c r="B144" s="145"/>
      <c r="C144" s="145"/>
      <c r="D144" s="145"/>
      <c r="E144" s="145"/>
      <c r="F144" s="145"/>
      <c r="G144" s="145"/>
      <c r="H144" s="146">
        <v>759</v>
      </c>
      <c r="I144" s="146"/>
      <c r="J144" s="146"/>
      <c r="K144" s="146">
        <v>7456</v>
      </c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</row>
    <row r="145" spans="1:22" ht="30" customHeight="1" x14ac:dyDescent="0.25">
      <c r="A145" s="144" t="s">
        <v>429</v>
      </c>
      <c r="B145" s="145"/>
      <c r="C145" s="145"/>
      <c r="D145" s="145"/>
      <c r="E145" s="145"/>
      <c r="F145" s="145"/>
      <c r="G145" s="145"/>
      <c r="H145" s="146">
        <v>117</v>
      </c>
      <c r="I145" s="146"/>
      <c r="J145" s="146"/>
      <c r="K145" s="146">
        <v>1169</v>
      </c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</row>
    <row r="146" spans="1:22" x14ac:dyDescent="0.25">
      <c r="A146" s="144" t="s">
        <v>430</v>
      </c>
      <c r="B146" s="145"/>
      <c r="C146" s="145"/>
      <c r="D146" s="145"/>
      <c r="E146" s="145"/>
      <c r="F146" s="145"/>
      <c r="G146" s="145"/>
      <c r="H146" s="146">
        <v>31</v>
      </c>
      <c r="I146" s="146"/>
      <c r="J146" s="146"/>
      <c r="K146" s="146">
        <v>293</v>
      </c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</row>
    <row r="147" spans="1:22" x14ac:dyDescent="0.25">
      <c r="A147" s="144" t="s">
        <v>431</v>
      </c>
      <c r="B147" s="145"/>
      <c r="C147" s="145"/>
      <c r="D147" s="145"/>
      <c r="E147" s="145"/>
      <c r="F147" s="145"/>
      <c r="G147" s="145"/>
      <c r="H147" s="146">
        <v>19</v>
      </c>
      <c r="I147" s="146"/>
      <c r="J147" s="146"/>
      <c r="K147" s="146">
        <v>155</v>
      </c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</row>
    <row r="148" spans="1:22" ht="30" customHeight="1" x14ac:dyDescent="0.25">
      <c r="A148" s="144" t="s">
        <v>432</v>
      </c>
      <c r="B148" s="145"/>
      <c r="C148" s="145"/>
      <c r="D148" s="145"/>
      <c r="E148" s="145"/>
      <c r="F148" s="145"/>
      <c r="G148" s="145"/>
      <c r="H148" s="146">
        <v>271</v>
      </c>
      <c r="I148" s="146"/>
      <c r="J148" s="146"/>
      <c r="K148" s="146">
        <v>892</v>
      </c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</row>
    <row r="149" spans="1:22" x14ac:dyDescent="0.25">
      <c r="A149" s="144" t="s">
        <v>433</v>
      </c>
      <c r="B149" s="145"/>
      <c r="C149" s="145"/>
      <c r="D149" s="145"/>
      <c r="E149" s="145"/>
      <c r="F149" s="145"/>
      <c r="G149" s="145"/>
      <c r="H149" s="146">
        <v>3947</v>
      </c>
      <c r="I149" s="146"/>
      <c r="J149" s="146"/>
      <c r="K149" s="146">
        <v>32175</v>
      </c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</row>
    <row r="150" spans="1:22" x14ac:dyDescent="0.25">
      <c r="A150" s="144" t="s">
        <v>434</v>
      </c>
      <c r="B150" s="145"/>
      <c r="C150" s="145"/>
      <c r="D150" s="145"/>
      <c r="E150" s="145"/>
      <c r="F150" s="145"/>
      <c r="G150" s="145"/>
      <c r="H150" s="146">
        <v>1162</v>
      </c>
      <c r="I150" s="146"/>
      <c r="J150" s="146"/>
      <c r="K150" s="146">
        <v>10259</v>
      </c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</row>
    <row r="151" spans="1:22" ht="30" customHeight="1" x14ac:dyDescent="0.25">
      <c r="A151" s="144" t="s">
        <v>435</v>
      </c>
      <c r="B151" s="145"/>
      <c r="C151" s="145"/>
      <c r="D151" s="145"/>
      <c r="E151" s="145"/>
      <c r="F151" s="145"/>
      <c r="G151" s="145"/>
      <c r="H151" s="146">
        <v>453</v>
      </c>
      <c r="I151" s="146"/>
      <c r="J151" s="146"/>
      <c r="K151" s="146">
        <v>3863</v>
      </c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</row>
    <row r="152" spans="1:22" x14ac:dyDescent="0.25">
      <c r="A152" s="144" t="s">
        <v>436</v>
      </c>
      <c r="B152" s="145"/>
      <c r="C152" s="145"/>
      <c r="D152" s="145"/>
      <c r="E152" s="145"/>
      <c r="F152" s="145"/>
      <c r="G152" s="145"/>
      <c r="H152" s="146">
        <v>62</v>
      </c>
      <c r="I152" s="146"/>
      <c r="J152" s="146"/>
      <c r="K152" s="146">
        <v>598</v>
      </c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</row>
    <row r="153" spans="1:22" x14ac:dyDescent="0.25">
      <c r="A153" s="144" t="s">
        <v>437</v>
      </c>
      <c r="B153" s="145"/>
      <c r="C153" s="145"/>
      <c r="D153" s="145"/>
      <c r="E153" s="145"/>
      <c r="F153" s="145"/>
      <c r="G153" s="145"/>
      <c r="H153" s="146">
        <v>11056</v>
      </c>
      <c r="I153" s="146"/>
      <c r="J153" s="146"/>
      <c r="K153" s="146">
        <v>77764</v>
      </c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</row>
    <row r="154" spans="1:22" x14ac:dyDescent="0.25">
      <c r="A154" s="147" t="s">
        <v>438</v>
      </c>
      <c r="B154" s="148"/>
      <c r="C154" s="148"/>
      <c r="D154" s="148"/>
      <c r="E154" s="148"/>
      <c r="F154" s="148"/>
      <c r="G154" s="148"/>
      <c r="H154" s="149">
        <v>11056</v>
      </c>
      <c r="I154" s="149"/>
      <c r="J154" s="149"/>
      <c r="K154" s="149">
        <v>77764</v>
      </c>
      <c r="L154" s="149"/>
      <c r="M154" s="149"/>
      <c r="N154" s="149"/>
      <c r="O154" s="149"/>
      <c r="P154" s="149"/>
      <c r="Q154" s="149"/>
      <c r="R154" s="149"/>
      <c r="S154" s="149"/>
      <c r="T154" s="149"/>
      <c r="U154" s="149"/>
      <c r="V154" s="149"/>
    </row>
    <row r="155" spans="1:22" x14ac:dyDescent="0.25">
      <c r="A155" s="50"/>
      <c r="B155" s="39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</row>
    <row r="156" spans="1:22" x14ac:dyDescent="0.25">
      <c r="A156" s="50"/>
      <c r="B156" s="39"/>
      <c r="C156" s="73" t="s">
        <v>64</v>
      </c>
      <c r="D156" s="48"/>
      <c r="E156" s="48"/>
      <c r="F156" s="48"/>
      <c r="G156" s="48"/>
      <c r="H156" s="74">
        <f>IF(ISBLANK(Y30),"",ROUND(Z30/Y30,2)*100)</f>
        <v>84</v>
      </c>
      <c r="I156" s="48"/>
      <c r="J156" s="48"/>
      <c r="K156" s="74">
        <f>IF(ISBLANK(Y31),"",ROUND(Z31/Y31,2)*100)</f>
        <v>72</v>
      </c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</row>
    <row r="157" spans="1:22" x14ac:dyDescent="0.25">
      <c r="A157" s="50"/>
      <c r="B157" s="39"/>
      <c r="C157" s="73" t="s">
        <v>65</v>
      </c>
      <c r="D157" s="48"/>
      <c r="E157" s="48"/>
      <c r="F157" s="48"/>
      <c r="G157" s="48"/>
      <c r="H157" s="45">
        <f>IF(ISBLANK(Y30),"",ROUND(AA30/Y30,2)*100)</f>
        <v>54</v>
      </c>
      <c r="I157" s="48"/>
      <c r="J157" s="48"/>
      <c r="K157" s="45">
        <f>IF(ISBLANK(Y31),"",ROUND(AA31/Y31,2)*100)</f>
        <v>43</v>
      </c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</row>
    <row r="158" spans="1:22" x14ac:dyDescent="0.25">
      <c r="A158" s="28"/>
      <c r="B158" s="28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</row>
    <row r="159" spans="1:22" x14ac:dyDescent="0.25">
      <c r="B159" s="75" t="s">
        <v>69</v>
      </c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</row>
    <row r="160" spans="1:22" x14ac:dyDescent="0.25">
      <c r="B160" s="3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</row>
    <row r="161" spans="2:22" x14ac:dyDescent="0.25">
      <c r="B161" s="75" t="s">
        <v>70</v>
      </c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</row>
    <row r="162" spans="2:22" x14ac:dyDescent="0.25">
      <c r="B162" s="46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</row>
    <row r="164" spans="2:22" x14ac:dyDescent="0.25">
      <c r="C164" s="49"/>
      <c r="D164" s="49"/>
      <c r="E164" s="49"/>
      <c r="F164" s="49"/>
      <c r="G164" s="49"/>
    </row>
    <row r="165" spans="2:22" x14ac:dyDescent="0.25">
      <c r="C165" s="49"/>
      <c r="D165" s="49"/>
      <c r="E165" s="49"/>
      <c r="F165" s="49"/>
      <c r="G165" s="49"/>
    </row>
    <row r="166" spans="2:22" x14ac:dyDescent="0.25">
      <c r="C166" s="49"/>
      <c r="D166" s="49"/>
      <c r="E166" s="49"/>
      <c r="F166" s="49"/>
      <c r="G166" s="49"/>
    </row>
    <row r="167" spans="2:22" x14ac:dyDescent="0.25">
      <c r="C167" s="49"/>
      <c r="D167" s="49"/>
      <c r="E167" s="49"/>
      <c r="F167" s="49"/>
      <c r="G167" s="49"/>
    </row>
    <row r="168" spans="2:22" x14ac:dyDescent="0.25">
      <c r="C168" s="49"/>
      <c r="D168" s="49"/>
      <c r="E168" s="49"/>
      <c r="F168" s="49"/>
      <c r="G168" s="49"/>
    </row>
    <row r="169" spans="2:22" x14ac:dyDescent="0.25">
      <c r="C169" s="49"/>
      <c r="D169" s="49"/>
      <c r="E169" s="49"/>
      <c r="F169" s="49"/>
      <c r="G169" s="49"/>
    </row>
    <row r="170" spans="2:22" x14ac:dyDescent="0.25">
      <c r="C170" s="49"/>
      <c r="D170" s="49"/>
      <c r="E170" s="49"/>
      <c r="F170" s="49"/>
      <c r="G170" s="49"/>
    </row>
    <row r="171" spans="2:22" x14ac:dyDescent="0.25">
      <c r="C171" s="49"/>
      <c r="D171" s="49"/>
      <c r="E171" s="49"/>
      <c r="F171" s="49"/>
      <c r="G171" s="49"/>
    </row>
    <row r="172" spans="2:22" x14ac:dyDescent="0.25">
      <c r="C172" s="49"/>
      <c r="D172" s="49"/>
      <c r="E172" s="49"/>
      <c r="F172" s="49"/>
      <c r="G172" s="49"/>
    </row>
    <row r="173" spans="2:22" x14ac:dyDescent="0.25">
      <c r="C173" s="49"/>
      <c r="D173" s="49"/>
      <c r="E173" s="49"/>
      <c r="F173" s="49"/>
      <c r="G173" s="49"/>
    </row>
    <row r="174" spans="2:22" x14ac:dyDescent="0.25">
      <c r="C174" s="49"/>
      <c r="D174" s="49"/>
      <c r="E174" s="49"/>
      <c r="F174" s="49"/>
      <c r="G174" s="49"/>
    </row>
    <row r="175" spans="2:22" x14ac:dyDescent="0.25">
      <c r="C175" s="49"/>
      <c r="D175" s="49"/>
      <c r="E175" s="49"/>
      <c r="F175" s="49"/>
      <c r="G175" s="49"/>
    </row>
  </sheetData>
  <mergeCells count="86">
    <mergeCell ref="A149:G149"/>
    <mergeCell ref="A150:G150"/>
    <mergeCell ref="A151:G151"/>
    <mergeCell ref="A152:G152"/>
    <mergeCell ref="A153:G153"/>
    <mergeCell ref="A154:G154"/>
    <mergeCell ref="A143:G143"/>
    <mergeCell ref="A144:G144"/>
    <mergeCell ref="A145:G145"/>
    <mergeCell ref="A146:G146"/>
    <mergeCell ref="A147:G147"/>
    <mergeCell ref="A148:G148"/>
    <mergeCell ref="A137:G137"/>
    <mergeCell ref="A138:G138"/>
    <mergeCell ref="A139:G139"/>
    <mergeCell ref="A140:G140"/>
    <mergeCell ref="A141:G141"/>
    <mergeCell ref="A142:G142"/>
    <mergeCell ref="A130:V130"/>
    <mergeCell ref="A131:V131"/>
    <mergeCell ref="A133:G133"/>
    <mergeCell ref="A134:G134"/>
    <mergeCell ref="A135:G135"/>
    <mergeCell ref="A136:G136"/>
    <mergeCell ref="A119:V119"/>
    <mergeCell ref="A121:V121"/>
    <mergeCell ref="A122:V122"/>
    <mergeCell ref="A125:V125"/>
    <mergeCell ref="A126:V126"/>
    <mergeCell ref="A128:V128"/>
    <mergeCell ref="A98:V98"/>
    <mergeCell ref="A103:V103"/>
    <mergeCell ref="A110:V110"/>
    <mergeCell ref="A112:V112"/>
    <mergeCell ref="A113:V113"/>
    <mergeCell ref="A118:V118"/>
    <mergeCell ref="A81:V81"/>
    <mergeCell ref="A84:V84"/>
    <mergeCell ref="A85:V85"/>
    <mergeCell ref="A88:V88"/>
    <mergeCell ref="A90:V90"/>
    <mergeCell ref="A96:V96"/>
    <mergeCell ref="A62:V62"/>
    <mergeCell ref="A67:V67"/>
    <mergeCell ref="A72:V72"/>
    <mergeCell ref="A74:V74"/>
    <mergeCell ref="A75:V75"/>
    <mergeCell ref="A80:V80"/>
    <mergeCell ref="A40:V40"/>
    <mergeCell ref="A44:V44"/>
    <mergeCell ref="A47:V47"/>
    <mergeCell ref="A51:V51"/>
    <mergeCell ref="A53:V53"/>
    <mergeCell ref="A57:V57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65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11056/1000</f>
        <v>11.055999999999999</v>
      </c>
      <c r="H11" s="85"/>
      <c r="I11" s="55" t="s">
        <v>6</v>
      </c>
      <c r="J11" s="86">
        <f>77764/1000</f>
        <v>77.763999999999996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0.22650000000000001</v>
      </c>
      <c r="H14" s="85"/>
      <c r="I14" s="55" t="s">
        <v>8</v>
      </c>
      <c r="J14" s="86">
        <f>(P14+P15)/1000</f>
        <v>0.22650000000000001</v>
      </c>
      <c r="K14" s="87"/>
      <c r="L14" s="58">
        <v>2448</v>
      </c>
      <c r="M14" s="35" t="s">
        <v>8</v>
      </c>
      <c r="N14" s="57"/>
      <c r="O14" s="26">
        <v>225.41</v>
      </c>
      <c r="P14" s="27">
        <v>225.41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2463/1000</f>
        <v>2.4630000000000001</v>
      </c>
      <c r="H15" s="117"/>
      <c r="I15" s="55" t="s">
        <v>6</v>
      </c>
      <c r="J15" s="86">
        <f>27163/1000</f>
        <v>27.163</v>
      </c>
      <c r="K15" s="87"/>
      <c r="L15" s="59">
        <v>26991</v>
      </c>
      <c r="M15" s="35" t="s">
        <v>6</v>
      </c>
      <c r="N15" s="57"/>
      <c r="O15" s="26">
        <v>1.0900000000000001</v>
      </c>
      <c r="P15" s="27">
        <v>1.0900000000000001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15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172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439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440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441</v>
      </c>
      <c r="C26" s="132" t="s">
        <v>442</v>
      </c>
      <c r="D26" s="154" t="s">
        <v>443</v>
      </c>
      <c r="E26" s="155">
        <v>2.1</v>
      </c>
      <c r="F26" s="134" t="s">
        <v>444</v>
      </c>
      <c r="G26" s="134">
        <v>20.71</v>
      </c>
      <c r="H26" s="156"/>
      <c r="I26" s="156"/>
      <c r="J26" s="134" t="s">
        <v>445</v>
      </c>
      <c r="K26" s="134">
        <v>228.23</v>
      </c>
      <c r="L26" s="157"/>
      <c r="M26" s="156">
        <f>IF(ISNUMBER(K26/G26),IF(NOT(K26/G26=0),K26/G26, " "), " ")</f>
        <v>11.020280057943022</v>
      </c>
      <c r="N26" s="154"/>
    </row>
    <row r="27" spans="1:23" s="29" customFormat="1" ht="22.8" x14ac:dyDescent="0.25">
      <c r="A27" s="152">
        <v>2</v>
      </c>
      <c r="B27" s="153" t="s">
        <v>446</v>
      </c>
      <c r="C27" s="132" t="s">
        <v>447</v>
      </c>
      <c r="D27" s="154" t="s">
        <v>443</v>
      </c>
      <c r="E27" s="155">
        <v>2.2000000000000002</v>
      </c>
      <c r="F27" s="134" t="s">
        <v>448</v>
      </c>
      <c r="G27" s="134">
        <v>21.9</v>
      </c>
      <c r="H27" s="156"/>
      <c r="I27" s="156"/>
      <c r="J27" s="134" t="s">
        <v>449</v>
      </c>
      <c r="K27" s="134">
        <v>241.16</v>
      </c>
      <c r="L27" s="157"/>
      <c r="M27" s="156">
        <f>IF(ISNUMBER(K27/G27),IF(NOT(K27/G27=0),K27/G27, " "), " ")</f>
        <v>11.011872146118723</v>
      </c>
      <c r="N27" s="154"/>
    </row>
    <row r="28" spans="1:23" s="29" customFormat="1" ht="22.8" x14ac:dyDescent="0.25">
      <c r="A28" s="152">
        <v>3</v>
      </c>
      <c r="B28" s="153" t="s">
        <v>450</v>
      </c>
      <c r="C28" s="132" t="s">
        <v>451</v>
      </c>
      <c r="D28" s="154" t="s">
        <v>443</v>
      </c>
      <c r="E28" s="155">
        <v>63.36</v>
      </c>
      <c r="F28" s="134" t="s">
        <v>452</v>
      </c>
      <c r="G28" s="134">
        <v>654.51</v>
      </c>
      <c r="H28" s="156"/>
      <c r="I28" s="156"/>
      <c r="J28" s="134" t="s">
        <v>453</v>
      </c>
      <c r="K28" s="134">
        <v>7217.34</v>
      </c>
      <c r="L28" s="157"/>
      <c r="M28" s="156">
        <f>IF(ISNUMBER(K28/G28),IF(NOT(K28/G28=0),K28/G28, " "), " ")</f>
        <v>11.027088967319063</v>
      </c>
      <c r="N28" s="154"/>
    </row>
    <row r="29" spans="1:23" s="29" customFormat="1" ht="22.8" x14ac:dyDescent="0.25">
      <c r="A29" s="152">
        <v>4</v>
      </c>
      <c r="B29" s="153" t="s">
        <v>454</v>
      </c>
      <c r="C29" s="132" t="s">
        <v>455</v>
      </c>
      <c r="D29" s="154" t="s">
        <v>443</v>
      </c>
      <c r="E29" s="155">
        <v>1.28</v>
      </c>
      <c r="F29" s="134" t="s">
        <v>456</v>
      </c>
      <c r="G29" s="134">
        <v>13.68</v>
      </c>
      <c r="H29" s="156"/>
      <c r="I29" s="156"/>
      <c r="J29" s="134" t="s">
        <v>457</v>
      </c>
      <c r="K29" s="134">
        <v>150.77000000000001</v>
      </c>
      <c r="L29" s="157"/>
      <c r="M29" s="156">
        <f>IF(ISNUMBER(K29/G29),IF(NOT(K29/G29=0),K29/G29, " "), " ")</f>
        <v>11.021198830409357</v>
      </c>
      <c r="N29" s="154"/>
    </row>
    <row r="30" spans="1:23" ht="22.8" x14ac:dyDescent="0.25">
      <c r="A30" s="152">
        <v>5</v>
      </c>
      <c r="B30" s="153" t="s">
        <v>458</v>
      </c>
      <c r="C30" s="132" t="s">
        <v>459</v>
      </c>
      <c r="D30" s="154" t="s">
        <v>443</v>
      </c>
      <c r="E30" s="155">
        <v>13.68</v>
      </c>
      <c r="F30" s="134" t="s">
        <v>460</v>
      </c>
      <c r="G30" s="134">
        <v>147.47</v>
      </c>
      <c r="H30" s="156"/>
      <c r="I30" s="156"/>
      <c r="J30" s="134" t="s">
        <v>461</v>
      </c>
      <c r="K30" s="134">
        <v>1625.98</v>
      </c>
      <c r="L30" s="157"/>
      <c r="M30" s="156">
        <f>IF(ISNUMBER(K30/G30),IF(NOT(K30/G30=0),K30/G30, " "), " ")</f>
        <v>11.025835763206077</v>
      </c>
      <c r="N30" s="154"/>
    </row>
    <row r="31" spans="1:23" ht="22.8" x14ac:dyDescent="0.25">
      <c r="A31" s="152">
        <v>6</v>
      </c>
      <c r="B31" s="153" t="s">
        <v>462</v>
      </c>
      <c r="C31" s="132" t="s">
        <v>463</v>
      </c>
      <c r="D31" s="154" t="s">
        <v>443</v>
      </c>
      <c r="E31" s="155">
        <v>62.46</v>
      </c>
      <c r="F31" s="134" t="s">
        <v>464</v>
      </c>
      <c r="G31" s="134">
        <v>682.07</v>
      </c>
      <c r="H31" s="156"/>
      <c r="I31" s="156"/>
      <c r="J31" s="134" t="s">
        <v>465</v>
      </c>
      <c r="K31" s="134">
        <v>7516.44</v>
      </c>
      <c r="L31" s="157"/>
      <c r="M31" s="156">
        <f>IF(ISNUMBER(K31/G31),IF(NOT(K31/G31=0),K31/G31, " "), " ")</f>
        <v>11.020041931180083</v>
      </c>
      <c r="N31" s="154"/>
    </row>
    <row r="32" spans="1:23" ht="22.8" x14ac:dyDescent="0.25">
      <c r="A32" s="152">
        <v>7</v>
      </c>
      <c r="B32" s="153" t="s">
        <v>466</v>
      </c>
      <c r="C32" s="132" t="s">
        <v>467</v>
      </c>
      <c r="D32" s="154" t="s">
        <v>443</v>
      </c>
      <c r="E32" s="155">
        <v>30.28</v>
      </c>
      <c r="F32" s="134" t="s">
        <v>468</v>
      </c>
      <c r="G32" s="134">
        <v>334.59</v>
      </c>
      <c r="H32" s="156"/>
      <c r="I32" s="156"/>
      <c r="J32" s="134" t="s">
        <v>469</v>
      </c>
      <c r="K32" s="134">
        <v>3688.41</v>
      </c>
      <c r="L32" s="157"/>
      <c r="M32" s="156">
        <f>IF(ISNUMBER(K32/G32),IF(NOT(K32/G32=0),K32/G32, " "), " ")</f>
        <v>11.023670761230163</v>
      </c>
      <c r="N32" s="154"/>
    </row>
    <row r="33" spans="1:14" ht="22.8" x14ac:dyDescent="0.25">
      <c r="A33" s="152">
        <v>8</v>
      </c>
      <c r="B33" s="153" t="s">
        <v>470</v>
      </c>
      <c r="C33" s="132" t="s">
        <v>471</v>
      </c>
      <c r="D33" s="154" t="s">
        <v>443</v>
      </c>
      <c r="E33" s="155">
        <v>16.559999999999999</v>
      </c>
      <c r="F33" s="134" t="s">
        <v>472</v>
      </c>
      <c r="G33" s="134">
        <v>185.46</v>
      </c>
      <c r="H33" s="156"/>
      <c r="I33" s="156"/>
      <c r="J33" s="134" t="s">
        <v>473</v>
      </c>
      <c r="K33" s="134">
        <v>2043.83</v>
      </c>
      <c r="L33" s="157"/>
      <c r="M33" s="156">
        <f>IF(ISNUMBER(K33/G33),IF(NOT(K33/G33=0),K33/G33, " "), " ")</f>
        <v>11.020327833495092</v>
      </c>
      <c r="N33" s="154"/>
    </row>
    <row r="34" spans="1:14" ht="22.8" x14ac:dyDescent="0.25">
      <c r="A34" s="152">
        <v>9</v>
      </c>
      <c r="B34" s="153" t="s">
        <v>474</v>
      </c>
      <c r="C34" s="132" t="s">
        <v>475</v>
      </c>
      <c r="D34" s="154" t="s">
        <v>443</v>
      </c>
      <c r="E34" s="155">
        <v>19.78</v>
      </c>
      <c r="F34" s="134" t="s">
        <v>476</v>
      </c>
      <c r="G34" s="134">
        <v>224.3</v>
      </c>
      <c r="H34" s="156"/>
      <c r="I34" s="156"/>
      <c r="J34" s="134" t="s">
        <v>477</v>
      </c>
      <c r="K34" s="134">
        <v>2473.09</v>
      </c>
      <c r="L34" s="157"/>
      <c r="M34" s="156">
        <f>IF(ISNUMBER(K34/G34),IF(NOT(K34/G34=0),K34/G34, " "), " ")</f>
        <v>11.025813642443156</v>
      </c>
      <c r="N34" s="154"/>
    </row>
    <row r="35" spans="1:14" ht="22.8" x14ac:dyDescent="0.25">
      <c r="A35" s="152">
        <v>10</v>
      </c>
      <c r="B35" s="153" t="s">
        <v>478</v>
      </c>
      <c r="C35" s="132" t="s">
        <v>479</v>
      </c>
      <c r="D35" s="154" t="s">
        <v>443</v>
      </c>
      <c r="E35" s="155">
        <v>6.63</v>
      </c>
      <c r="F35" s="134" t="s">
        <v>480</v>
      </c>
      <c r="G35" s="134">
        <v>76.040000000000006</v>
      </c>
      <c r="H35" s="156"/>
      <c r="I35" s="156"/>
      <c r="J35" s="134" t="s">
        <v>481</v>
      </c>
      <c r="K35" s="134">
        <v>837.83</v>
      </c>
      <c r="L35" s="157"/>
      <c r="M35" s="156">
        <f>IF(ISNUMBER(K35/G35),IF(NOT(K35/G35=0),K35/G35, " "), " ")</f>
        <v>11.018279852709099</v>
      </c>
      <c r="N35" s="154"/>
    </row>
    <row r="36" spans="1:14" ht="22.8" x14ac:dyDescent="0.25">
      <c r="A36" s="152">
        <v>11</v>
      </c>
      <c r="B36" s="153" t="s">
        <v>482</v>
      </c>
      <c r="C36" s="132" t="s">
        <v>483</v>
      </c>
      <c r="D36" s="154" t="s">
        <v>443</v>
      </c>
      <c r="E36" s="155">
        <v>0.56999999999999995</v>
      </c>
      <c r="F36" s="134" t="s">
        <v>484</v>
      </c>
      <c r="G36" s="134">
        <v>6.86</v>
      </c>
      <c r="H36" s="156"/>
      <c r="I36" s="156"/>
      <c r="J36" s="134" t="s">
        <v>485</v>
      </c>
      <c r="K36" s="134">
        <v>75.540000000000006</v>
      </c>
      <c r="L36" s="157"/>
      <c r="M36" s="156">
        <f>IF(ISNUMBER(K36/G36),IF(NOT(K36/G36=0),K36/G36, " "), " ")</f>
        <v>11.011661807580175</v>
      </c>
      <c r="N36" s="154"/>
    </row>
    <row r="37" spans="1:14" ht="22.8" x14ac:dyDescent="0.25">
      <c r="A37" s="152">
        <v>12</v>
      </c>
      <c r="B37" s="153" t="s">
        <v>486</v>
      </c>
      <c r="C37" s="132" t="s">
        <v>487</v>
      </c>
      <c r="D37" s="154" t="s">
        <v>443</v>
      </c>
      <c r="E37" s="155">
        <v>4.7300000000000004</v>
      </c>
      <c r="F37" s="134" t="s">
        <v>488</v>
      </c>
      <c r="G37" s="134">
        <v>57.52</v>
      </c>
      <c r="H37" s="156"/>
      <c r="I37" s="156"/>
      <c r="J37" s="134" t="s">
        <v>489</v>
      </c>
      <c r="K37" s="134">
        <v>633.87</v>
      </c>
      <c r="L37" s="157"/>
      <c r="M37" s="156">
        <f>IF(ISNUMBER(K37/G37),IF(NOT(K37/G37=0),K37/G37, " "), " ")</f>
        <v>11.019993045897079</v>
      </c>
      <c r="N37" s="154"/>
    </row>
    <row r="38" spans="1:14" ht="22.8" x14ac:dyDescent="0.25">
      <c r="A38" s="152">
        <v>13</v>
      </c>
      <c r="B38" s="153" t="s">
        <v>490</v>
      </c>
      <c r="C38" s="132" t="s">
        <v>491</v>
      </c>
      <c r="D38" s="154" t="s">
        <v>443</v>
      </c>
      <c r="E38" s="155">
        <v>1.06</v>
      </c>
      <c r="F38" s="134" t="s">
        <v>492</v>
      </c>
      <c r="G38" s="134">
        <v>13.29</v>
      </c>
      <c r="H38" s="156"/>
      <c r="I38" s="156"/>
      <c r="J38" s="134" t="s">
        <v>493</v>
      </c>
      <c r="K38" s="134">
        <v>146.44999999999999</v>
      </c>
      <c r="L38" s="157"/>
      <c r="M38" s="156">
        <f>IF(ISNUMBER(K38/G38),IF(NOT(K38/G38=0),K38/G38, " "), " ")</f>
        <v>11.01956358164033</v>
      </c>
      <c r="N38" s="154"/>
    </row>
    <row r="39" spans="1:14" ht="22.8" x14ac:dyDescent="0.25">
      <c r="A39" s="152">
        <v>14</v>
      </c>
      <c r="B39" s="153" t="s">
        <v>494</v>
      </c>
      <c r="C39" s="132" t="s">
        <v>495</v>
      </c>
      <c r="D39" s="154" t="s">
        <v>443</v>
      </c>
      <c r="E39" s="155">
        <v>0.72</v>
      </c>
      <c r="F39" s="134" t="s">
        <v>496</v>
      </c>
      <c r="G39" s="134">
        <v>10.26</v>
      </c>
      <c r="H39" s="156"/>
      <c r="I39" s="156"/>
      <c r="J39" s="134" t="s">
        <v>497</v>
      </c>
      <c r="K39" s="134">
        <v>113.08</v>
      </c>
      <c r="L39" s="157"/>
      <c r="M39" s="156">
        <f>IF(ISNUMBER(K39/G39),IF(NOT(K39/G39=0),K39/G39, " "), " ")</f>
        <v>11.021442495126706</v>
      </c>
      <c r="N39" s="154"/>
    </row>
    <row r="40" spans="1:14" ht="22.8" x14ac:dyDescent="0.25">
      <c r="A40" s="152">
        <v>15</v>
      </c>
      <c r="B40" s="153">
        <v>2</v>
      </c>
      <c r="C40" s="132" t="s">
        <v>498</v>
      </c>
      <c r="D40" s="154" t="s">
        <v>443</v>
      </c>
      <c r="E40" s="155">
        <v>1.0900000000000001</v>
      </c>
      <c r="F40" s="134" t="s">
        <v>499</v>
      </c>
      <c r="G40" s="134"/>
      <c r="H40" s="156"/>
      <c r="I40" s="156"/>
      <c r="J40" s="134" t="s">
        <v>499</v>
      </c>
      <c r="K40" s="134"/>
      <c r="L40" s="157"/>
      <c r="M40" s="156" t="str">
        <f>IF(ISNUMBER(K40/G40),IF(NOT(K40/G40=0),K40/G40, " "), " ")</f>
        <v xml:space="preserve"> </v>
      </c>
      <c r="N40" s="154"/>
    </row>
    <row r="41" spans="1:14" ht="19.350000000000001" customHeight="1" x14ac:dyDescent="0.25">
      <c r="A41" s="128" t="s">
        <v>500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</row>
    <row r="42" spans="1:14" ht="34.200000000000003" x14ac:dyDescent="0.25">
      <c r="A42" s="152">
        <v>16</v>
      </c>
      <c r="B42" s="153">
        <v>21141</v>
      </c>
      <c r="C42" s="132" t="s">
        <v>501</v>
      </c>
      <c r="D42" s="154" t="s">
        <v>502</v>
      </c>
      <c r="E42" s="155">
        <v>0.02</v>
      </c>
      <c r="F42" s="134" t="s">
        <v>503</v>
      </c>
      <c r="G42" s="134">
        <v>2.68</v>
      </c>
      <c r="H42" s="156"/>
      <c r="I42" s="156"/>
      <c r="J42" s="134" t="s">
        <v>504</v>
      </c>
      <c r="K42" s="134">
        <v>13.26</v>
      </c>
      <c r="L42" s="157"/>
      <c r="M42" s="156">
        <f>IF(ISNUMBER(K42/G42),IF(NOT(K42/G42=0),K42/G42, " "), " ")</f>
        <v>4.9477611940298507</v>
      </c>
      <c r="N42" s="154" t="s">
        <v>505</v>
      </c>
    </row>
    <row r="43" spans="1:14" ht="22.8" x14ac:dyDescent="0.25">
      <c r="A43" s="152">
        <v>17</v>
      </c>
      <c r="B43" s="153">
        <v>30401</v>
      </c>
      <c r="C43" s="132" t="s">
        <v>506</v>
      </c>
      <c r="D43" s="154" t="s">
        <v>502</v>
      </c>
      <c r="E43" s="155">
        <v>0.22</v>
      </c>
      <c r="F43" s="134" t="s">
        <v>507</v>
      </c>
      <c r="G43" s="134">
        <v>0.5</v>
      </c>
      <c r="H43" s="156"/>
      <c r="I43" s="156"/>
      <c r="J43" s="134" t="s">
        <v>508</v>
      </c>
      <c r="K43" s="134">
        <v>1.32</v>
      </c>
      <c r="L43" s="157"/>
      <c r="M43" s="156">
        <f>IF(ISNUMBER(K43/G43),IF(NOT(K43/G43=0),K43/G43, " "), " ")</f>
        <v>2.64</v>
      </c>
      <c r="N43" s="154" t="s">
        <v>505</v>
      </c>
    </row>
    <row r="44" spans="1:14" ht="22.8" x14ac:dyDescent="0.25">
      <c r="A44" s="152">
        <v>18</v>
      </c>
      <c r="B44" s="153">
        <v>30954</v>
      </c>
      <c r="C44" s="132" t="s">
        <v>509</v>
      </c>
      <c r="D44" s="154" t="s">
        <v>502</v>
      </c>
      <c r="E44" s="155">
        <v>0.66</v>
      </c>
      <c r="F44" s="134" t="s">
        <v>510</v>
      </c>
      <c r="G44" s="134">
        <v>22.25</v>
      </c>
      <c r="H44" s="156"/>
      <c r="I44" s="156"/>
      <c r="J44" s="134" t="s">
        <v>511</v>
      </c>
      <c r="K44" s="134">
        <v>102.3</v>
      </c>
      <c r="L44" s="157"/>
      <c r="M44" s="156">
        <f>IF(ISNUMBER(K44/G44),IF(NOT(K44/G44=0),K44/G44, " "), " ")</f>
        <v>4.5977528089887638</v>
      </c>
      <c r="N44" s="154" t="s">
        <v>512</v>
      </c>
    </row>
    <row r="45" spans="1:14" ht="22.8" x14ac:dyDescent="0.25">
      <c r="A45" s="152">
        <v>19</v>
      </c>
      <c r="B45" s="153">
        <v>40502</v>
      </c>
      <c r="C45" s="132" t="s">
        <v>513</v>
      </c>
      <c r="D45" s="154" t="s">
        <v>502</v>
      </c>
      <c r="E45" s="155">
        <v>1.46</v>
      </c>
      <c r="F45" s="134" t="s">
        <v>514</v>
      </c>
      <c r="G45" s="134">
        <v>11.45</v>
      </c>
      <c r="H45" s="156"/>
      <c r="I45" s="156"/>
      <c r="J45" s="134" t="s">
        <v>515</v>
      </c>
      <c r="K45" s="134">
        <v>65.7</v>
      </c>
      <c r="L45" s="157"/>
      <c r="M45" s="156">
        <f>IF(ISNUMBER(K45/G45),IF(NOT(K45/G45=0),K45/G45, " "), " ")</f>
        <v>5.7379912663755466</v>
      </c>
      <c r="N45" s="154" t="s">
        <v>505</v>
      </c>
    </row>
    <row r="46" spans="1:14" ht="22.8" x14ac:dyDescent="0.25">
      <c r="A46" s="152">
        <v>20</v>
      </c>
      <c r="B46" s="153">
        <v>40504</v>
      </c>
      <c r="C46" s="132" t="s">
        <v>516</v>
      </c>
      <c r="D46" s="154" t="s">
        <v>502</v>
      </c>
      <c r="E46" s="155">
        <v>0.61</v>
      </c>
      <c r="F46" s="134" t="s">
        <v>517</v>
      </c>
      <c r="G46" s="134">
        <v>0.79</v>
      </c>
      <c r="H46" s="156"/>
      <c r="I46" s="156"/>
      <c r="J46" s="134" t="s">
        <v>518</v>
      </c>
      <c r="K46" s="134">
        <v>1.83</v>
      </c>
      <c r="L46" s="157"/>
      <c r="M46" s="156">
        <f>IF(ISNUMBER(K46/G46),IF(NOT(K46/G46=0),K46/G46, " "), " ")</f>
        <v>2.3164556962025316</v>
      </c>
      <c r="N46" s="154" t="s">
        <v>505</v>
      </c>
    </row>
    <row r="47" spans="1:14" ht="22.8" x14ac:dyDescent="0.25">
      <c r="A47" s="152">
        <v>21</v>
      </c>
      <c r="B47" s="153">
        <v>150101</v>
      </c>
      <c r="C47" s="132" t="s">
        <v>519</v>
      </c>
      <c r="D47" s="154" t="s">
        <v>502</v>
      </c>
      <c r="E47" s="155">
        <v>0.01</v>
      </c>
      <c r="F47" s="134" t="s">
        <v>520</v>
      </c>
      <c r="G47" s="134">
        <v>1.3</v>
      </c>
      <c r="H47" s="156"/>
      <c r="I47" s="156"/>
      <c r="J47" s="134" t="s">
        <v>521</v>
      </c>
      <c r="K47" s="134">
        <v>6.8</v>
      </c>
      <c r="L47" s="157"/>
      <c r="M47" s="156">
        <f>IF(ISNUMBER(K47/G47),IF(NOT(K47/G47=0),K47/G47, " "), " ")</f>
        <v>5.2307692307692308</v>
      </c>
      <c r="N47" s="154" t="s">
        <v>505</v>
      </c>
    </row>
    <row r="48" spans="1:14" ht="22.8" x14ac:dyDescent="0.25">
      <c r="A48" s="152">
        <v>22</v>
      </c>
      <c r="B48" s="153">
        <v>310102</v>
      </c>
      <c r="C48" s="132" t="s">
        <v>522</v>
      </c>
      <c r="D48" s="154" t="s">
        <v>502</v>
      </c>
      <c r="E48" s="155">
        <v>0.4</v>
      </c>
      <c r="F48" s="134" t="s">
        <v>523</v>
      </c>
      <c r="G48" s="134">
        <v>2.81</v>
      </c>
      <c r="H48" s="156"/>
      <c r="I48" s="156"/>
      <c r="J48" s="134" t="s">
        <v>524</v>
      </c>
      <c r="K48" s="134">
        <v>27.58</v>
      </c>
      <c r="L48" s="157"/>
      <c r="M48" s="156">
        <f>IF(ISNUMBER(K48/G48),IF(NOT(K48/G48=0),K48/G48, " "), " ")</f>
        <v>9.8149466192170802</v>
      </c>
      <c r="N48" s="154" t="s">
        <v>525</v>
      </c>
    </row>
    <row r="49" spans="1:14" ht="22.8" x14ac:dyDescent="0.25">
      <c r="A49" s="152">
        <v>23</v>
      </c>
      <c r="B49" s="153">
        <v>330206</v>
      </c>
      <c r="C49" s="132" t="s">
        <v>526</v>
      </c>
      <c r="D49" s="154" t="s">
        <v>502</v>
      </c>
      <c r="E49" s="155">
        <v>0.13</v>
      </c>
      <c r="F49" s="134" t="s">
        <v>527</v>
      </c>
      <c r="G49" s="134">
        <v>0.3</v>
      </c>
      <c r="H49" s="156"/>
      <c r="I49" s="156"/>
      <c r="J49" s="134" t="s">
        <v>528</v>
      </c>
      <c r="K49" s="134">
        <v>1.43</v>
      </c>
      <c r="L49" s="157"/>
      <c r="M49" s="156">
        <f>IF(ISNUMBER(K49/G49),IF(NOT(K49/G49=0),K49/G49, " "), " ")</f>
        <v>4.7666666666666666</v>
      </c>
      <c r="N49" s="154" t="s">
        <v>505</v>
      </c>
    </row>
    <row r="50" spans="1:14" ht="22.8" x14ac:dyDescent="0.25">
      <c r="A50" s="152">
        <v>24</v>
      </c>
      <c r="B50" s="153">
        <v>380111</v>
      </c>
      <c r="C50" s="132" t="s">
        <v>529</v>
      </c>
      <c r="D50" s="154" t="s">
        <v>502</v>
      </c>
      <c r="E50" s="155">
        <v>0.02</v>
      </c>
      <c r="F50" s="134" t="s">
        <v>530</v>
      </c>
      <c r="G50" s="134">
        <v>4.62</v>
      </c>
      <c r="H50" s="156"/>
      <c r="I50" s="156"/>
      <c r="J50" s="134" t="s">
        <v>531</v>
      </c>
      <c r="K50" s="134">
        <v>10.97</v>
      </c>
      <c r="L50" s="157"/>
      <c r="M50" s="156">
        <f>IF(ISNUMBER(K50/G50),IF(NOT(K50/G50=0),K50/G50, " "), " ")</f>
        <v>2.3744588744588744</v>
      </c>
      <c r="N50" s="154" t="s">
        <v>525</v>
      </c>
    </row>
    <row r="51" spans="1:14" ht="22.8" x14ac:dyDescent="0.25">
      <c r="A51" s="152">
        <v>25</v>
      </c>
      <c r="B51" s="153">
        <v>380182</v>
      </c>
      <c r="C51" s="132" t="s">
        <v>532</v>
      </c>
      <c r="D51" s="154" t="s">
        <v>502</v>
      </c>
      <c r="E51" s="155">
        <v>0.05</v>
      </c>
      <c r="F51" s="134" t="s">
        <v>533</v>
      </c>
      <c r="G51" s="134">
        <v>79.790000000000006</v>
      </c>
      <c r="H51" s="156"/>
      <c r="I51" s="156"/>
      <c r="J51" s="134" t="s">
        <v>534</v>
      </c>
      <c r="K51" s="134">
        <v>113.26</v>
      </c>
      <c r="L51" s="157"/>
      <c r="M51" s="156">
        <f>IF(ISNUMBER(K51/G51),IF(NOT(K51/G51=0),K51/G51, " "), " ")</f>
        <v>1.4194761248276726</v>
      </c>
      <c r="N51" s="154" t="s">
        <v>525</v>
      </c>
    </row>
    <row r="52" spans="1:14" ht="22.8" x14ac:dyDescent="0.25">
      <c r="A52" s="152">
        <v>26</v>
      </c>
      <c r="B52" s="153">
        <v>390512</v>
      </c>
      <c r="C52" s="132" t="s">
        <v>535</v>
      </c>
      <c r="D52" s="154" t="s">
        <v>502</v>
      </c>
      <c r="E52" s="155">
        <v>0.05</v>
      </c>
      <c r="F52" s="134" t="s">
        <v>536</v>
      </c>
      <c r="G52" s="134">
        <v>8.24</v>
      </c>
      <c r="H52" s="156"/>
      <c r="I52" s="156"/>
      <c r="J52" s="134" t="s">
        <v>537</v>
      </c>
      <c r="K52" s="134">
        <v>27.86</v>
      </c>
      <c r="L52" s="157"/>
      <c r="M52" s="156">
        <f>IF(ISNUMBER(K52/G52),IF(NOT(K52/G52=0),K52/G52, " "), " ")</f>
        <v>3.3810679611650483</v>
      </c>
      <c r="N52" s="154" t="s">
        <v>525</v>
      </c>
    </row>
    <row r="53" spans="1:14" ht="22.8" x14ac:dyDescent="0.25">
      <c r="A53" s="152">
        <v>27</v>
      </c>
      <c r="B53" s="153">
        <v>391701</v>
      </c>
      <c r="C53" s="132" t="s">
        <v>538</v>
      </c>
      <c r="D53" s="154" t="s">
        <v>502</v>
      </c>
      <c r="E53" s="155">
        <v>0.05</v>
      </c>
      <c r="F53" s="134" t="s">
        <v>539</v>
      </c>
      <c r="G53" s="134">
        <v>6.67</v>
      </c>
      <c r="H53" s="156"/>
      <c r="I53" s="156"/>
      <c r="J53" s="134" t="s">
        <v>540</v>
      </c>
      <c r="K53" s="134">
        <v>21.02</v>
      </c>
      <c r="L53" s="157"/>
      <c r="M53" s="156">
        <f>IF(ISNUMBER(K53/G53),IF(NOT(K53/G53=0),K53/G53, " "), " ")</f>
        <v>3.1514242878560719</v>
      </c>
      <c r="N53" s="154" t="s">
        <v>525</v>
      </c>
    </row>
    <row r="54" spans="1:14" ht="22.8" x14ac:dyDescent="0.25">
      <c r="A54" s="152">
        <v>28</v>
      </c>
      <c r="B54" s="153">
        <v>394111</v>
      </c>
      <c r="C54" s="132" t="s">
        <v>541</v>
      </c>
      <c r="D54" s="154" t="s">
        <v>502</v>
      </c>
      <c r="E54" s="155">
        <v>0.05</v>
      </c>
      <c r="F54" s="134" t="s">
        <v>542</v>
      </c>
      <c r="G54" s="134">
        <v>40.159999999999997</v>
      </c>
      <c r="H54" s="156"/>
      <c r="I54" s="156"/>
      <c r="J54" s="134" t="s">
        <v>543</v>
      </c>
      <c r="K54" s="134">
        <v>100.76</v>
      </c>
      <c r="L54" s="157"/>
      <c r="M54" s="156">
        <f>IF(ISNUMBER(K54/G54),IF(NOT(K54/G54=0),K54/G54, " "), " ")</f>
        <v>2.508964143426295</v>
      </c>
      <c r="N54" s="154" t="s">
        <v>525</v>
      </c>
    </row>
    <row r="55" spans="1:14" ht="22.8" x14ac:dyDescent="0.25">
      <c r="A55" s="152">
        <v>29</v>
      </c>
      <c r="B55" s="153">
        <v>400001</v>
      </c>
      <c r="C55" s="132" t="s">
        <v>544</v>
      </c>
      <c r="D55" s="154" t="s">
        <v>502</v>
      </c>
      <c r="E55" s="155">
        <v>0.49</v>
      </c>
      <c r="F55" s="134" t="s">
        <v>545</v>
      </c>
      <c r="G55" s="134">
        <v>50.55</v>
      </c>
      <c r="H55" s="156"/>
      <c r="I55" s="156"/>
      <c r="J55" s="134" t="s">
        <v>546</v>
      </c>
      <c r="K55" s="134">
        <v>279.3</v>
      </c>
      <c r="L55" s="157"/>
      <c r="M55" s="156">
        <f>IF(ISNUMBER(K55/G55),IF(NOT(K55/G55=0),K55/G55, " "), " ")</f>
        <v>5.5252225519287839</v>
      </c>
      <c r="N55" s="154" t="s">
        <v>505</v>
      </c>
    </row>
    <row r="56" spans="1:14" ht="22.8" x14ac:dyDescent="0.25">
      <c r="A56" s="152">
        <v>30</v>
      </c>
      <c r="B56" s="153">
        <v>400005</v>
      </c>
      <c r="C56" s="132" t="s">
        <v>547</v>
      </c>
      <c r="D56" s="154" t="s">
        <v>502</v>
      </c>
      <c r="E56" s="155">
        <v>0.05</v>
      </c>
      <c r="F56" s="134" t="s">
        <v>548</v>
      </c>
      <c r="G56" s="134">
        <v>12.82</v>
      </c>
      <c r="H56" s="156"/>
      <c r="I56" s="156"/>
      <c r="J56" s="134" t="s">
        <v>549</v>
      </c>
      <c r="K56" s="134">
        <v>44.54</v>
      </c>
      <c r="L56" s="157"/>
      <c r="M56" s="156">
        <f>IF(ISNUMBER(K56/G56),IF(NOT(K56/G56=0),K56/G56, " "), " ")</f>
        <v>3.474258970358814</v>
      </c>
      <c r="N56" s="154" t="s">
        <v>525</v>
      </c>
    </row>
    <row r="57" spans="1:14" ht="22.8" x14ac:dyDescent="0.25">
      <c r="A57" s="152">
        <v>31</v>
      </c>
      <c r="B57" s="153">
        <v>400006</v>
      </c>
      <c r="C57" s="132" t="s">
        <v>550</v>
      </c>
      <c r="D57" s="154" t="s">
        <v>502</v>
      </c>
      <c r="E57" s="155">
        <v>0.15</v>
      </c>
      <c r="F57" s="134" t="s">
        <v>551</v>
      </c>
      <c r="G57" s="134">
        <v>52.81</v>
      </c>
      <c r="H57" s="156"/>
      <c r="I57" s="156"/>
      <c r="J57" s="134" t="s">
        <v>552</v>
      </c>
      <c r="K57" s="134">
        <v>94.32</v>
      </c>
      <c r="L57" s="157"/>
      <c r="M57" s="156">
        <f>IF(ISNUMBER(K57/G57),IF(NOT(K57/G57=0),K57/G57, " "), " ")</f>
        <v>1.7860253739822001</v>
      </c>
      <c r="N57" s="154" t="s">
        <v>525</v>
      </c>
    </row>
    <row r="58" spans="1:14" ht="22.8" x14ac:dyDescent="0.25">
      <c r="A58" s="152">
        <v>32</v>
      </c>
      <c r="B58" s="153">
        <v>400303</v>
      </c>
      <c r="C58" s="132" t="s">
        <v>553</v>
      </c>
      <c r="D58" s="154" t="s">
        <v>502</v>
      </c>
      <c r="E58" s="155">
        <v>0.16</v>
      </c>
      <c r="F58" s="134" t="s">
        <v>554</v>
      </c>
      <c r="G58" s="134">
        <v>21.4</v>
      </c>
      <c r="H58" s="156"/>
      <c r="I58" s="156"/>
      <c r="J58" s="134" t="s">
        <v>555</v>
      </c>
      <c r="K58" s="134">
        <v>98.4</v>
      </c>
      <c r="L58" s="157"/>
      <c r="M58" s="156">
        <f>IF(ISNUMBER(K58/G58),IF(NOT(K58/G58=0),K58/G58, " "), " ")</f>
        <v>4.5981308411214963</v>
      </c>
      <c r="N58" s="154" t="s">
        <v>556</v>
      </c>
    </row>
    <row r="59" spans="1:14" ht="19.350000000000001" customHeight="1" x14ac:dyDescent="0.25">
      <c r="A59" s="128" t="s">
        <v>557</v>
      </c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</row>
    <row r="60" spans="1:14" ht="22.8" x14ac:dyDescent="0.25">
      <c r="A60" s="152">
        <v>33</v>
      </c>
      <c r="B60" s="153" t="s">
        <v>558</v>
      </c>
      <c r="C60" s="132" t="s">
        <v>559</v>
      </c>
      <c r="D60" s="154" t="s">
        <v>560</v>
      </c>
      <c r="E60" s="155">
        <v>1.8E-3</v>
      </c>
      <c r="F60" s="134" t="s">
        <v>561</v>
      </c>
      <c r="G60" s="134">
        <v>4</v>
      </c>
      <c r="H60" s="156">
        <v>19714.689999999999</v>
      </c>
      <c r="I60" s="156">
        <v>35.49</v>
      </c>
      <c r="J60" s="134" t="s">
        <v>562</v>
      </c>
      <c r="K60" s="134">
        <v>36.369999999999997</v>
      </c>
      <c r="L60" s="157"/>
      <c r="M60" s="156">
        <f>IF(ISNUMBER(K60/G60),IF(NOT(K60/G60=0),K60/G60, " "), " ")</f>
        <v>9.0924999999999994</v>
      </c>
      <c r="N60" s="154" t="s">
        <v>563</v>
      </c>
    </row>
    <row r="61" spans="1:14" ht="34.200000000000003" x14ac:dyDescent="0.25">
      <c r="A61" s="152">
        <v>34</v>
      </c>
      <c r="B61" s="153" t="s">
        <v>564</v>
      </c>
      <c r="C61" s="132" t="s">
        <v>565</v>
      </c>
      <c r="D61" s="154" t="s">
        <v>560</v>
      </c>
      <c r="E61" s="155">
        <v>5.9999999999999995E-4</v>
      </c>
      <c r="F61" s="134" t="s">
        <v>566</v>
      </c>
      <c r="G61" s="134">
        <v>21.04</v>
      </c>
      <c r="H61" s="156">
        <v>81514</v>
      </c>
      <c r="I61" s="156">
        <v>48.91</v>
      </c>
      <c r="J61" s="134" t="s">
        <v>567</v>
      </c>
      <c r="K61" s="134">
        <v>49.96</v>
      </c>
      <c r="L61" s="157"/>
      <c r="M61" s="156">
        <f>IF(ISNUMBER(K61/G61),IF(NOT(K61/G61=0),K61/G61, " "), " ")</f>
        <v>2.3745247148288975</v>
      </c>
      <c r="N61" s="154" t="s">
        <v>568</v>
      </c>
    </row>
    <row r="62" spans="1:14" ht="34.200000000000003" x14ac:dyDescent="0.25">
      <c r="A62" s="152">
        <v>35</v>
      </c>
      <c r="B62" s="153" t="s">
        <v>569</v>
      </c>
      <c r="C62" s="132" t="s">
        <v>570</v>
      </c>
      <c r="D62" s="154" t="s">
        <v>560</v>
      </c>
      <c r="E62" s="155">
        <v>2.5000000000000001E-3</v>
      </c>
      <c r="F62" s="134" t="s">
        <v>571</v>
      </c>
      <c r="G62" s="134">
        <v>21.85</v>
      </c>
      <c r="H62" s="156">
        <v>40186.449999999997</v>
      </c>
      <c r="I62" s="156">
        <v>100.47</v>
      </c>
      <c r="J62" s="134" t="s">
        <v>572</v>
      </c>
      <c r="K62" s="134">
        <v>102.77</v>
      </c>
      <c r="L62" s="157"/>
      <c r="M62" s="156">
        <f>IF(ISNUMBER(K62/G62),IF(NOT(K62/G62=0),K62/G62, " "), " ")</f>
        <v>4.7034324942791761</v>
      </c>
      <c r="N62" s="154" t="s">
        <v>573</v>
      </c>
    </row>
    <row r="63" spans="1:14" ht="22.8" x14ac:dyDescent="0.25">
      <c r="A63" s="152">
        <v>36</v>
      </c>
      <c r="B63" s="153" t="s">
        <v>574</v>
      </c>
      <c r="C63" s="132" t="s">
        <v>575</v>
      </c>
      <c r="D63" s="154" t="s">
        <v>576</v>
      </c>
      <c r="E63" s="155">
        <v>0.1032</v>
      </c>
      <c r="F63" s="134" t="s">
        <v>577</v>
      </c>
      <c r="G63" s="134">
        <v>0.63</v>
      </c>
      <c r="H63" s="156">
        <v>41.25</v>
      </c>
      <c r="I63" s="156">
        <v>4.2699999999999996</v>
      </c>
      <c r="J63" s="134" t="s">
        <v>578</v>
      </c>
      <c r="K63" s="134">
        <v>4.5599999999999996</v>
      </c>
      <c r="L63" s="157"/>
      <c r="M63" s="156">
        <f>IF(ISNUMBER(K63/G63),IF(NOT(K63/G63=0),K63/G63, " "), " ")</f>
        <v>7.2380952380952372</v>
      </c>
      <c r="N63" s="154" t="s">
        <v>579</v>
      </c>
    </row>
    <row r="64" spans="1:14" ht="34.200000000000003" x14ac:dyDescent="0.25">
      <c r="A64" s="152">
        <v>37</v>
      </c>
      <c r="B64" s="153" t="s">
        <v>580</v>
      </c>
      <c r="C64" s="132" t="s">
        <v>581</v>
      </c>
      <c r="D64" s="154" t="s">
        <v>560</v>
      </c>
      <c r="E64" s="155">
        <v>2.53E-2</v>
      </c>
      <c r="F64" s="134" t="s">
        <v>582</v>
      </c>
      <c r="G64" s="134">
        <v>431.62</v>
      </c>
      <c r="H64" s="156">
        <v>43187</v>
      </c>
      <c r="I64" s="156">
        <v>1092.6300000000001</v>
      </c>
      <c r="J64" s="134" t="s">
        <v>583</v>
      </c>
      <c r="K64" s="134">
        <v>1118.8699999999999</v>
      </c>
      <c r="L64" s="157"/>
      <c r="M64" s="156">
        <f>IF(ISNUMBER(K64/G64),IF(NOT(K64/G64=0),K64/G64, " "), " ")</f>
        <v>2.5922570779852645</v>
      </c>
      <c r="N64" s="154" t="s">
        <v>584</v>
      </c>
    </row>
    <row r="65" spans="1:14" ht="22.8" x14ac:dyDescent="0.25">
      <c r="A65" s="152">
        <v>38</v>
      </c>
      <c r="B65" s="153" t="s">
        <v>585</v>
      </c>
      <c r="C65" s="132" t="s">
        <v>586</v>
      </c>
      <c r="D65" s="154" t="s">
        <v>560</v>
      </c>
      <c r="E65" s="155">
        <v>1.8E-3</v>
      </c>
      <c r="F65" s="134" t="s">
        <v>587</v>
      </c>
      <c r="G65" s="134">
        <v>19.260000000000002</v>
      </c>
      <c r="H65" s="156">
        <v>103813.56</v>
      </c>
      <c r="I65" s="156">
        <v>186.86</v>
      </c>
      <c r="J65" s="134" t="s">
        <v>588</v>
      </c>
      <c r="K65" s="134">
        <v>190.79</v>
      </c>
      <c r="L65" s="157"/>
      <c r="M65" s="156">
        <f>IF(ISNUMBER(K65/G65),IF(NOT(K65/G65=0),K65/G65, " "), " ")</f>
        <v>9.9060228452751797</v>
      </c>
      <c r="N65" s="154" t="s">
        <v>589</v>
      </c>
    </row>
    <row r="66" spans="1:14" ht="34.200000000000003" x14ac:dyDescent="0.25">
      <c r="A66" s="152">
        <v>39</v>
      </c>
      <c r="B66" s="153" t="s">
        <v>590</v>
      </c>
      <c r="C66" s="132" t="s">
        <v>591</v>
      </c>
      <c r="D66" s="154" t="s">
        <v>560</v>
      </c>
      <c r="E66" s="155">
        <v>1.8E-3</v>
      </c>
      <c r="F66" s="134" t="s">
        <v>592</v>
      </c>
      <c r="G66" s="134">
        <v>1.8</v>
      </c>
      <c r="H66" s="156">
        <v>5409.32</v>
      </c>
      <c r="I66" s="156">
        <v>9.74</v>
      </c>
      <c r="J66" s="134" t="s">
        <v>593</v>
      </c>
      <c r="K66" s="134">
        <v>10.14</v>
      </c>
      <c r="L66" s="157"/>
      <c r="M66" s="156">
        <f>IF(ISNUMBER(K66/G66),IF(NOT(K66/G66=0),K66/G66, " "), " ")</f>
        <v>5.6333333333333337</v>
      </c>
      <c r="N66" s="154" t="s">
        <v>594</v>
      </c>
    </row>
    <row r="67" spans="1:14" ht="34.200000000000003" x14ac:dyDescent="0.25">
      <c r="A67" s="152">
        <v>40</v>
      </c>
      <c r="B67" s="153" t="s">
        <v>595</v>
      </c>
      <c r="C67" s="132" t="s">
        <v>596</v>
      </c>
      <c r="D67" s="154" t="s">
        <v>597</v>
      </c>
      <c r="E67" s="155">
        <v>5.0000000000000001E-4</v>
      </c>
      <c r="F67" s="134" t="s">
        <v>598</v>
      </c>
      <c r="G67" s="134">
        <v>1.65</v>
      </c>
      <c r="H67" s="156">
        <v>11130</v>
      </c>
      <c r="I67" s="156">
        <v>5.57</v>
      </c>
      <c r="J67" s="134" t="s">
        <v>599</v>
      </c>
      <c r="K67" s="134">
        <v>5.69</v>
      </c>
      <c r="L67" s="157"/>
      <c r="M67" s="156">
        <f>IF(ISNUMBER(K67/G67),IF(NOT(K67/G67=0),K67/G67, " "), " ")</f>
        <v>3.4484848484848487</v>
      </c>
      <c r="N67" s="154" t="s">
        <v>600</v>
      </c>
    </row>
    <row r="68" spans="1:14" ht="22.8" x14ac:dyDescent="0.25">
      <c r="A68" s="152">
        <v>41</v>
      </c>
      <c r="B68" s="153" t="s">
        <v>601</v>
      </c>
      <c r="C68" s="132" t="s">
        <v>602</v>
      </c>
      <c r="D68" s="154" t="s">
        <v>560</v>
      </c>
      <c r="E68" s="155">
        <v>6.7999999999999996E-3</v>
      </c>
      <c r="F68" s="134" t="s">
        <v>603</v>
      </c>
      <c r="G68" s="134">
        <v>204.27</v>
      </c>
      <c r="H68" s="156">
        <v>84405</v>
      </c>
      <c r="I68" s="156">
        <v>573.95000000000005</v>
      </c>
      <c r="J68" s="134" t="s">
        <v>604</v>
      </c>
      <c r="K68" s="134">
        <v>586.65</v>
      </c>
      <c r="L68" s="157"/>
      <c r="M68" s="156">
        <f>IF(ISNUMBER(K68/G68),IF(NOT(K68/G68=0),K68/G68, " "), " ")</f>
        <v>2.871934204729035</v>
      </c>
      <c r="N68" s="154" t="s">
        <v>605</v>
      </c>
    </row>
    <row r="69" spans="1:14" ht="45.6" x14ac:dyDescent="0.25">
      <c r="A69" s="152">
        <v>42</v>
      </c>
      <c r="B69" s="153" t="s">
        <v>606</v>
      </c>
      <c r="C69" s="132" t="s">
        <v>607</v>
      </c>
      <c r="D69" s="154" t="s">
        <v>608</v>
      </c>
      <c r="E69" s="155">
        <v>3.0999999999999999E-3</v>
      </c>
      <c r="F69" s="134" t="s">
        <v>609</v>
      </c>
      <c r="G69" s="134">
        <v>0.03</v>
      </c>
      <c r="H69" s="156">
        <v>38.51</v>
      </c>
      <c r="I69" s="156">
        <v>0.12</v>
      </c>
      <c r="J69" s="134" t="s">
        <v>610</v>
      </c>
      <c r="K69" s="134">
        <v>0.12</v>
      </c>
      <c r="L69" s="157"/>
      <c r="M69" s="156">
        <f>IF(ISNUMBER(K69/G69),IF(NOT(K69/G69=0),K69/G69, " "), " ")</f>
        <v>4</v>
      </c>
      <c r="N69" s="154" t="s">
        <v>611</v>
      </c>
    </row>
    <row r="70" spans="1:14" ht="45.6" x14ac:dyDescent="0.25">
      <c r="A70" s="152">
        <v>43</v>
      </c>
      <c r="B70" s="153" t="s">
        <v>612</v>
      </c>
      <c r="C70" s="132" t="s">
        <v>613</v>
      </c>
      <c r="D70" s="154" t="s">
        <v>614</v>
      </c>
      <c r="E70" s="155">
        <v>1</v>
      </c>
      <c r="F70" s="134" t="s">
        <v>615</v>
      </c>
      <c r="G70" s="134">
        <v>5.26</v>
      </c>
      <c r="H70" s="156">
        <v>15.88</v>
      </c>
      <c r="I70" s="156">
        <v>15.88</v>
      </c>
      <c r="J70" s="134" t="s">
        <v>616</v>
      </c>
      <c r="K70" s="134">
        <v>16.23</v>
      </c>
      <c r="L70" s="157"/>
      <c r="M70" s="156">
        <f>IF(ISNUMBER(K70/G70),IF(NOT(K70/G70=0),K70/G70, " "), " ")</f>
        <v>3.0855513307984794</v>
      </c>
      <c r="N70" s="154" t="s">
        <v>617</v>
      </c>
    </row>
    <row r="71" spans="1:14" ht="22.8" x14ac:dyDescent="0.25">
      <c r="A71" s="152">
        <v>44</v>
      </c>
      <c r="B71" s="153" t="s">
        <v>618</v>
      </c>
      <c r="C71" s="132" t="s">
        <v>619</v>
      </c>
      <c r="D71" s="154" t="s">
        <v>608</v>
      </c>
      <c r="E71" s="155">
        <v>4.1520000000000001</v>
      </c>
      <c r="F71" s="134" t="s">
        <v>620</v>
      </c>
      <c r="G71" s="134">
        <v>83.87</v>
      </c>
      <c r="H71" s="156">
        <v>87</v>
      </c>
      <c r="I71" s="156">
        <v>361.23</v>
      </c>
      <c r="J71" s="134" t="s">
        <v>621</v>
      </c>
      <c r="K71" s="134">
        <v>372.15</v>
      </c>
      <c r="L71" s="157"/>
      <c r="M71" s="156">
        <f>IF(ISNUMBER(K71/G71),IF(NOT(K71/G71=0),K71/G71, " "), " ")</f>
        <v>4.4372242756647191</v>
      </c>
      <c r="N71" s="154" t="s">
        <v>622</v>
      </c>
    </row>
    <row r="72" spans="1:14" ht="22.8" x14ac:dyDescent="0.25">
      <c r="A72" s="152">
        <v>45</v>
      </c>
      <c r="B72" s="153" t="s">
        <v>623</v>
      </c>
      <c r="C72" s="132" t="s">
        <v>624</v>
      </c>
      <c r="D72" s="154" t="s">
        <v>560</v>
      </c>
      <c r="E72" s="155">
        <v>1E-3</v>
      </c>
      <c r="F72" s="134" t="s">
        <v>625</v>
      </c>
      <c r="G72" s="134">
        <v>0.55000000000000004</v>
      </c>
      <c r="H72" s="156">
        <v>3073</v>
      </c>
      <c r="I72" s="156">
        <v>3.07</v>
      </c>
      <c r="J72" s="134" t="s">
        <v>626</v>
      </c>
      <c r="K72" s="134">
        <v>3.23</v>
      </c>
      <c r="L72" s="157"/>
      <c r="M72" s="156">
        <f>IF(ISNUMBER(K72/G72),IF(NOT(K72/G72=0),K72/G72, " "), " ")</f>
        <v>5.8727272727272721</v>
      </c>
      <c r="N72" s="154" t="s">
        <v>627</v>
      </c>
    </row>
    <row r="73" spans="1:14" ht="22.8" x14ac:dyDescent="0.25">
      <c r="A73" s="152">
        <v>46</v>
      </c>
      <c r="B73" s="153" t="s">
        <v>628</v>
      </c>
      <c r="C73" s="132" t="s">
        <v>629</v>
      </c>
      <c r="D73" s="154" t="s">
        <v>560</v>
      </c>
      <c r="E73" s="155">
        <v>1.4E-3</v>
      </c>
      <c r="F73" s="134" t="s">
        <v>630</v>
      </c>
      <c r="G73" s="134">
        <v>0.98</v>
      </c>
      <c r="H73" s="156">
        <v>3275</v>
      </c>
      <c r="I73" s="156">
        <v>4.59</v>
      </c>
      <c r="J73" s="134" t="s">
        <v>631</v>
      </c>
      <c r="K73" s="134">
        <v>4.8099999999999996</v>
      </c>
      <c r="L73" s="157"/>
      <c r="M73" s="156">
        <f>IF(ISNUMBER(K73/G73),IF(NOT(K73/G73=0),K73/G73, " "), " ")</f>
        <v>4.908163265306122</v>
      </c>
      <c r="N73" s="154" t="s">
        <v>632</v>
      </c>
    </row>
    <row r="74" spans="1:14" ht="22.8" x14ac:dyDescent="0.25">
      <c r="A74" s="152">
        <v>47</v>
      </c>
      <c r="B74" s="153" t="s">
        <v>633</v>
      </c>
      <c r="C74" s="132" t="s">
        <v>634</v>
      </c>
      <c r="D74" s="154" t="s">
        <v>560</v>
      </c>
      <c r="E74" s="155">
        <v>1.8E-3</v>
      </c>
      <c r="F74" s="134" t="s">
        <v>635</v>
      </c>
      <c r="G74" s="134">
        <v>1.07</v>
      </c>
      <c r="H74" s="156">
        <v>3399.82</v>
      </c>
      <c r="I74" s="156">
        <v>6.12</v>
      </c>
      <c r="J74" s="134" t="s">
        <v>636</v>
      </c>
      <c r="K74" s="134">
        <v>6.42</v>
      </c>
      <c r="L74" s="157"/>
      <c r="M74" s="156">
        <f>IF(ISNUMBER(K74/G74),IF(NOT(K74/G74=0),K74/G74, " "), " ")</f>
        <v>6</v>
      </c>
      <c r="N74" s="154" t="s">
        <v>637</v>
      </c>
    </row>
    <row r="75" spans="1:14" ht="22.8" x14ac:dyDescent="0.25">
      <c r="A75" s="152">
        <v>48</v>
      </c>
      <c r="B75" s="153" t="s">
        <v>638</v>
      </c>
      <c r="C75" s="132" t="s">
        <v>639</v>
      </c>
      <c r="D75" s="154" t="s">
        <v>560</v>
      </c>
      <c r="E75" s="155">
        <v>2.0000000000000001E-4</v>
      </c>
      <c r="F75" s="134" t="s">
        <v>640</v>
      </c>
      <c r="G75" s="134">
        <v>2.31</v>
      </c>
      <c r="H75" s="156">
        <v>48648.82</v>
      </c>
      <c r="I75" s="156">
        <v>9.73</v>
      </c>
      <c r="J75" s="134" t="s">
        <v>641</v>
      </c>
      <c r="K75" s="134">
        <v>9.9499999999999993</v>
      </c>
      <c r="L75" s="157"/>
      <c r="M75" s="156">
        <f>IF(ISNUMBER(K75/G75),IF(NOT(K75/G75=0),K75/G75, " "), " ")</f>
        <v>4.3073593073593068</v>
      </c>
      <c r="N75" s="154" t="s">
        <v>642</v>
      </c>
    </row>
    <row r="76" spans="1:14" ht="22.8" x14ac:dyDescent="0.25">
      <c r="A76" s="152">
        <v>49</v>
      </c>
      <c r="B76" s="153" t="s">
        <v>643</v>
      </c>
      <c r="C76" s="132" t="s">
        <v>644</v>
      </c>
      <c r="D76" s="154" t="s">
        <v>560</v>
      </c>
      <c r="E76" s="155">
        <v>5.0000000000000001E-4</v>
      </c>
      <c r="F76" s="134" t="s">
        <v>645</v>
      </c>
      <c r="G76" s="134">
        <v>5.34</v>
      </c>
      <c r="H76" s="156">
        <v>53556.78</v>
      </c>
      <c r="I76" s="156">
        <v>26.79</v>
      </c>
      <c r="J76" s="134" t="s">
        <v>646</v>
      </c>
      <c r="K76" s="134">
        <v>27.36</v>
      </c>
      <c r="L76" s="157"/>
      <c r="M76" s="156">
        <f>IF(ISNUMBER(K76/G76),IF(NOT(K76/G76=0),K76/G76, " "), " ")</f>
        <v>5.1235955056179776</v>
      </c>
      <c r="N76" s="154" t="s">
        <v>647</v>
      </c>
    </row>
    <row r="77" spans="1:14" ht="34.200000000000003" x14ac:dyDescent="0.25">
      <c r="A77" s="152">
        <v>50</v>
      </c>
      <c r="B77" s="153" t="s">
        <v>648</v>
      </c>
      <c r="C77" s="132" t="s">
        <v>649</v>
      </c>
      <c r="D77" s="154" t="s">
        <v>608</v>
      </c>
      <c r="E77" s="155">
        <v>1.6080000000000001</v>
      </c>
      <c r="F77" s="134" t="s">
        <v>650</v>
      </c>
      <c r="G77" s="134">
        <v>62.23</v>
      </c>
      <c r="H77" s="156">
        <v>126.06</v>
      </c>
      <c r="I77" s="156">
        <v>202.71</v>
      </c>
      <c r="J77" s="134" t="s">
        <v>651</v>
      </c>
      <c r="K77" s="134">
        <v>206.79</v>
      </c>
      <c r="L77" s="157"/>
      <c r="M77" s="156">
        <f>IF(ISNUMBER(K77/G77),IF(NOT(K77/G77=0),K77/G77, " "), " ")</f>
        <v>3.3229953398682306</v>
      </c>
      <c r="N77" s="154" t="s">
        <v>652</v>
      </c>
    </row>
    <row r="78" spans="1:14" ht="22.8" x14ac:dyDescent="0.25">
      <c r="A78" s="152">
        <v>51</v>
      </c>
      <c r="B78" s="153" t="s">
        <v>653</v>
      </c>
      <c r="C78" s="132" t="s">
        <v>654</v>
      </c>
      <c r="D78" s="154" t="s">
        <v>576</v>
      </c>
      <c r="E78" s="155">
        <v>4.5400000000000003E-2</v>
      </c>
      <c r="F78" s="134" t="s">
        <v>655</v>
      </c>
      <c r="G78" s="134">
        <v>4.57</v>
      </c>
      <c r="H78" s="156">
        <v>328</v>
      </c>
      <c r="I78" s="156">
        <v>14.91</v>
      </c>
      <c r="J78" s="134" t="s">
        <v>656</v>
      </c>
      <c r="K78" s="134">
        <v>15.36</v>
      </c>
      <c r="L78" s="157"/>
      <c r="M78" s="156">
        <f>IF(ISNUMBER(K78/G78),IF(NOT(K78/G78=0),K78/G78, " "), " ")</f>
        <v>3.361050328227571</v>
      </c>
      <c r="N78" s="154" t="s">
        <v>657</v>
      </c>
    </row>
    <row r="79" spans="1:14" ht="114" x14ac:dyDescent="0.25">
      <c r="A79" s="152">
        <v>52</v>
      </c>
      <c r="B79" s="153" t="s">
        <v>658</v>
      </c>
      <c r="C79" s="132" t="s">
        <v>659</v>
      </c>
      <c r="D79" s="154" t="s">
        <v>560</v>
      </c>
      <c r="E79" s="155">
        <v>8.9999999999999998E-4</v>
      </c>
      <c r="F79" s="134" t="s">
        <v>660</v>
      </c>
      <c r="G79" s="134">
        <v>4.7699999999999996</v>
      </c>
      <c r="H79" s="156">
        <v>20100.32</v>
      </c>
      <c r="I79" s="156">
        <v>18.09</v>
      </c>
      <c r="J79" s="134" t="s">
        <v>661</v>
      </c>
      <c r="K79" s="134">
        <v>18.54</v>
      </c>
      <c r="L79" s="157"/>
      <c r="M79" s="156">
        <f>IF(ISNUMBER(K79/G79),IF(NOT(K79/G79=0),K79/G79, " "), " ")</f>
        <v>3.8867924528301887</v>
      </c>
      <c r="N79" s="154" t="s">
        <v>662</v>
      </c>
    </row>
    <row r="80" spans="1:14" ht="22.8" x14ac:dyDescent="0.25">
      <c r="A80" s="152">
        <v>53</v>
      </c>
      <c r="B80" s="153" t="s">
        <v>663</v>
      </c>
      <c r="C80" s="132" t="s">
        <v>664</v>
      </c>
      <c r="D80" s="154" t="s">
        <v>665</v>
      </c>
      <c r="E80" s="155">
        <v>5.0700000000000002E-2</v>
      </c>
      <c r="F80" s="134" t="s">
        <v>666</v>
      </c>
      <c r="G80" s="134">
        <v>2.16</v>
      </c>
      <c r="H80" s="156">
        <v>128.38999999999999</v>
      </c>
      <c r="I80" s="156">
        <v>6.51</v>
      </c>
      <c r="J80" s="134" t="s">
        <v>667</v>
      </c>
      <c r="K80" s="134">
        <v>6.63</v>
      </c>
      <c r="L80" s="157"/>
      <c r="M80" s="156">
        <f>IF(ISNUMBER(K80/G80),IF(NOT(K80/G80=0),K80/G80, " "), " ")</f>
        <v>3.0694444444444442</v>
      </c>
      <c r="N80" s="154" t="s">
        <v>668</v>
      </c>
    </row>
    <row r="81" spans="1:14" ht="45.6" x14ac:dyDescent="0.25">
      <c r="A81" s="152">
        <v>54</v>
      </c>
      <c r="B81" s="153" t="s">
        <v>669</v>
      </c>
      <c r="C81" s="132" t="s">
        <v>670</v>
      </c>
      <c r="D81" s="154" t="s">
        <v>665</v>
      </c>
      <c r="E81" s="155">
        <v>0.2</v>
      </c>
      <c r="F81" s="134" t="s">
        <v>671</v>
      </c>
      <c r="G81" s="134">
        <v>4.5599999999999996</v>
      </c>
      <c r="H81" s="156">
        <v>118.14</v>
      </c>
      <c r="I81" s="156">
        <v>23.63</v>
      </c>
      <c r="J81" s="134" t="s">
        <v>672</v>
      </c>
      <c r="K81" s="134">
        <v>24.12</v>
      </c>
      <c r="L81" s="157"/>
      <c r="M81" s="156">
        <f>IF(ISNUMBER(K81/G81),IF(NOT(K81/G81=0),K81/G81, " "), " ")</f>
        <v>5.2894736842105265</v>
      </c>
      <c r="N81" s="154" t="s">
        <v>673</v>
      </c>
    </row>
    <row r="82" spans="1:14" ht="22.8" x14ac:dyDescent="0.25">
      <c r="A82" s="152">
        <v>55</v>
      </c>
      <c r="B82" s="153" t="s">
        <v>674</v>
      </c>
      <c r="C82" s="132" t="s">
        <v>675</v>
      </c>
      <c r="D82" s="154" t="s">
        <v>560</v>
      </c>
      <c r="E82" s="155">
        <v>1.0500000000000001E-2</v>
      </c>
      <c r="F82" s="134" t="s">
        <v>676</v>
      </c>
      <c r="G82" s="134">
        <v>178.5</v>
      </c>
      <c r="H82" s="156">
        <v>203390</v>
      </c>
      <c r="I82" s="156">
        <v>2135.6</v>
      </c>
      <c r="J82" s="134" t="s">
        <v>677</v>
      </c>
      <c r="K82" s="134">
        <v>2179.52</v>
      </c>
      <c r="L82" s="157"/>
      <c r="M82" s="156">
        <f>IF(ISNUMBER(K82/G82),IF(NOT(K82/G82=0),K82/G82, " "), " ")</f>
        <v>12.210196078431373</v>
      </c>
      <c r="N82" s="154" t="s">
        <v>678</v>
      </c>
    </row>
    <row r="83" spans="1:14" ht="22.8" x14ac:dyDescent="0.25">
      <c r="A83" s="152">
        <v>56</v>
      </c>
      <c r="B83" s="153" t="s">
        <v>679</v>
      </c>
      <c r="C83" s="132" t="s">
        <v>680</v>
      </c>
      <c r="D83" s="154" t="s">
        <v>560</v>
      </c>
      <c r="E83" s="155">
        <v>4.9099999999999998E-2</v>
      </c>
      <c r="F83" s="134" t="s">
        <v>681</v>
      </c>
      <c r="G83" s="134">
        <v>243.05</v>
      </c>
      <c r="H83" s="156">
        <v>17906.78</v>
      </c>
      <c r="I83" s="156">
        <v>879.22</v>
      </c>
      <c r="J83" s="134" t="s">
        <v>682</v>
      </c>
      <c r="K83" s="134">
        <v>902.7</v>
      </c>
      <c r="L83" s="157"/>
      <c r="M83" s="156">
        <f>IF(ISNUMBER(K83/G83),IF(NOT(K83/G83=0),K83/G83, " "), " ")</f>
        <v>3.7140506068710142</v>
      </c>
      <c r="N83" s="154" t="s">
        <v>683</v>
      </c>
    </row>
    <row r="84" spans="1:14" ht="22.8" x14ac:dyDescent="0.25">
      <c r="A84" s="152">
        <v>57</v>
      </c>
      <c r="B84" s="153" t="s">
        <v>684</v>
      </c>
      <c r="C84" s="132" t="s">
        <v>685</v>
      </c>
      <c r="D84" s="154" t="s">
        <v>608</v>
      </c>
      <c r="E84" s="155">
        <v>0.98399999999999999</v>
      </c>
      <c r="F84" s="134" t="s">
        <v>686</v>
      </c>
      <c r="G84" s="134">
        <v>7.26</v>
      </c>
      <c r="H84" s="156">
        <v>26.61</v>
      </c>
      <c r="I84" s="156">
        <v>26.18</v>
      </c>
      <c r="J84" s="134" t="s">
        <v>687</v>
      </c>
      <c r="K84" s="134">
        <v>26.77</v>
      </c>
      <c r="L84" s="157"/>
      <c r="M84" s="156">
        <f>IF(ISNUMBER(K84/G84),IF(NOT(K84/G84=0),K84/G84, " "), " ")</f>
        <v>3.6873278236914602</v>
      </c>
      <c r="N84" s="154" t="s">
        <v>688</v>
      </c>
    </row>
    <row r="85" spans="1:14" ht="22.8" x14ac:dyDescent="0.25">
      <c r="A85" s="152">
        <v>58</v>
      </c>
      <c r="B85" s="153" t="s">
        <v>689</v>
      </c>
      <c r="C85" s="132" t="s">
        <v>690</v>
      </c>
      <c r="D85" s="154" t="s">
        <v>665</v>
      </c>
      <c r="E85" s="155">
        <v>0.25919999999999999</v>
      </c>
      <c r="F85" s="134" t="s">
        <v>523</v>
      </c>
      <c r="G85" s="134">
        <v>1.83</v>
      </c>
      <c r="H85" s="156">
        <v>34.75</v>
      </c>
      <c r="I85" s="156">
        <v>9.02</v>
      </c>
      <c r="J85" s="134" t="s">
        <v>691</v>
      </c>
      <c r="K85" s="134">
        <v>9.23</v>
      </c>
      <c r="L85" s="157"/>
      <c r="M85" s="156">
        <f>IF(ISNUMBER(K85/G85),IF(NOT(K85/G85=0),K85/G85, " "), " ")</f>
        <v>5.0437158469945356</v>
      </c>
      <c r="N85" s="154" t="s">
        <v>692</v>
      </c>
    </row>
    <row r="86" spans="1:14" ht="22.8" x14ac:dyDescent="0.25">
      <c r="A86" s="152">
        <v>59</v>
      </c>
      <c r="B86" s="153" t="s">
        <v>693</v>
      </c>
      <c r="C86" s="132" t="s">
        <v>694</v>
      </c>
      <c r="D86" s="154" t="s">
        <v>560</v>
      </c>
      <c r="E86" s="155">
        <v>1E-4</v>
      </c>
      <c r="F86" s="134" t="s">
        <v>695</v>
      </c>
      <c r="G86" s="134">
        <v>0.92</v>
      </c>
      <c r="H86" s="156">
        <v>32928</v>
      </c>
      <c r="I86" s="156">
        <v>3.29</v>
      </c>
      <c r="J86" s="134" t="s">
        <v>696</v>
      </c>
      <c r="K86" s="134">
        <v>3.37</v>
      </c>
      <c r="L86" s="157"/>
      <c r="M86" s="156">
        <f>IF(ISNUMBER(K86/G86),IF(NOT(K86/G86=0),K86/G86, " "), " ")</f>
        <v>3.6630434782608696</v>
      </c>
      <c r="N86" s="154" t="s">
        <v>697</v>
      </c>
    </row>
    <row r="87" spans="1:14" ht="45.6" x14ac:dyDescent="0.25">
      <c r="A87" s="152">
        <v>60</v>
      </c>
      <c r="B87" s="153" t="s">
        <v>698</v>
      </c>
      <c r="C87" s="132" t="s">
        <v>699</v>
      </c>
      <c r="D87" s="154" t="s">
        <v>560</v>
      </c>
      <c r="E87" s="155">
        <v>5.0000000000000001E-4</v>
      </c>
      <c r="F87" s="134" t="s">
        <v>700</v>
      </c>
      <c r="G87" s="134">
        <v>9.15</v>
      </c>
      <c r="H87" s="156">
        <v>62979.519999999997</v>
      </c>
      <c r="I87" s="156">
        <v>31.49</v>
      </c>
      <c r="J87" s="134" t="s">
        <v>701</v>
      </c>
      <c r="K87" s="134">
        <v>32.22</v>
      </c>
      <c r="L87" s="157"/>
      <c r="M87" s="156">
        <f>IF(ISNUMBER(K87/G87),IF(NOT(K87/G87=0),K87/G87, " "), " ")</f>
        <v>3.5213114754098358</v>
      </c>
      <c r="N87" s="154" t="s">
        <v>702</v>
      </c>
    </row>
    <row r="88" spans="1:14" ht="34.200000000000003" x14ac:dyDescent="0.25">
      <c r="A88" s="152">
        <v>61</v>
      </c>
      <c r="B88" s="153" t="s">
        <v>703</v>
      </c>
      <c r="C88" s="132" t="s">
        <v>704</v>
      </c>
      <c r="D88" s="154" t="s">
        <v>665</v>
      </c>
      <c r="E88" s="155">
        <v>0.04</v>
      </c>
      <c r="F88" s="134" t="s">
        <v>705</v>
      </c>
      <c r="G88" s="134">
        <v>0.69</v>
      </c>
      <c r="H88" s="156">
        <v>56.91</v>
      </c>
      <c r="I88" s="156">
        <v>2.2799999999999998</v>
      </c>
      <c r="J88" s="134" t="s">
        <v>706</v>
      </c>
      <c r="K88" s="134">
        <v>2.33</v>
      </c>
      <c r="L88" s="157"/>
      <c r="M88" s="156">
        <f>IF(ISNUMBER(K88/G88),IF(NOT(K88/G88=0),K88/G88, " "), " ")</f>
        <v>3.3768115942028989</v>
      </c>
      <c r="N88" s="154" t="s">
        <v>707</v>
      </c>
    </row>
    <row r="89" spans="1:14" ht="68.400000000000006" x14ac:dyDescent="0.25">
      <c r="A89" s="152">
        <v>62</v>
      </c>
      <c r="B89" s="153" t="s">
        <v>708</v>
      </c>
      <c r="C89" s="132" t="s">
        <v>709</v>
      </c>
      <c r="D89" s="154" t="s">
        <v>560</v>
      </c>
      <c r="E89" s="155">
        <v>1.8E-3</v>
      </c>
      <c r="F89" s="134" t="s">
        <v>710</v>
      </c>
      <c r="G89" s="134">
        <v>14.35</v>
      </c>
      <c r="H89" s="156">
        <v>20852.8</v>
      </c>
      <c r="I89" s="156">
        <v>37.54</v>
      </c>
      <c r="J89" s="134" t="s">
        <v>711</v>
      </c>
      <c r="K89" s="134">
        <v>38.6</v>
      </c>
      <c r="L89" s="157"/>
      <c r="M89" s="156">
        <f>IF(ISNUMBER(K89/G89),IF(NOT(K89/G89=0),K89/G89, " "), " ")</f>
        <v>2.6898954703832754</v>
      </c>
      <c r="N89" s="154" t="s">
        <v>712</v>
      </c>
    </row>
    <row r="90" spans="1:14" ht="22.8" x14ac:dyDescent="0.25">
      <c r="A90" s="152">
        <v>63</v>
      </c>
      <c r="B90" s="153" t="s">
        <v>713</v>
      </c>
      <c r="C90" s="132" t="s">
        <v>714</v>
      </c>
      <c r="D90" s="154" t="s">
        <v>665</v>
      </c>
      <c r="E90" s="155">
        <v>0.21</v>
      </c>
      <c r="F90" s="134" t="s">
        <v>715</v>
      </c>
      <c r="G90" s="134">
        <v>2.1</v>
      </c>
      <c r="H90" s="156">
        <v>27.12</v>
      </c>
      <c r="I90" s="156">
        <v>5.7</v>
      </c>
      <c r="J90" s="134" t="s">
        <v>716</v>
      </c>
      <c r="K90" s="134">
        <v>5.83</v>
      </c>
      <c r="L90" s="157"/>
      <c r="M90" s="156">
        <f>IF(ISNUMBER(K90/G90),IF(NOT(K90/G90=0),K90/G90, " "), " ")</f>
        <v>2.7761904761904761</v>
      </c>
      <c r="N90" s="154" t="s">
        <v>717</v>
      </c>
    </row>
    <row r="91" spans="1:14" ht="22.8" x14ac:dyDescent="0.25">
      <c r="A91" s="152">
        <v>64</v>
      </c>
      <c r="B91" s="153" t="s">
        <v>718</v>
      </c>
      <c r="C91" s="132" t="s">
        <v>719</v>
      </c>
      <c r="D91" s="154" t="s">
        <v>665</v>
      </c>
      <c r="E91" s="155">
        <v>8.0000000000000004E-4</v>
      </c>
      <c r="F91" s="134" t="s">
        <v>720</v>
      </c>
      <c r="G91" s="134">
        <v>0.01</v>
      </c>
      <c r="H91" s="156">
        <v>27.54</v>
      </c>
      <c r="I91" s="156">
        <v>0.02</v>
      </c>
      <c r="J91" s="134" t="s">
        <v>721</v>
      </c>
      <c r="K91" s="134">
        <v>0.02</v>
      </c>
      <c r="L91" s="157"/>
      <c r="M91" s="156">
        <f>IF(ISNUMBER(K91/G91),IF(NOT(K91/G91=0),K91/G91, " "), " ")</f>
        <v>2</v>
      </c>
      <c r="N91" s="154" t="s">
        <v>722</v>
      </c>
    </row>
    <row r="92" spans="1:14" ht="68.400000000000006" x14ac:dyDescent="0.25">
      <c r="A92" s="152">
        <v>65</v>
      </c>
      <c r="B92" s="153" t="s">
        <v>723</v>
      </c>
      <c r="C92" s="132" t="s">
        <v>724</v>
      </c>
      <c r="D92" s="154" t="s">
        <v>665</v>
      </c>
      <c r="E92" s="155">
        <v>0.06</v>
      </c>
      <c r="F92" s="134" t="s">
        <v>725</v>
      </c>
      <c r="G92" s="134">
        <v>6.96</v>
      </c>
      <c r="H92" s="156">
        <v>646.92999999999995</v>
      </c>
      <c r="I92" s="156">
        <v>38.82</v>
      </c>
      <c r="J92" s="134" t="s">
        <v>726</v>
      </c>
      <c r="K92" s="134">
        <v>39.6</v>
      </c>
      <c r="L92" s="157"/>
      <c r="M92" s="156">
        <f>IF(ISNUMBER(K92/G92),IF(NOT(K92/G92=0),K92/G92, " "), " ")</f>
        <v>5.6896551724137936</v>
      </c>
      <c r="N92" s="154" t="s">
        <v>727</v>
      </c>
    </row>
    <row r="93" spans="1:14" ht="34.200000000000003" x14ac:dyDescent="0.25">
      <c r="A93" s="152">
        <v>66</v>
      </c>
      <c r="B93" s="153" t="s">
        <v>728</v>
      </c>
      <c r="C93" s="132" t="s">
        <v>729</v>
      </c>
      <c r="D93" s="154" t="s">
        <v>560</v>
      </c>
      <c r="E93" s="155">
        <v>2.2000000000000001E-3</v>
      </c>
      <c r="F93" s="134" t="s">
        <v>730</v>
      </c>
      <c r="G93" s="134">
        <v>27.87</v>
      </c>
      <c r="H93" s="156">
        <v>44304</v>
      </c>
      <c r="I93" s="156">
        <v>97.47</v>
      </c>
      <c r="J93" s="134" t="s">
        <v>731</v>
      </c>
      <c r="K93" s="134">
        <v>99.65</v>
      </c>
      <c r="L93" s="157"/>
      <c r="M93" s="156">
        <f>IF(ISNUMBER(K93/G93),IF(NOT(K93/G93=0),K93/G93, " "), " ")</f>
        <v>3.575529242913527</v>
      </c>
      <c r="N93" s="154" t="s">
        <v>732</v>
      </c>
    </row>
    <row r="94" spans="1:14" ht="34.200000000000003" x14ac:dyDescent="0.25">
      <c r="A94" s="152">
        <v>67</v>
      </c>
      <c r="B94" s="153" t="s">
        <v>733</v>
      </c>
      <c r="C94" s="132" t="s">
        <v>734</v>
      </c>
      <c r="D94" s="154" t="s">
        <v>560</v>
      </c>
      <c r="E94" s="155">
        <v>1.1999999999999999E-3</v>
      </c>
      <c r="F94" s="134" t="s">
        <v>735</v>
      </c>
      <c r="G94" s="134">
        <v>25.1</v>
      </c>
      <c r="H94" s="156">
        <v>50416.65</v>
      </c>
      <c r="I94" s="156">
        <v>60.5</v>
      </c>
      <c r="J94" s="134" t="s">
        <v>736</v>
      </c>
      <c r="K94" s="134">
        <v>61.84</v>
      </c>
      <c r="L94" s="157"/>
      <c r="M94" s="156">
        <f>IF(ISNUMBER(K94/G94),IF(NOT(K94/G94=0),K94/G94, " "), " ")</f>
        <v>2.4637450199203186</v>
      </c>
      <c r="N94" s="154" t="s">
        <v>737</v>
      </c>
    </row>
    <row r="95" spans="1:14" ht="34.200000000000003" x14ac:dyDescent="0.25">
      <c r="A95" s="152">
        <v>68</v>
      </c>
      <c r="B95" s="153" t="s">
        <v>738</v>
      </c>
      <c r="C95" s="132" t="s">
        <v>739</v>
      </c>
      <c r="D95" s="154" t="s">
        <v>576</v>
      </c>
      <c r="E95" s="155">
        <v>3.3000000000000002E-2</v>
      </c>
      <c r="F95" s="134" t="s">
        <v>740</v>
      </c>
      <c r="G95" s="134">
        <v>47.03</v>
      </c>
      <c r="H95" s="156">
        <v>7690.26</v>
      </c>
      <c r="I95" s="156">
        <v>253.78</v>
      </c>
      <c r="J95" s="134" t="s">
        <v>741</v>
      </c>
      <c r="K95" s="134">
        <v>260.39</v>
      </c>
      <c r="L95" s="157"/>
      <c r="M95" s="156">
        <f>IF(ISNUMBER(K95/G95),IF(NOT(K95/G95=0),K95/G95, " "), " ")</f>
        <v>5.5366787157133741</v>
      </c>
      <c r="N95" s="154" t="s">
        <v>742</v>
      </c>
    </row>
    <row r="96" spans="1:14" ht="34.200000000000003" x14ac:dyDescent="0.25">
      <c r="A96" s="152">
        <v>69</v>
      </c>
      <c r="B96" s="153" t="s">
        <v>743</v>
      </c>
      <c r="C96" s="132" t="s">
        <v>744</v>
      </c>
      <c r="D96" s="154" t="s">
        <v>576</v>
      </c>
      <c r="E96" s="155">
        <v>5.3E-3</v>
      </c>
      <c r="F96" s="134" t="s">
        <v>745</v>
      </c>
      <c r="G96" s="134">
        <v>1.98</v>
      </c>
      <c r="H96" s="156">
        <v>2476.37</v>
      </c>
      <c r="I96" s="156">
        <v>13.12</v>
      </c>
      <c r="J96" s="134" t="s">
        <v>746</v>
      </c>
      <c r="K96" s="134">
        <v>13.63</v>
      </c>
      <c r="L96" s="157"/>
      <c r="M96" s="156">
        <f>IF(ISNUMBER(K96/G96),IF(NOT(K96/G96=0),K96/G96, " "), " ")</f>
        <v>6.8838383838383841</v>
      </c>
      <c r="N96" s="154" t="s">
        <v>747</v>
      </c>
    </row>
    <row r="97" spans="1:14" ht="57" x14ac:dyDescent="0.25">
      <c r="A97" s="152">
        <v>70</v>
      </c>
      <c r="B97" s="153" t="s">
        <v>748</v>
      </c>
      <c r="C97" s="132" t="s">
        <v>749</v>
      </c>
      <c r="D97" s="154" t="s">
        <v>750</v>
      </c>
      <c r="E97" s="155">
        <v>11.663</v>
      </c>
      <c r="F97" s="134" t="s">
        <v>751</v>
      </c>
      <c r="G97" s="134">
        <v>143.44999999999999</v>
      </c>
      <c r="H97" s="156">
        <v>39.79</v>
      </c>
      <c r="I97" s="156">
        <v>464.07</v>
      </c>
      <c r="J97" s="134" t="s">
        <v>752</v>
      </c>
      <c r="K97" s="134">
        <v>475.15</v>
      </c>
      <c r="L97" s="157"/>
      <c r="M97" s="156">
        <f>IF(ISNUMBER(K97/G97),IF(NOT(K97/G97=0),K97/G97, " "), " ")</f>
        <v>3.3123039386545834</v>
      </c>
      <c r="N97" s="154" t="s">
        <v>753</v>
      </c>
    </row>
    <row r="98" spans="1:14" ht="57" x14ac:dyDescent="0.25">
      <c r="A98" s="152">
        <v>71</v>
      </c>
      <c r="B98" s="153" t="s">
        <v>754</v>
      </c>
      <c r="C98" s="132" t="s">
        <v>755</v>
      </c>
      <c r="D98" s="154" t="s">
        <v>750</v>
      </c>
      <c r="E98" s="155">
        <v>1.1999999999999999E-3</v>
      </c>
      <c r="F98" s="134" t="s">
        <v>756</v>
      </c>
      <c r="G98" s="134">
        <v>0.32</v>
      </c>
      <c r="H98" s="156">
        <v>1039.1300000000001</v>
      </c>
      <c r="I98" s="156">
        <v>1.25</v>
      </c>
      <c r="J98" s="134" t="s">
        <v>757</v>
      </c>
      <c r="K98" s="134">
        <v>1.28</v>
      </c>
      <c r="L98" s="157"/>
      <c r="M98" s="156">
        <f>IF(ISNUMBER(K98/G98),IF(NOT(K98/G98=0),K98/G98, " "), " ")</f>
        <v>4</v>
      </c>
      <c r="N98" s="154" t="s">
        <v>758</v>
      </c>
    </row>
    <row r="99" spans="1:14" ht="22.8" x14ac:dyDescent="0.25">
      <c r="A99" s="152">
        <v>72</v>
      </c>
      <c r="B99" s="153" t="s">
        <v>759</v>
      </c>
      <c r="C99" s="132" t="s">
        <v>760</v>
      </c>
      <c r="D99" s="154" t="s">
        <v>750</v>
      </c>
      <c r="E99" s="155">
        <v>20.956</v>
      </c>
      <c r="F99" s="134" t="s">
        <v>761</v>
      </c>
      <c r="G99" s="134">
        <v>41.91</v>
      </c>
      <c r="H99" s="156">
        <v>4.24</v>
      </c>
      <c r="I99" s="156">
        <v>88.86</v>
      </c>
      <c r="J99" s="134" t="s">
        <v>762</v>
      </c>
      <c r="K99" s="134">
        <v>91.37</v>
      </c>
      <c r="L99" s="157"/>
      <c r="M99" s="156">
        <f>IF(ISNUMBER(K99/G99),IF(NOT(K99/G99=0),K99/G99, " "), " ")</f>
        <v>2.1801479360534484</v>
      </c>
      <c r="N99" s="154" t="s">
        <v>763</v>
      </c>
    </row>
    <row r="100" spans="1:14" ht="57" x14ac:dyDescent="0.25">
      <c r="A100" s="152">
        <v>73</v>
      </c>
      <c r="B100" s="153" t="s">
        <v>764</v>
      </c>
      <c r="C100" s="132" t="s">
        <v>765</v>
      </c>
      <c r="D100" s="154" t="s">
        <v>576</v>
      </c>
      <c r="E100" s="155">
        <v>3.2000000000000002E-3</v>
      </c>
      <c r="F100" s="134" t="s">
        <v>766</v>
      </c>
      <c r="G100" s="134">
        <v>7.84</v>
      </c>
      <c r="H100" s="156">
        <v>12997</v>
      </c>
      <c r="I100" s="156">
        <v>41.59</v>
      </c>
      <c r="J100" s="134" t="s">
        <v>767</v>
      </c>
      <c r="K100" s="134">
        <v>42.58</v>
      </c>
      <c r="L100" s="157"/>
      <c r="M100" s="156">
        <f>IF(ISNUMBER(K100/G100),IF(NOT(K100/G100=0),K100/G100, " "), " ")</f>
        <v>5.4311224489795915</v>
      </c>
      <c r="N100" s="154" t="s">
        <v>768</v>
      </c>
    </row>
    <row r="101" spans="1:14" ht="34.200000000000003" x14ac:dyDescent="0.25">
      <c r="A101" s="152">
        <v>74</v>
      </c>
      <c r="B101" s="153" t="s">
        <v>769</v>
      </c>
      <c r="C101" s="132" t="s">
        <v>770</v>
      </c>
      <c r="D101" s="154" t="s">
        <v>750</v>
      </c>
      <c r="E101" s="155">
        <v>17.5</v>
      </c>
      <c r="F101" s="134" t="s">
        <v>771</v>
      </c>
      <c r="G101" s="134">
        <v>577.5</v>
      </c>
      <c r="H101" s="156">
        <v>111.5</v>
      </c>
      <c r="I101" s="156">
        <v>1951.25</v>
      </c>
      <c r="J101" s="134" t="s">
        <v>772</v>
      </c>
      <c r="K101" s="134">
        <v>1993.6</v>
      </c>
      <c r="L101" s="157"/>
      <c r="M101" s="156">
        <f>IF(ISNUMBER(K101/G101),IF(NOT(K101/G101=0),K101/G101, " "), " ")</f>
        <v>3.4521212121212121</v>
      </c>
      <c r="N101" s="154" t="s">
        <v>773</v>
      </c>
    </row>
    <row r="102" spans="1:14" ht="34.200000000000003" x14ac:dyDescent="0.25">
      <c r="A102" s="152">
        <v>75</v>
      </c>
      <c r="B102" s="153" t="s">
        <v>774</v>
      </c>
      <c r="C102" s="132" t="s">
        <v>775</v>
      </c>
      <c r="D102" s="154" t="s">
        <v>776</v>
      </c>
      <c r="E102" s="155">
        <v>0.1263</v>
      </c>
      <c r="F102" s="134" t="s">
        <v>777</v>
      </c>
      <c r="G102" s="134">
        <v>34.86</v>
      </c>
      <c r="H102" s="156">
        <v>1425</v>
      </c>
      <c r="I102" s="156">
        <v>179.97</v>
      </c>
      <c r="J102" s="134" t="s">
        <v>778</v>
      </c>
      <c r="K102" s="134">
        <v>183.79</v>
      </c>
      <c r="L102" s="157"/>
      <c r="M102" s="156">
        <f>IF(ISNUMBER(K102/G102),IF(NOT(K102/G102=0),K102/G102, " "), " ")</f>
        <v>5.2722317842799766</v>
      </c>
      <c r="N102" s="154" t="s">
        <v>779</v>
      </c>
    </row>
    <row r="103" spans="1:14" ht="34.200000000000003" x14ac:dyDescent="0.25">
      <c r="A103" s="152">
        <v>76</v>
      </c>
      <c r="B103" s="153" t="s">
        <v>780</v>
      </c>
      <c r="C103" s="132" t="s">
        <v>781</v>
      </c>
      <c r="D103" s="154" t="s">
        <v>776</v>
      </c>
      <c r="E103" s="155">
        <v>0.1263</v>
      </c>
      <c r="F103" s="134" t="s">
        <v>782</v>
      </c>
      <c r="G103" s="134">
        <v>58.23</v>
      </c>
      <c r="H103" s="156">
        <v>2137.5</v>
      </c>
      <c r="I103" s="156">
        <v>269.95999999999998</v>
      </c>
      <c r="J103" s="134" t="s">
        <v>783</v>
      </c>
      <c r="K103" s="134">
        <v>275.7</v>
      </c>
      <c r="L103" s="157"/>
      <c r="M103" s="156">
        <f>IF(ISNUMBER(K103/G103),IF(NOT(K103/G103=0),K103/G103, " "), " ")</f>
        <v>4.7346728490468832</v>
      </c>
      <c r="N103" s="154" t="s">
        <v>784</v>
      </c>
    </row>
    <row r="104" spans="1:14" ht="22.8" x14ac:dyDescent="0.25">
      <c r="A104" s="152">
        <v>77</v>
      </c>
      <c r="B104" s="153" t="s">
        <v>785</v>
      </c>
      <c r="C104" s="132" t="s">
        <v>786</v>
      </c>
      <c r="D104" s="154" t="s">
        <v>614</v>
      </c>
      <c r="E104" s="155">
        <v>2.0000000000000001E-4</v>
      </c>
      <c r="F104" s="134" t="s">
        <v>787</v>
      </c>
      <c r="G104" s="134">
        <v>0.08</v>
      </c>
      <c r="H104" s="156">
        <v>1375.57</v>
      </c>
      <c r="I104" s="156">
        <v>0.28000000000000003</v>
      </c>
      <c r="J104" s="134" t="s">
        <v>788</v>
      </c>
      <c r="K104" s="134">
        <v>0.28000000000000003</v>
      </c>
      <c r="L104" s="157"/>
      <c r="M104" s="156">
        <f>IF(ISNUMBER(K104/G104),IF(NOT(K104/G104=0),K104/G104, " "), " ")</f>
        <v>3.5000000000000004</v>
      </c>
      <c r="N104" s="154" t="s">
        <v>789</v>
      </c>
    </row>
    <row r="105" spans="1:14" ht="22.8" x14ac:dyDescent="0.25">
      <c r="A105" s="152">
        <v>78</v>
      </c>
      <c r="B105" s="153" t="s">
        <v>790</v>
      </c>
      <c r="C105" s="132" t="s">
        <v>791</v>
      </c>
      <c r="D105" s="154" t="s">
        <v>792</v>
      </c>
      <c r="E105" s="155">
        <v>1</v>
      </c>
      <c r="F105" s="134" t="s">
        <v>793</v>
      </c>
      <c r="G105" s="134">
        <v>7.21</v>
      </c>
      <c r="H105" s="156">
        <v>15.85</v>
      </c>
      <c r="I105" s="156">
        <v>15.85</v>
      </c>
      <c r="J105" s="134" t="s">
        <v>794</v>
      </c>
      <c r="K105" s="134">
        <v>16.170000000000002</v>
      </c>
      <c r="L105" s="157"/>
      <c r="M105" s="156">
        <f>IF(ISNUMBER(K105/G105),IF(NOT(K105/G105=0),K105/G105, " "), " ")</f>
        <v>2.2427184466019421</v>
      </c>
      <c r="N105" s="154" t="s">
        <v>795</v>
      </c>
    </row>
    <row r="106" spans="1:14" ht="57" x14ac:dyDescent="0.25">
      <c r="A106" s="152">
        <v>79</v>
      </c>
      <c r="B106" s="153" t="s">
        <v>796</v>
      </c>
      <c r="C106" s="132" t="s">
        <v>797</v>
      </c>
      <c r="D106" s="154" t="s">
        <v>750</v>
      </c>
      <c r="E106" s="155">
        <v>5.5</v>
      </c>
      <c r="F106" s="134" t="s">
        <v>798</v>
      </c>
      <c r="G106" s="134">
        <v>316.91000000000003</v>
      </c>
      <c r="H106" s="156">
        <v>162</v>
      </c>
      <c r="I106" s="156">
        <v>891</v>
      </c>
      <c r="J106" s="134" t="s">
        <v>799</v>
      </c>
      <c r="K106" s="134">
        <v>909.65</v>
      </c>
      <c r="L106" s="157"/>
      <c r="M106" s="156">
        <f>IF(ISNUMBER(K106/G106),IF(NOT(K106/G106=0),K106/G106, " "), " ")</f>
        <v>2.8703732921018581</v>
      </c>
      <c r="N106" s="154" t="s">
        <v>800</v>
      </c>
    </row>
    <row r="107" spans="1:14" ht="22.8" x14ac:dyDescent="0.25">
      <c r="A107" s="152">
        <v>80</v>
      </c>
      <c r="B107" s="153" t="s">
        <v>801</v>
      </c>
      <c r="C107" s="132" t="s">
        <v>802</v>
      </c>
      <c r="D107" s="154" t="s">
        <v>614</v>
      </c>
      <c r="E107" s="155">
        <v>2</v>
      </c>
      <c r="F107" s="134" t="s">
        <v>803</v>
      </c>
      <c r="G107" s="134">
        <v>37.200000000000003</v>
      </c>
      <c r="H107" s="156">
        <v>33.74</v>
      </c>
      <c r="I107" s="156">
        <v>67.48</v>
      </c>
      <c r="J107" s="134" t="s">
        <v>804</v>
      </c>
      <c r="K107" s="134">
        <v>68.959999999999994</v>
      </c>
      <c r="L107" s="157"/>
      <c r="M107" s="156">
        <f>IF(ISNUMBER(K107/G107),IF(NOT(K107/G107=0),K107/G107, " "), " ")</f>
        <v>1.8537634408602148</v>
      </c>
      <c r="N107" s="154" t="s">
        <v>805</v>
      </c>
    </row>
    <row r="108" spans="1:14" ht="34.200000000000003" x14ac:dyDescent="0.25">
      <c r="A108" s="152">
        <v>81</v>
      </c>
      <c r="B108" s="153" t="s">
        <v>806</v>
      </c>
      <c r="C108" s="132" t="s">
        <v>807</v>
      </c>
      <c r="D108" s="154" t="s">
        <v>750</v>
      </c>
      <c r="E108" s="155">
        <v>1.4970000000000001</v>
      </c>
      <c r="F108" s="134" t="s">
        <v>808</v>
      </c>
      <c r="G108" s="134">
        <v>77.989999999999995</v>
      </c>
      <c r="H108" s="156">
        <v>216.13</v>
      </c>
      <c r="I108" s="156">
        <v>323.55</v>
      </c>
      <c r="J108" s="134" t="s">
        <v>809</v>
      </c>
      <c r="K108" s="134">
        <v>330.18</v>
      </c>
      <c r="L108" s="157"/>
      <c r="M108" s="156">
        <f>IF(ISNUMBER(K108/G108),IF(NOT(K108/G108=0),K108/G108, " "), " ")</f>
        <v>4.2336196948326714</v>
      </c>
      <c r="N108" s="154" t="s">
        <v>810</v>
      </c>
    </row>
    <row r="109" spans="1:14" ht="22.8" x14ac:dyDescent="0.25">
      <c r="A109" s="152">
        <v>82</v>
      </c>
      <c r="B109" s="153" t="s">
        <v>811</v>
      </c>
      <c r="C109" s="132" t="s">
        <v>812</v>
      </c>
      <c r="D109" s="154" t="s">
        <v>576</v>
      </c>
      <c r="E109" s="155">
        <v>2.8E-3</v>
      </c>
      <c r="F109" s="134" t="s">
        <v>813</v>
      </c>
      <c r="G109" s="134">
        <v>1.62</v>
      </c>
      <c r="H109" s="156">
        <v>2765</v>
      </c>
      <c r="I109" s="156">
        <v>7.74</v>
      </c>
      <c r="J109" s="134" t="s">
        <v>814</v>
      </c>
      <c r="K109" s="134">
        <v>9.1</v>
      </c>
      <c r="L109" s="157"/>
      <c r="M109" s="156">
        <f>IF(ISNUMBER(K109/G109),IF(NOT(K109/G109=0),K109/G109, " "), " ")</f>
        <v>5.6172839506172831</v>
      </c>
      <c r="N109" s="154" t="s">
        <v>815</v>
      </c>
    </row>
    <row r="110" spans="1:14" ht="22.8" x14ac:dyDescent="0.25">
      <c r="A110" s="152">
        <v>83</v>
      </c>
      <c r="B110" s="153" t="s">
        <v>816</v>
      </c>
      <c r="C110" s="132" t="s">
        <v>817</v>
      </c>
      <c r="D110" s="154" t="s">
        <v>576</v>
      </c>
      <c r="E110" s="155">
        <v>2.5999999999999999E-3</v>
      </c>
      <c r="F110" s="134" t="s">
        <v>818</v>
      </c>
      <c r="G110" s="134">
        <v>1.63</v>
      </c>
      <c r="H110" s="156">
        <v>2521</v>
      </c>
      <c r="I110" s="156">
        <v>6.54</v>
      </c>
      <c r="J110" s="134" t="s">
        <v>819</v>
      </c>
      <c r="K110" s="134">
        <v>7.65</v>
      </c>
      <c r="L110" s="157"/>
      <c r="M110" s="156">
        <f>IF(ISNUMBER(K110/G110),IF(NOT(K110/G110=0),K110/G110, " "), " ")</f>
        <v>4.6932515337423322</v>
      </c>
      <c r="N110" s="154" t="s">
        <v>820</v>
      </c>
    </row>
    <row r="111" spans="1:14" ht="22.8" x14ac:dyDescent="0.25">
      <c r="A111" s="152">
        <v>84</v>
      </c>
      <c r="B111" s="153" t="s">
        <v>821</v>
      </c>
      <c r="C111" s="132" t="s">
        <v>822</v>
      </c>
      <c r="D111" s="154" t="s">
        <v>576</v>
      </c>
      <c r="E111" s="155">
        <v>7.1999999999999995E-2</v>
      </c>
      <c r="F111" s="134" t="s">
        <v>504</v>
      </c>
      <c r="G111" s="134">
        <v>47.74</v>
      </c>
      <c r="H111" s="156">
        <v>2629</v>
      </c>
      <c r="I111" s="156">
        <v>189.29</v>
      </c>
      <c r="J111" s="134" t="s">
        <v>823</v>
      </c>
      <c r="K111" s="134">
        <v>220.18</v>
      </c>
      <c r="L111" s="157"/>
      <c r="M111" s="156">
        <f>IF(ISNUMBER(K111/G111),IF(NOT(K111/G111=0),K111/G111, " "), " ")</f>
        <v>4.6120653540008378</v>
      </c>
      <c r="N111" s="154" t="s">
        <v>824</v>
      </c>
    </row>
    <row r="112" spans="1:14" ht="22.8" x14ac:dyDescent="0.25">
      <c r="A112" s="152">
        <v>85</v>
      </c>
      <c r="B112" s="153" t="s">
        <v>825</v>
      </c>
      <c r="C112" s="132" t="s">
        <v>826</v>
      </c>
      <c r="D112" s="154" t="s">
        <v>576</v>
      </c>
      <c r="E112" s="155">
        <v>0.38500000000000001</v>
      </c>
      <c r="F112" s="134" t="s">
        <v>827</v>
      </c>
      <c r="G112" s="134">
        <v>247.17</v>
      </c>
      <c r="H112" s="156">
        <v>2581</v>
      </c>
      <c r="I112" s="156">
        <v>993.69</v>
      </c>
      <c r="J112" s="134" t="s">
        <v>828</v>
      </c>
      <c r="K112" s="134">
        <v>1158.5</v>
      </c>
      <c r="L112" s="157"/>
      <c r="M112" s="156">
        <f>IF(ISNUMBER(K112/G112),IF(NOT(K112/G112=0),K112/G112, " "), " ")</f>
        <v>4.6870574907958087</v>
      </c>
      <c r="N112" s="154" t="s">
        <v>829</v>
      </c>
    </row>
    <row r="113" spans="1:14" ht="22.8" x14ac:dyDescent="0.25">
      <c r="A113" s="152">
        <v>86</v>
      </c>
      <c r="B113" s="153" t="s">
        <v>830</v>
      </c>
      <c r="C113" s="132" t="s">
        <v>831</v>
      </c>
      <c r="D113" s="154" t="s">
        <v>597</v>
      </c>
      <c r="E113" s="155">
        <v>0.123</v>
      </c>
      <c r="F113" s="134" t="s">
        <v>832</v>
      </c>
      <c r="G113" s="134">
        <v>169.62</v>
      </c>
      <c r="H113" s="156">
        <v>10061</v>
      </c>
      <c r="I113" s="156">
        <v>1237.5</v>
      </c>
      <c r="J113" s="134" t="s">
        <v>833</v>
      </c>
      <c r="K113" s="134">
        <v>1323.59</v>
      </c>
      <c r="L113" s="157"/>
      <c r="M113" s="156">
        <f>IF(ISNUMBER(K113/G113),IF(NOT(K113/G113=0),K113/G113, " "), " ")</f>
        <v>7.8032661242777968</v>
      </c>
      <c r="N113" s="154" t="s">
        <v>834</v>
      </c>
    </row>
    <row r="114" spans="1:14" ht="68.400000000000006" x14ac:dyDescent="0.25">
      <c r="A114" s="152">
        <v>87</v>
      </c>
      <c r="B114" s="153" t="s">
        <v>835</v>
      </c>
      <c r="C114" s="132" t="s">
        <v>836</v>
      </c>
      <c r="D114" s="154" t="s">
        <v>560</v>
      </c>
      <c r="E114" s="155">
        <v>1.6799999999999999E-2</v>
      </c>
      <c r="F114" s="134" t="s">
        <v>837</v>
      </c>
      <c r="G114" s="134">
        <v>24.86</v>
      </c>
      <c r="H114" s="156">
        <v>4203.82</v>
      </c>
      <c r="I114" s="156">
        <v>70.62</v>
      </c>
      <c r="J114" s="134" t="s">
        <v>838</v>
      </c>
      <c r="K114" s="134">
        <v>76.599999999999994</v>
      </c>
      <c r="L114" s="157"/>
      <c r="M114" s="156">
        <f>IF(ISNUMBER(K114/G114),IF(NOT(K114/G114=0),K114/G114, " "), " ")</f>
        <v>3.0812550281576829</v>
      </c>
      <c r="N114" s="154" t="s">
        <v>839</v>
      </c>
    </row>
    <row r="115" spans="1:14" ht="22.8" x14ac:dyDescent="0.25">
      <c r="A115" s="152">
        <v>88</v>
      </c>
      <c r="B115" s="153" t="s">
        <v>840</v>
      </c>
      <c r="C115" s="132" t="s">
        <v>841</v>
      </c>
      <c r="D115" s="154" t="s">
        <v>560</v>
      </c>
      <c r="E115" s="155">
        <v>6.8400000000000002E-2</v>
      </c>
      <c r="F115" s="134" t="s">
        <v>842</v>
      </c>
      <c r="G115" s="134">
        <v>49.45</v>
      </c>
      <c r="H115" s="156">
        <v>3951</v>
      </c>
      <c r="I115" s="156">
        <v>270.25</v>
      </c>
      <c r="J115" s="134" t="s">
        <v>843</v>
      </c>
      <c r="K115" s="134">
        <v>293.64999999999998</v>
      </c>
      <c r="L115" s="157"/>
      <c r="M115" s="156">
        <f>IF(ISNUMBER(K115/G115),IF(NOT(K115/G115=0),K115/G115, " "), " ")</f>
        <v>5.9383215369059652</v>
      </c>
      <c r="N115" s="154" t="s">
        <v>844</v>
      </c>
    </row>
    <row r="116" spans="1:14" ht="22.8" x14ac:dyDescent="0.25">
      <c r="A116" s="152">
        <v>89</v>
      </c>
      <c r="B116" s="153" t="s">
        <v>845</v>
      </c>
      <c r="C116" s="132" t="s">
        <v>846</v>
      </c>
      <c r="D116" s="154" t="s">
        <v>560</v>
      </c>
      <c r="E116" s="155">
        <v>1.4E-3</v>
      </c>
      <c r="F116" s="134" t="s">
        <v>847</v>
      </c>
      <c r="G116" s="134">
        <v>0.36</v>
      </c>
      <c r="H116" s="156">
        <v>1567</v>
      </c>
      <c r="I116" s="156">
        <v>2.19</v>
      </c>
      <c r="J116" s="134" t="s">
        <v>848</v>
      </c>
      <c r="K116" s="134">
        <v>2.4300000000000002</v>
      </c>
      <c r="L116" s="157"/>
      <c r="M116" s="156">
        <f>IF(ISNUMBER(K116/G116),IF(NOT(K116/G116=0),K116/G116, " "), " ")</f>
        <v>6.7500000000000009</v>
      </c>
      <c r="N116" s="154" t="s">
        <v>849</v>
      </c>
    </row>
    <row r="117" spans="1:14" ht="57" x14ac:dyDescent="0.25">
      <c r="A117" s="152">
        <v>90</v>
      </c>
      <c r="B117" s="153" t="s">
        <v>850</v>
      </c>
      <c r="C117" s="132" t="s">
        <v>851</v>
      </c>
      <c r="D117" s="154" t="s">
        <v>576</v>
      </c>
      <c r="E117" s="155">
        <v>5.0000000000000001E-3</v>
      </c>
      <c r="F117" s="134" t="s">
        <v>655</v>
      </c>
      <c r="G117" s="134">
        <v>0.5</v>
      </c>
      <c r="H117" s="156">
        <v>322.10000000000002</v>
      </c>
      <c r="I117" s="156">
        <v>1.61</v>
      </c>
      <c r="J117" s="134" t="s">
        <v>852</v>
      </c>
      <c r="K117" s="134">
        <v>1.85</v>
      </c>
      <c r="L117" s="157"/>
      <c r="M117" s="156">
        <f>IF(ISNUMBER(K117/G117),IF(NOT(K117/G117=0),K117/G117, " "), " ")</f>
        <v>3.7</v>
      </c>
      <c r="N117" s="154" t="s">
        <v>853</v>
      </c>
    </row>
    <row r="118" spans="1:14" ht="34.200000000000003" x14ac:dyDescent="0.25">
      <c r="A118" s="152">
        <v>91</v>
      </c>
      <c r="B118" s="153" t="s">
        <v>854</v>
      </c>
      <c r="C118" s="132" t="s">
        <v>855</v>
      </c>
      <c r="D118" s="154" t="s">
        <v>576</v>
      </c>
      <c r="E118" s="155">
        <v>1.3596999999999999</v>
      </c>
      <c r="F118" s="134" t="s">
        <v>856</v>
      </c>
      <c r="G118" s="134">
        <v>4.2300000000000004</v>
      </c>
      <c r="H118" s="156">
        <v>21.36</v>
      </c>
      <c r="I118" s="156">
        <v>29.04</v>
      </c>
      <c r="J118" s="134" t="s">
        <v>857</v>
      </c>
      <c r="K118" s="134">
        <v>29.62</v>
      </c>
      <c r="L118" s="157"/>
      <c r="M118" s="156">
        <f>IF(ISNUMBER(K118/G118),IF(NOT(K118/G118=0),K118/G118, " "), " ")</f>
        <v>7.0023640661938531</v>
      </c>
      <c r="N118" s="154" t="s">
        <v>858</v>
      </c>
    </row>
    <row r="119" spans="1:14" ht="34.200000000000003" x14ac:dyDescent="0.25">
      <c r="A119" s="152">
        <v>92</v>
      </c>
      <c r="B119" s="153" t="s">
        <v>859</v>
      </c>
      <c r="C119" s="132" t="s">
        <v>860</v>
      </c>
      <c r="D119" s="154" t="s">
        <v>614</v>
      </c>
      <c r="E119" s="155">
        <v>4</v>
      </c>
      <c r="F119" s="134" t="s">
        <v>861</v>
      </c>
      <c r="G119" s="134">
        <v>100</v>
      </c>
      <c r="H119" s="156">
        <v>67.8</v>
      </c>
      <c r="I119" s="156">
        <v>271.2</v>
      </c>
      <c r="J119" s="134" t="s">
        <v>862</v>
      </c>
      <c r="K119" s="134">
        <v>276.95999999999998</v>
      </c>
      <c r="L119" s="157"/>
      <c r="M119" s="156">
        <f>IF(ISNUMBER(K119/G119),IF(NOT(K119/G119=0),K119/G119, " "), " ")</f>
        <v>2.7695999999999996</v>
      </c>
      <c r="N119" s="154" t="s">
        <v>863</v>
      </c>
    </row>
    <row r="120" spans="1:14" ht="22.8" x14ac:dyDescent="0.25">
      <c r="A120" s="152">
        <v>93</v>
      </c>
      <c r="B120" s="153" t="s">
        <v>864</v>
      </c>
      <c r="C120" s="132" t="s">
        <v>865</v>
      </c>
      <c r="D120" s="154" t="s">
        <v>597</v>
      </c>
      <c r="E120" s="155">
        <v>4.0000000000000001E-3</v>
      </c>
      <c r="F120" s="134" t="s">
        <v>866</v>
      </c>
      <c r="G120" s="134">
        <v>8.1199999999999992</v>
      </c>
      <c r="H120" s="156">
        <v>6580</v>
      </c>
      <c r="I120" s="156">
        <v>26.32</v>
      </c>
      <c r="J120" s="134" t="s">
        <v>867</v>
      </c>
      <c r="K120" s="134">
        <v>26.86</v>
      </c>
      <c r="L120" s="157"/>
      <c r="M120" s="156">
        <f>IF(ISNUMBER(K120/G120),IF(NOT(K120/G120=0),K120/G120, " "), " ")</f>
        <v>3.3078817733990151</v>
      </c>
      <c r="N120" s="154" t="s">
        <v>868</v>
      </c>
    </row>
    <row r="121" spans="1:14" ht="22.8" x14ac:dyDescent="0.25">
      <c r="A121" s="152">
        <v>94</v>
      </c>
      <c r="B121" s="153" t="s">
        <v>869</v>
      </c>
      <c r="C121" s="132" t="s">
        <v>870</v>
      </c>
      <c r="D121" s="154" t="s">
        <v>597</v>
      </c>
      <c r="E121" s="155">
        <v>1E-3</v>
      </c>
      <c r="F121" s="134" t="s">
        <v>871</v>
      </c>
      <c r="G121" s="134">
        <v>4.91</v>
      </c>
      <c r="H121" s="156">
        <v>33880</v>
      </c>
      <c r="I121" s="156">
        <v>33.880000000000003</v>
      </c>
      <c r="J121" s="134" t="s">
        <v>872</v>
      </c>
      <c r="K121" s="134">
        <v>34.56</v>
      </c>
      <c r="L121" s="157"/>
      <c r="M121" s="156">
        <f>IF(ISNUMBER(K121/G121),IF(NOT(K121/G121=0),K121/G121, " "), " ")</f>
        <v>7.0386965376782076</v>
      </c>
      <c r="N121" s="154" t="s">
        <v>873</v>
      </c>
    </row>
    <row r="122" spans="1:14" ht="22.8" x14ac:dyDescent="0.25">
      <c r="A122" s="152">
        <v>95</v>
      </c>
      <c r="B122" s="153" t="s">
        <v>874</v>
      </c>
      <c r="C122" s="132" t="s">
        <v>875</v>
      </c>
      <c r="D122" s="154" t="s">
        <v>614</v>
      </c>
      <c r="E122" s="155">
        <v>1</v>
      </c>
      <c r="F122" s="134" t="s">
        <v>876</v>
      </c>
      <c r="G122" s="134">
        <v>15.1</v>
      </c>
      <c r="H122" s="156"/>
      <c r="I122" s="156"/>
      <c r="J122" s="134" t="s">
        <v>877</v>
      </c>
      <c r="K122" s="134">
        <v>38.57</v>
      </c>
      <c r="L122" s="157"/>
      <c r="M122" s="156">
        <f>IF(ISNUMBER(K122/G122),IF(NOT(K122/G122=0),K122/G122, " "), " ")</f>
        <v>2.5543046357615893</v>
      </c>
      <c r="N122" s="154"/>
    </row>
    <row r="123" spans="1:14" ht="22.8" x14ac:dyDescent="0.25">
      <c r="A123" s="152">
        <v>96</v>
      </c>
      <c r="B123" s="153" t="s">
        <v>878</v>
      </c>
      <c r="C123" s="132" t="s">
        <v>879</v>
      </c>
      <c r="D123" s="154" t="s">
        <v>608</v>
      </c>
      <c r="E123" s="155">
        <v>0.15</v>
      </c>
      <c r="F123" s="134" t="s">
        <v>880</v>
      </c>
      <c r="G123" s="134">
        <v>2.4</v>
      </c>
      <c r="H123" s="156"/>
      <c r="I123" s="156"/>
      <c r="J123" s="134" t="s">
        <v>881</v>
      </c>
      <c r="K123" s="134">
        <v>5.86</v>
      </c>
      <c r="L123" s="157"/>
      <c r="M123" s="156">
        <f>IF(ISNUMBER(K123/G123),IF(NOT(K123/G123=0),K123/G123, " "), " ")</f>
        <v>2.4416666666666669</v>
      </c>
      <c r="N123" s="154"/>
    </row>
    <row r="124" spans="1:14" ht="22.8" x14ac:dyDescent="0.25">
      <c r="A124" s="152">
        <v>97</v>
      </c>
      <c r="B124" s="153" t="s">
        <v>882</v>
      </c>
      <c r="C124" s="132" t="s">
        <v>883</v>
      </c>
      <c r="D124" s="154" t="s">
        <v>614</v>
      </c>
      <c r="E124" s="155">
        <v>1</v>
      </c>
      <c r="F124" s="134" t="s">
        <v>884</v>
      </c>
      <c r="G124" s="134">
        <v>73.8</v>
      </c>
      <c r="H124" s="156"/>
      <c r="I124" s="156"/>
      <c r="J124" s="134" t="s">
        <v>885</v>
      </c>
      <c r="K124" s="134">
        <v>415.6</v>
      </c>
      <c r="L124" s="157"/>
      <c r="M124" s="156">
        <f>IF(ISNUMBER(K124/G124),IF(NOT(K124/G124=0),K124/G124, " "), " ")</f>
        <v>5.6314363143631443</v>
      </c>
      <c r="N124" s="154"/>
    </row>
    <row r="125" spans="1:14" ht="34.200000000000003" x14ac:dyDescent="0.25">
      <c r="A125" s="152">
        <v>98</v>
      </c>
      <c r="B125" s="153" t="s">
        <v>886</v>
      </c>
      <c r="C125" s="132" t="s">
        <v>770</v>
      </c>
      <c r="D125" s="154" t="s">
        <v>750</v>
      </c>
      <c r="E125" s="155">
        <v>16</v>
      </c>
      <c r="F125" s="134" t="s">
        <v>771</v>
      </c>
      <c r="G125" s="134">
        <v>528</v>
      </c>
      <c r="H125" s="156"/>
      <c r="I125" s="156"/>
      <c r="J125" s="134" t="s">
        <v>772</v>
      </c>
      <c r="K125" s="134">
        <v>1822.72</v>
      </c>
      <c r="L125" s="157"/>
      <c r="M125" s="156">
        <f>IF(ISNUMBER(K125/G125),IF(NOT(K125/G125=0),K125/G125, " "), " ")</f>
        <v>3.4521212121212121</v>
      </c>
      <c r="N125" s="154"/>
    </row>
    <row r="126" spans="1:14" ht="22.8" x14ac:dyDescent="0.25">
      <c r="A126" s="152">
        <v>99</v>
      </c>
      <c r="B126" s="153" t="s">
        <v>887</v>
      </c>
      <c r="C126" s="132" t="s">
        <v>888</v>
      </c>
      <c r="D126" s="154" t="s">
        <v>614</v>
      </c>
      <c r="E126" s="155">
        <v>1</v>
      </c>
      <c r="F126" s="134" t="s">
        <v>889</v>
      </c>
      <c r="G126" s="134">
        <v>15.7</v>
      </c>
      <c r="H126" s="156"/>
      <c r="I126" s="156"/>
      <c r="J126" s="134" t="s">
        <v>890</v>
      </c>
      <c r="K126" s="134">
        <v>19.059999999999999</v>
      </c>
      <c r="L126" s="157"/>
      <c r="M126" s="156">
        <f>IF(ISNUMBER(K126/G126),IF(NOT(K126/G126=0),K126/G126, " "), " ")</f>
        <v>1.2140127388535031</v>
      </c>
      <c r="N126" s="154"/>
    </row>
    <row r="127" spans="1:14" ht="34.200000000000003" x14ac:dyDescent="0.25">
      <c r="A127" s="152">
        <v>100</v>
      </c>
      <c r="B127" s="153" t="s">
        <v>891</v>
      </c>
      <c r="C127" s="132" t="s">
        <v>892</v>
      </c>
      <c r="D127" s="154" t="s">
        <v>614</v>
      </c>
      <c r="E127" s="155">
        <v>4</v>
      </c>
      <c r="F127" s="134" t="s">
        <v>893</v>
      </c>
      <c r="G127" s="134">
        <v>92.4</v>
      </c>
      <c r="H127" s="156"/>
      <c r="I127" s="156">
        <v>158.76</v>
      </c>
      <c r="J127" s="134" t="s">
        <v>894</v>
      </c>
      <c r="K127" s="134">
        <v>324.32</v>
      </c>
      <c r="L127" s="157"/>
      <c r="M127" s="156">
        <f>IF(ISNUMBER(K127/G127),IF(NOT(K127/G127=0),K127/G127, " "), " ")</f>
        <v>3.5099567099567097</v>
      </c>
      <c r="N127" s="154" t="s">
        <v>895</v>
      </c>
    </row>
    <row r="128" spans="1:14" ht="34.200000000000003" x14ac:dyDescent="0.25">
      <c r="A128" s="152">
        <v>101</v>
      </c>
      <c r="B128" s="153" t="s">
        <v>891</v>
      </c>
      <c r="C128" s="132" t="s">
        <v>896</v>
      </c>
      <c r="D128" s="154" t="s">
        <v>614</v>
      </c>
      <c r="E128" s="155">
        <v>2</v>
      </c>
      <c r="F128" s="134" t="s">
        <v>893</v>
      </c>
      <c r="G128" s="134">
        <v>46.2</v>
      </c>
      <c r="H128" s="156">
        <v>79.38</v>
      </c>
      <c r="I128" s="156">
        <v>158.76</v>
      </c>
      <c r="J128" s="134" t="s">
        <v>894</v>
      </c>
      <c r="K128" s="134">
        <v>162.16</v>
      </c>
      <c r="L128" s="157"/>
      <c r="M128" s="156">
        <f>IF(ISNUMBER(K128/G128),IF(NOT(K128/G128=0),K128/G128, " "), " ")</f>
        <v>3.5099567099567097</v>
      </c>
      <c r="N128" s="154" t="s">
        <v>897</v>
      </c>
    </row>
    <row r="129" spans="1:14" ht="34.200000000000003" x14ac:dyDescent="0.25">
      <c r="A129" s="152">
        <v>102</v>
      </c>
      <c r="B129" s="153" t="s">
        <v>891</v>
      </c>
      <c r="C129" s="132" t="s">
        <v>896</v>
      </c>
      <c r="D129" s="154" t="s">
        <v>614</v>
      </c>
      <c r="E129" s="155">
        <v>2</v>
      </c>
      <c r="F129" s="134" t="s">
        <v>893</v>
      </c>
      <c r="G129" s="134">
        <v>46.2</v>
      </c>
      <c r="H129" s="156"/>
      <c r="I129" s="156"/>
      <c r="J129" s="134" t="s">
        <v>894</v>
      </c>
      <c r="K129" s="134">
        <v>162.16</v>
      </c>
      <c r="L129" s="157"/>
      <c r="M129" s="156">
        <f>IF(ISNUMBER(K129/G129),IF(NOT(K129/G129=0),K129/G129, " "), " ")</f>
        <v>3.5099567099567097</v>
      </c>
      <c r="N129" s="154"/>
    </row>
    <row r="130" spans="1:14" ht="22.8" x14ac:dyDescent="0.25">
      <c r="A130" s="152">
        <v>103</v>
      </c>
      <c r="B130" s="153" t="s">
        <v>898</v>
      </c>
      <c r="C130" s="132" t="s">
        <v>802</v>
      </c>
      <c r="D130" s="154" t="s">
        <v>614</v>
      </c>
      <c r="E130" s="155">
        <v>36</v>
      </c>
      <c r="F130" s="134" t="s">
        <v>803</v>
      </c>
      <c r="G130" s="134">
        <v>669.6</v>
      </c>
      <c r="H130" s="156"/>
      <c r="I130" s="156"/>
      <c r="J130" s="134" t="s">
        <v>804</v>
      </c>
      <c r="K130" s="134">
        <v>1241.28</v>
      </c>
      <c r="L130" s="157"/>
      <c r="M130" s="156">
        <f>IF(ISNUMBER(K130/G130),IF(NOT(K130/G130=0),K130/G130, " "), " ")</f>
        <v>1.8537634408602151</v>
      </c>
      <c r="N130" s="154"/>
    </row>
    <row r="131" spans="1:14" ht="22.8" x14ac:dyDescent="0.25">
      <c r="A131" s="152">
        <v>104</v>
      </c>
      <c r="B131" s="153" t="s">
        <v>899</v>
      </c>
      <c r="C131" s="132" t="s">
        <v>900</v>
      </c>
      <c r="D131" s="154" t="s">
        <v>614</v>
      </c>
      <c r="E131" s="155">
        <v>5</v>
      </c>
      <c r="F131" s="134" t="s">
        <v>901</v>
      </c>
      <c r="G131" s="134">
        <v>12.05</v>
      </c>
      <c r="H131" s="156"/>
      <c r="I131" s="156"/>
      <c r="J131" s="134" t="s">
        <v>902</v>
      </c>
      <c r="K131" s="134">
        <v>87.85</v>
      </c>
      <c r="L131" s="157"/>
      <c r="M131" s="156">
        <f>IF(ISNUMBER(K131/G131),IF(NOT(K131/G131=0),K131/G131, " "), " ")</f>
        <v>7.2904564315352687</v>
      </c>
      <c r="N131" s="154"/>
    </row>
    <row r="132" spans="1:14" ht="22.8" x14ac:dyDescent="0.25">
      <c r="A132" s="152">
        <v>105</v>
      </c>
      <c r="B132" s="153" t="s">
        <v>903</v>
      </c>
      <c r="C132" s="132" t="s">
        <v>904</v>
      </c>
      <c r="D132" s="154" t="s">
        <v>905</v>
      </c>
      <c r="E132" s="155">
        <v>0.5</v>
      </c>
      <c r="F132" s="134" t="s">
        <v>906</v>
      </c>
      <c r="G132" s="134">
        <v>38.85</v>
      </c>
      <c r="H132" s="156"/>
      <c r="I132" s="156"/>
      <c r="J132" s="134" t="s">
        <v>907</v>
      </c>
      <c r="K132" s="134">
        <v>181.62</v>
      </c>
      <c r="L132" s="157"/>
      <c r="M132" s="156">
        <f>IF(ISNUMBER(K132/G132),IF(NOT(K132/G132=0),K132/G132, " "), " ")</f>
        <v>4.6749034749034752</v>
      </c>
      <c r="N132" s="154"/>
    </row>
    <row r="133" spans="1:14" ht="19.350000000000001" customHeight="1" x14ac:dyDescent="0.25">
      <c r="A133" s="150" t="s">
        <v>908</v>
      </c>
      <c r="B133" s="151"/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</row>
    <row r="134" spans="1:14" ht="19.350000000000001" customHeight="1" x14ac:dyDescent="0.25">
      <c r="A134" s="128" t="s">
        <v>557</v>
      </c>
      <c r="B134" s="129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</row>
    <row r="135" spans="1:14" ht="22.8" x14ac:dyDescent="0.25">
      <c r="A135" s="152">
        <v>106</v>
      </c>
      <c r="B135" s="153" t="s">
        <v>909</v>
      </c>
      <c r="C135" s="132" t="s">
        <v>910</v>
      </c>
      <c r="D135" s="154" t="s">
        <v>614</v>
      </c>
      <c r="E135" s="155">
        <v>1</v>
      </c>
      <c r="F135" s="134" t="s">
        <v>499</v>
      </c>
      <c r="G135" s="134"/>
      <c r="H135" s="156"/>
      <c r="I135" s="156"/>
      <c r="J135" s="134" t="s">
        <v>499</v>
      </c>
      <c r="K135" s="134"/>
      <c r="L135" s="157"/>
      <c r="M135" s="156" t="str">
        <f>IF(ISNUMBER(K135/G135),IF(NOT(K135/G135=0),K135/G135, " "), " ")</f>
        <v xml:space="preserve"> </v>
      </c>
      <c r="N135" s="154"/>
    </row>
    <row r="136" spans="1:14" ht="22.8" x14ac:dyDescent="0.25">
      <c r="A136" s="152">
        <v>107</v>
      </c>
      <c r="B136" s="153" t="s">
        <v>911</v>
      </c>
      <c r="C136" s="132" t="s">
        <v>912</v>
      </c>
      <c r="D136" s="154" t="s">
        <v>913</v>
      </c>
      <c r="E136" s="155">
        <v>3.47</v>
      </c>
      <c r="F136" s="134" t="s">
        <v>499</v>
      </c>
      <c r="G136" s="134"/>
      <c r="H136" s="156"/>
      <c r="I136" s="156"/>
      <c r="J136" s="134" t="s">
        <v>499</v>
      </c>
      <c r="K136" s="134"/>
      <c r="L136" s="157"/>
      <c r="M136" s="156" t="str">
        <f>IF(ISNUMBER(K136/G136),IF(NOT(K136/G136=0),K136/G136, " "), " ")</f>
        <v xml:space="preserve"> </v>
      </c>
      <c r="N136" s="154"/>
    </row>
    <row r="137" spans="1:14" ht="22.8" x14ac:dyDescent="0.25">
      <c r="A137" s="152">
        <v>108</v>
      </c>
      <c r="B137" s="153" t="s">
        <v>914</v>
      </c>
      <c r="C137" s="132" t="s">
        <v>915</v>
      </c>
      <c r="D137" s="154" t="s">
        <v>560</v>
      </c>
      <c r="E137" s="155">
        <v>2.0500000000000001E-2</v>
      </c>
      <c r="F137" s="134" t="s">
        <v>499</v>
      </c>
      <c r="G137" s="134"/>
      <c r="H137" s="156"/>
      <c r="I137" s="156"/>
      <c r="J137" s="134" t="s">
        <v>499</v>
      </c>
      <c r="K137" s="134"/>
      <c r="L137" s="157"/>
      <c r="M137" s="156" t="str">
        <f>IF(ISNUMBER(K137/G137),IF(NOT(K137/G137=0),K137/G137, " "), " ")</f>
        <v xml:space="preserve"> </v>
      </c>
      <c r="N137" s="154"/>
    </row>
    <row r="138" spans="1:14" ht="22.8" x14ac:dyDescent="0.25">
      <c r="A138" s="158">
        <v>109</v>
      </c>
      <c r="B138" s="159" t="s">
        <v>916</v>
      </c>
      <c r="C138" s="138" t="s">
        <v>917</v>
      </c>
      <c r="D138" s="160" t="s">
        <v>560</v>
      </c>
      <c r="E138" s="161">
        <v>0.87250000000000005</v>
      </c>
      <c r="F138" s="140" t="s">
        <v>499</v>
      </c>
      <c r="G138" s="140"/>
      <c r="H138" s="162"/>
      <c r="I138" s="162"/>
      <c r="J138" s="140" t="s">
        <v>499</v>
      </c>
      <c r="K138" s="140"/>
      <c r="L138" s="163"/>
      <c r="M138" s="162" t="str">
        <f>IF(ISNUMBER(K138/G138),IF(NOT(K138/G138=0),K138/G138, " "), " ")</f>
        <v xml:space="preserve"> </v>
      </c>
      <c r="N138" s="160"/>
    </row>
    <row r="139" spans="1:14" x14ac:dyDescent="0.25">
      <c r="A139" s="144" t="s">
        <v>413</v>
      </c>
      <c r="B139" s="145"/>
      <c r="C139" s="145"/>
      <c r="D139" s="145"/>
      <c r="E139" s="145"/>
      <c r="F139" s="145"/>
      <c r="G139" s="164">
        <v>7651</v>
      </c>
      <c r="H139" s="165"/>
      <c r="I139" s="165"/>
      <c r="J139" s="165"/>
      <c r="K139" s="164">
        <v>46563</v>
      </c>
      <c r="L139" s="166"/>
      <c r="M139" s="164">
        <f ca="1">IF(ISNUMBER(INDIRECT("K" &amp; ROW())/INDIRECT("G" &amp; ROW())),INDIRECT("K" &amp; ROW())/INDIRECT("G" &amp; ROW()), " ")</f>
        <v>6.0858711279571294</v>
      </c>
      <c r="N139" s="146" t="s">
        <v>918</v>
      </c>
    </row>
    <row r="140" spans="1:14" x14ac:dyDescent="0.25">
      <c r="A140" s="144" t="s">
        <v>418</v>
      </c>
      <c r="B140" s="145"/>
      <c r="C140" s="145"/>
      <c r="D140" s="145"/>
      <c r="E140" s="145"/>
      <c r="F140" s="145"/>
      <c r="G140" s="164"/>
      <c r="H140" s="165"/>
      <c r="I140" s="165"/>
      <c r="J140" s="165"/>
      <c r="K140" s="164"/>
      <c r="L140" s="166"/>
      <c r="M140" s="164" t="str">
        <f ca="1">IF(ISNUMBER(INDIRECT("K" &amp; ROW())/INDIRECT("G" &amp; ROW())),INDIRECT("K" &amp; ROW())/INDIRECT("G" &amp; ROW()), " ")</f>
        <v xml:space="preserve"> </v>
      </c>
      <c r="N140" s="146" t="s">
        <v>918</v>
      </c>
    </row>
    <row r="141" spans="1:14" x14ac:dyDescent="0.25">
      <c r="A141" s="144" t="s">
        <v>419</v>
      </c>
      <c r="B141" s="145"/>
      <c r="C141" s="145"/>
      <c r="D141" s="145"/>
      <c r="E141" s="145"/>
      <c r="F141" s="145"/>
      <c r="G141" s="164">
        <v>2463</v>
      </c>
      <c r="H141" s="165"/>
      <c r="I141" s="165"/>
      <c r="J141" s="165"/>
      <c r="K141" s="164">
        <v>27163</v>
      </c>
      <c r="L141" s="166"/>
      <c r="M141" s="164">
        <f ca="1">IF(ISNUMBER(INDIRECT("K" &amp; ROW())/INDIRECT("G" &amp; ROW())),INDIRECT("K" &amp; ROW())/INDIRECT("G" &amp; ROW()), " ")</f>
        <v>11.028420625253755</v>
      </c>
      <c r="N141" s="146" t="s">
        <v>918</v>
      </c>
    </row>
    <row r="142" spans="1:14" x14ac:dyDescent="0.25">
      <c r="A142" s="144" t="s">
        <v>420</v>
      </c>
      <c r="B142" s="145"/>
      <c r="C142" s="145"/>
      <c r="D142" s="145"/>
      <c r="E142" s="145"/>
      <c r="F142" s="145"/>
      <c r="G142" s="164">
        <v>4878</v>
      </c>
      <c r="H142" s="165"/>
      <c r="I142" s="165"/>
      <c r="J142" s="165"/>
      <c r="K142" s="164">
        <v>18517</v>
      </c>
      <c r="L142" s="166"/>
      <c r="M142" s="164">
        <f ca="1">IF(ISNUMBER(INDIRECT("K" &amp; ROW())/INDIRECT("G" &amp; ROW())),INDIRECT("K" &amp; ROW())/INDIRECT("G" &amp; ROW()), " ")</f>
        <v>3.7960229602296023</v>
      </c>
      <c r="N142" s="146" t="s">
        <v>918</v>
      </c>
    </row>
    <row r="143" spans="1:14" x14ac:dyDescent="0.25">
      <c r="A143" s="144" t="s">
        <v>421</v>
      </c>
      <c r="B143" s="145"/>
      <c r="C143" s="145"/>
      <c r="D143" s="145"/>
      <c r="E143" s="145"/>
      <c r="F143" s="145"/>
      <c r="G143" s="164">
        <v>325</v>
      </c>
      <c r="H143" s="165"/>
      <c r="I143" s="165"/>
      <c r="J143" s="165"/>
      <c r="K143" s="164">
        <v>1055</v>
      </c>
      <c r="L143" s="166"/>
      <c r="M143" s="164">
        <f ca="1">IF(ISNUMBER(INDIRECT("K" &amp; ROW())/INDIRECT("G" &amp; ROW())),INDIRECT("K" &amp; ROW())/INDIRECT("G" &amp; ROW()), " ")</f>
        <v>3.2461538461538462</v>
      </c>
      <c r="N143" s="146" t="s">
        <v>918</v>
      </c>
    </row>
    <row r="144" spans="1:14" x14ac:dyDescent="0.25">
      <c r="A144" s="147" t="s">
        <v>422</v>
      </c>
      <c r="B144" s="148"/>
      <c r="C144" s="148"/>
      <c r="D144" s="148"/>
      <c r="E144" s="148"/>
      <c r="F144" s="148"/>
      <c r="G144" s="167">
        <v>2081</v>
      </c>
      <c r="H144" s="168"/>
      <c r="I144" s="168"/>
      <c r="J144" s="168"/>
      <c r="K144" s="167">
        <v>19536</v>
      </c>
      <c r="L144" s="169"/>
      <c r="M144" s="167">
        <f ca="1">IF(ISNUMBER(INDIRECT("K" &amp; ROW())/INDIRECT("G" &amp; ROW())),INDIRECT("K" &amp; ROW())/INDIRECT("G" &amp; ROW()), " ")</f>
        <v>9.387794329649207</v>
      </c>
      <c r="N144" s="149" t="s">
        <v>918</v>
      </c>
    </row>
    <row r="145" spans="1:14" x14ac:dyDescent="0.25">
      <c r="A145" s="147" t="s">
        <v>423</v>
      </c>
      <c r="B145" s="148"/>
      <c r="C145" s="148"/>
      <c r="D145" s="148"/>
      <c r="E145" s="148"/>
      <c r="F145" s="148"/>
      <c r="G145" s="167">
        <v>1324</v>
      </c>
      <c r="H145" s="168"/>
      <c r="I145" s="168"/>
      <c r="J145" s="168"/>
      <c r="K145" s="167">
        <v>11665</v>
      </c>
      <c r="L145" s="169"/>
      <c r="M145" s="167">
        <f ca="1">IF(ISNUMBER(INDIRECT("K" &amp; ROW())/INDIRECT("G" &amp; ROW())),INDIRECT("K" &amp; ROW())/INDIRECT("G" &amp; ROW()), " ")</f>
        <v>8.8104229607250755</v>
      </c>
      <c r="N145" s="149" t="s">
        <v>918</v>
      </c>
    </row>
    <row r="146" spans="1:14" x14ac:dyDescent="0.25">
      <c r="A146" s="147" t="s">
        <v>424</v>
      </c>
      <c r="B146" s="148"/>
      <c r="C146" s="148"/>
      <c r="D146" s="148"/>
      <c r="E146" s="148"/>
      <c r="F146" s="148"/>
      <c r="G146" s="167"/>
      <c r="H146" s="168"/>
      <c r="I146" s="168"/>
      <c r="J146" s="168"/>
      <c r="K146" s="167"/>
      <c r="L146" s="169"/>
      <c r="M146" s="167" t="str">
        <f ca="1">IF(ISNUMBER(INDIRECT("K" &amp; ROW())/INDIRECT("G" &amp; ROW())),INDIRECT("K" &amp; ROW())/INDIRECT("G" &amp; ROW()), " ")</f>
        <v xml:space="preserve"> </v>
      </c>
      <c r="N146" s="149" t="s">
        <v>918</v>
      </c>
    </row>
    <row r="147" spans="1:14" ht="30" customHeight="1" x14ac:dyDescent="0.25">
      <c r="A147" s="144" t="s">
        <v>425</v>
      </c>
      <c r="B147" s="145"/>
      <c r="C147" s="145"/>
      <c r="D147" s="145"/>
      <c r="E147" s="145"/>
      <c r="F147" s="145"/>
      <c r="G147" s="164">
        <v>1818</v>
      </c>
      <c r="H147" s="165"/>
      <c r="I147" s="165"/>
      <c r="J147" s="165"/>
      <c r="K147" s="164">
        <v>9213</v>
      </c>
      <c r="L147" s="166"/>
      <c r="M147" s="164">
        <f ca="1">IF(ISNUMBER(INDIRECT("K" &amp; ROW())/INDIRECT("G" &amp; ROW())),INDIRECT("K" &amp; ROW())/INDIRECT("G" &amp; ROW()), " ")</f>
        <v>5.0676567656765679</v>
      </c>
      <c r="N147" s="146" t="s">
        <v>918</v>
      </c>
    </row>
    <row r="148" spans="1:14" ht="30" customHeight="1" x14ac:dyDescent="0.25">
      <c r="A148" s="144" t="s">
        <v>426</v>
      </c>
      <c r="B148" s="145"/>
      <c r="C148" s="145"/>
      <c r="D148" s="145"/>
      <c r="E148" s="145"/>
      <c r="F148" s="145"/>
      <c r="G148" s="164">
        <v>2104</v>
      </c>
      <c r="H148" s="165"/>
      <c r="I148" s="165"/>
      <c r="J148" s="165"/>
      <c r="K148" s="164">
        <v>9468</v>
      </c>
      <c r="L148" s="166"/>
      <c r="M148" s="164">
        <f ca="1">IF(ISNUMBER(INDIRECT("K" &amp; ROW())/INDIRECT("G" &amp; ROW())),INDIRECT("K" &amp; ROW())/INDIRECT("G" &amp; ROW()), " ")</f>
        <v>4.5</v>
      </c>
      <c r="N148" s="146" t="s">
        <v>918</v>
      </c>
    </row>
    <row r="149" spans="1:14" ht="30" customHeight="1" x14ac:dyDescent="0.25">
      <c r="A149" s="144" t="s">
        <v>427</v>
      </c>
      <c r="B149" s="145"/>
      <c r="C149" s="145"/>
      <c r="D149" s="145"/>
      <c r="E149" s="145"/>
      <c r="F149" s="145"/>
      <c r="G149" s="164">
        <v>313</v>
      </c>
      <c r="H149" s="165"/>
      <c r="I149" s="165"/>
      <c r="J149" s="165"/>
      <c r="K149" s="164">
        <v>2223</v>
      </c>
      <c r="L149" s="166"/>
      <c r="M149" s="164">
        <f ca="1">IF(ISNUMBER(INDIRECT("K" &amp; ROW())/INDIRECT("G" &amp; ROW())),INDIRECT("K" &amp; ROW())/INDIRECT("G" &amp; ROW()), " ")</f>
        <v>7.1022364217252401</v>
      </c>
      <c r="N149" s="146" t="s">
        <v>918</v>
      </c>
    </row>
    <row r="150" spans="1:14" x14ac:dyDescent="0.25">
      <c r="A150" s="144" t="s">
        <v>428</v>
      </c>
      <c r="B150" s="145"/>
      <c r="C150" s="145"/>
      <c r="D150" s="145"/>
      <c r="E150" s="145"/>
      <c r="F150" s="145"/>
      <c r="G150" s="164">
        <v>759</v>
      </c>
      <c r="H150" s="165"/>
      <c r="I150" s="165"/>
      <c r="J150" s="165"/>
      <c r="K150" s="164">
        <v>7456</v>
      </c>
      <c r="L150" s="166"/>
      <c r="M150" s="164">
        <f ca="1">IF(ISNUMBER(INDIRECT("K" &amp; ROW())/INDIRECT("G" &amp; ROW())),INDIRECT("K" &amp; ROW())/INDIRECT("G" &amp; ROW()), " ")</f>
        <v>9.8234519104084317</v>
      </c>
      <c r="N150" s="146" t="s">
        <v>918</v>
      </c>
    </row>
    <row r="151" spans="1:14" ht="30" customHeight="1" x14ac:dyDescent="0.25">
      <c r="A151" s="144" t="s">
        <v>429</v>
      </c>
      <c r="B151" s="145"/>
      <c r="C151" s="145"/>
      <c r="D151" s="145"/>
      <c r="E151" s="145"/>
      <c r="F151" s="145"/>
      <c r="G151" s="164">
        <v>117</v>
      </c>
      <c r="H151" s="165"/>
      <c r="I151" s="165"/>
      <c r="J151" s="165"/>
      <c r="K151" s="164">
        <v>1169</v>
      </c>
      <c r="L151" s="166"/>
      <c r="M151" s="164">
        <f ca="1">IF(ISNUMBER(INDIRECT("K" &amp; ROW())/INDIRECT("G" &amp; ROW())),INDIRECT("K" &amp; ROW())/INDIRECT("G" &amp; ROW()), " ")</f>
        <v>9.9914529914529915</v>
      </c>
      <c r="N151" s="146" t="s">
        <v>918</v>
      </c>
    </row>
    <row r="152" spans="1:14" x14ac:dyDescent="0.25">
      <c r="A152" s="144" t="s">
        <v>430</v>
      </c>
      <c r="B152" s="145"/>
      <c r="C152" s="145"/>
      <c r="D152" s="145"/>
      <c r="E152" s="145"/>
      <c r="F152" s="145"/>
      <c r="G152" s="164">
        <v>31</v>
      </c>
      <c r="H152" s="165"/>
      <c r="I152" s="165"/>
      <c r="J152" s="165"/>
      <c r="K152" s="164">
        <v>293</v>
      </c>
      <c r="L152" s="166"/>
      <c r="M152" s="164">
        <f ca="1">IF(ISNUMBER(INDIRECT("K" &amp; ROW())/INDIRECT("G" &amp; ROW())),INDIRECT("K" &amp; ROW())/INDIRECT("G" &amp; ROW()), " ")</f>
        <v>9.4516129032258061</v>
      </c>
      <c r="N152" s="146" t="s">
        <v>918</v>
      </c>
    </row>
    <row r="153" spans="1:14" x14ac:dyDescent="0.25">
      <c r="A153" s="144" t="s">
        <v>431</v>
      </c>
      <c r="B153" s="145"/>
      <c r="C153" s="145"/>
      <c r="D153" s="145"/>
      <c r="E153" s="145"/>
      <c r="F153" s="145"/>
      <c r="G153" s="164">
        <v>19</v>
      </c>
      <c r="H153" s="165"/>
      <c r="I153" s="165"/>
      <c r="J153" s="165"/>
      <c r="K153" s="164">
        <v>155</v>
      </c>
      <c r="L153" s="166"/>
      <c r="M153" s="164">
        <f ca="1">IF(ISNUMBER(INDIRECT("K" &amp; ROW())/INDIRECT("G" &amp; ROW())),INDIRECT("K" &amp; ROW())/INDIRECT("G" &amp; ROW()), " ")</f>
        <v>8.1578947368421044</v>
      </c>
      <c r="N153" s="146" t="s">
        <v>918</v>
      </c>
    </row>
    <row r="154" spans="1:14" ht="30" customHeight="1" x14ac:dyDescent="0.25">
      <c r="A154" s="144" t="s">
        <v>432</v>
      </c>
      <c r="B154" s="145"/>
      <c r="C154" s="145"/>
      <c r="D154" s="145"/>
      <c r="E154" s="145"/>
      <c r="F154" s="145"/>
      <c r="G154" s="164">
        <v>271</v>
      </c>
      <c r="H154" s="165"/>
      <c r="I154" s="165"/>
      <c r="J154" s="165"/>
      <c r="K154" s="164">
        <v>892</v>
      </c>
      <c r="L154" s="166"/>
      <c r="M154" s="164">
        <f ca="1">IF(ISNUMBER(INDIRECT("K" &amp; ROW())/INDIRECT("G" &amp; ROW())),INDIRECT("K" &amp; ROW())/INDIRECT("G" &amp; ROW()), " ")</f>
        <v>3.2915129151291511</v>
      </c>
      <c r="N154" s="146" t="s">
        <v>918</v>
      </c>
    </row>
    <row r="155" spans="1:14" x14ac:dyDescent="0.25">
      <c r="A155" s="144" t="s">
        <v>433</v>
      </c>
      <c r="B155" s="145"/>
      <c r="C155" s="145"/>
      <c r="D155" s="145"/>
      <c r="E155" s="145"/>
      <c r="F155" s="145"/>
      <c r="G155" s="164">
        <v>3947</v>
      </c>
      <c r="H155" s="165"/>
      <c r="I155" s="165"/>
      <c r="J155" s="165"/>
      <c r="K155" s="164">
        <v>32175</v>
      </c>
      <c r="L155" s="166"/>
      <c r="M155" s="164">
        <f ca="1">IF(ISNUMBER(INDIRECT("K" &amp; ROW())/INDIRECT("G" &amp; ROW())),INDIRECT("K" &amp; ROW())/INDIRECT("G" &amp; ROW()), " ")</f>
        <v>8.1517608310108951</v>
      </c>
      <c r="N155" s="146" t="s">
        <v>918</v>
      </c>
    </row>
    <row r="156" spans="1:14" x14ac:dyDescent="0.25">
      <c r="A156" s="144" t="s">
        <v>434</v>
      </c>
      <c r="B156" s="145"/>
      <c r="C156" s="145"/>
      <c r="D156" s="145"/>
      <c r="E156" s="145"/>
      <c r="F156" s="145"/>
      <c r="G156" s="164">
        <v>1162</v>
      </c>
      <c r="H156" s="165"/>
      <c r="I156" s="165"/>
      <c r="J156" s="165"/>
      <c r="K156" s="164">
        <v>10259</v>
      </c>
      <c r="L156" s="166"/>
      <c r="M156" s="164">
        <f ca="1">IF(ISNUMBER(INDIRECT("K" &amp; ROW())/INDIRECT("G" &amp; ROW())),INDIRECT("K" &amp; ROW())/INDIRECT("G" &amp; ROW()), " ")</f>
        <v>8.8287435456110153</v>
      </c>
      <c r="N156" s="146" t="s">
        <v>918</v>
      </c>
    </row>
    <row r="157" spans="1:14" ht="30" customHeight="1" x14ac:dyDescent="0.25">
      <c r="A157" s="144" t="s">
        <v>435</v>
      </c>
      <c r="B157" s="145"/>
      <c r="C157" s="145"/>
      <c r="D157" s="145"/>
      <c r="E157" s="145"/>
      <c r="F157" s="145"/>
      <c r="G157" s="164">
        <v>453</v>
      </c>
      <c r="H157" s="165"/>
      <c r="I157" s="165"/>
      <c r="J157" s="165"/>
      <c r="K157" s="164">
        <v>3863</v>
      </c>
      <c r="L157" s="166"/>
      <c r="M157" s="164">
        <f ca="1">IF(ISNUMBER(INDIRECT("K" &amp; ROW())/INDIRECT("G" &amp; ROW())),INDIRECT("K" &amp; ROW())/INDIRECT("G" &amp; ROW()), " ")</f>
        <v>8.5275938189845473</v>
      </c>
      <c r="N157" s="146" t="s">
        <v>918</v>
      </c>
    </row>
    <row r="158" spans="1:14" x14ac:dyDescent="0.25">
      <c r="A158" s="144" t="s">
        <v>436</v>
      </c>
      <c r="B158" s="145"/>
      <c r="C158" s="145"/>
      <c r="D158" s="145"/>
      <c r="E158" s="145"/>
      <c r="F158" s="145"/>
      <c r="G158" s="164">
        <v>62</v>
      </c>
      <c r="H158" s="165"/>
      <c r="I158" s="165"/>
      <c r="J158" s="165"/>
      <c r="K158" s="164">
        <v>598</v>
      </c>
      <c r="L158" s="166"/>
      <c r="M158" s="164">
        <f ca="1">IF(ISNUMBER(INDIRECT("K" &amp; ROW())/INDIRECT("G" &amp; ROW())),INDIRECT("K" &amp; ROW())/INDIRECT("G" &amp; ROW()), " ")</f>
        <v>9.6451612903225801</v>
      </c>
      <c r="N158" s="146" t="s">
        <v>918</v>
      </c>
    </row>
    <row r="159" spans="1:14" x14ac:dyDescent="0.25">
      <c r="A159" s="144" t="s">
        <v>437</v>
      </c>
      <c r="B159" s="145"/>
      <c r="C159" s="145"/>
      <c r="D159" s="145"/>
      <c r="E159" s="145"/>
      <c r="F159" s="145"/>
      <c r="G159" s="164">
        <v>11056</v>
      </c>
      <c r="H159" s="165"/>
      <c r="I159" s="165"/>
      <c r="J159" s="165"/>
      <c r="K159" s="164">
        <v>77764</v>
      </c>
      <c r="L159" s="166"/>
      <c r="M159" s="164">
        <f ca="1">IF(ISNUMBER(INDIRECT("K" &amp; ROW())/INDIRECT("G" &amp; ROW())),INDIRECT("K" &amp; ROW())/INDIRECT("G" &amp; ROW()), " ")</f>
        <v>7.0336468885672936</v>
      </c>
      <c r="N159" s="146" t="s">
        <v>918</v>
      </c>
    </row>
    <row r="160" spans="1:14" x14ac:dyDescent="0.25">
      <c r="A160" s="147" t="s">
        <v>438</v>
      </c>
      <c r="B160" s="148"/>
      <c r="C160" s="148"/>
      <c r="D160" s="148"/>
      <c r="E160" s="148"/>
      <c r="F160" s="148"/>
      <c r="G160" s="167">
        <v>11056</v>
      </c>
      <c r="H160" s="168"/>
      <c r="I160" s="168"/>
      <c r="J160" s="168"/>
      <c r="K160" s="167">
        <v>77764</v>
      </c>
      <c r="L160" s="169"/>
      <c r="M160" s="167">
        <f ca="1">IF(ISNUMBER(INDIRECT("K" &amp; ROW())/INDIRECT("G" &amp; ROW())),INDIRECT("K" &amp; ROW())/INDIRECT("G" &amp; ROW()), " ")</f>
        <v>7.0336468885672936</v>
      </c>
      <c r="N160" s="149" t="s">
        <v>918</v>
      </c>
    </row>
    <row r="161" spans="1:14" x14ac:dyDescent="0.25">
      <c r="A161" s="48"/>
      <c r="G161" s="67"/>
      <c r="H161" s="68"/>
      <c r="I161" s="68"/>
      <c r="J161" s="68"/>
      <c r="K161" s="67"/>
      <c r="L161" s="69"/>
      <c r="M161" s="67"/>
      <c r="N161" s="48"/>
    </row>
    <row r="162" spans="1:14" x14ac:dyDescent="0.2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70"/>
      <c r="M162" s="29"/>
      <c r="N162" s="29"/>
    </row>
    <row r="163" spans="1:14" x14ac:dyDescent="0.25">
      <c r="A163" s="75" t="s">
        <v>69</v>
      </c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70"/>
      <c r="M163" s="29"/>
      <c r="N163" s="29"/>
    </row>
    <row r="164" spans="1:14" x14ac:dyDescent="0.25">
      <c r="A164" s="3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70"/>
      <c r="M164" s="29"/>
      <c r="N164" s="29"/>
    </row>
    <row r="165" spans="1:14" x14ac:dyDescent="0.25">
      <c r="A165" s="75" t="s">
        <v>70</v>
      </c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70"/>
      <c r="M165" s="29"/>
      <c r="N165" s="29"/>
    </row>
  </sheetData>
  <mergeCells count="55">
    <mergeCell ref="A157:F157"/>
    <mergeCell ref="A158:F158"/>
    <mergeCell ref="A159:F159"/>
    <mergeCell ref="A160:F160"/>
    <mergeCell ref="A151:F151"/>
    <mergeCell ref="A152:F152"/>
    <mergeCell ref="A153:F153"/>
    <mergeCell ref="A154:F154"/>
    <mergeCell ref="A155:F155"/>
    <mergeCell ref="A156:F156"/>
    <mergeCell ref="A145:F145"/>
    <mergeCell ref="A146:F146"/>
    <mergeCell ref="A147:F147"/>
    <mergeCell ref="A148:F148"/>
    <mergeCell ref="A149:F149"/>
    <mergeCell ref="A150:F150"/>
    <mergeCell ref="A139:F139"/>
    <mergeCell ref="A140:F140"/>
    <mergeCell ref="A141:F141"/>
    <mergeCell ref="A142:F142"/>
    <mergeCell ref="A143:F143"/>
    <mergeCell ref="A144:F144"/>
    <mergeCell ref="A24:N24"/>
    <mergeCell ref="A25:N25"/>
    <mergeCell ref="A41:N41"/>
    <mergeCell ref="A59:N59"/>
    <mergeCell ref="A133:N133"/>
    <mergeCell ref="A134:N134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2015-04-24T13:07:27Z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