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5" i="16"/>
  <c r="M36" i="16"/>
  <c r="M37" i="16"/>
  <c r="M38" i="16"/>
  <c r="M40" i="16"/>
  <c r="M41" i="16"/>
  <c r="M42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5" i="16"/>
  <c r="M76" i="16"/>
  <c r="M77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09" i="8"/>
  <c r="K108" i="8"/>
  <c r="H109" i="8"/>
  <c r="H108" i="8"/>
  <c r="J14" i="16"/>
  <c r="G14" i="16"/>
  <c r="K30" i="8"/>
  <c r="H30" i="8"/>
  <c r="A18" i="16"/>
  <c r="B34" i="8"/>
  <c r="M78" i="16"/>
  <c r="M82" i="16"/>
  <c r="M86" i="16"/>
  <c r="M90" i="16"/>
  <c r="M84" i="16"/>
  <c r="M88" i="16"/>
  <c r="M85" i="16"/>
  <c r="M89" i="16"/>
  <c r="M79" i="16"/>
  <c r="M83" i="16"/>
  <c r="M87" i="16"/>
  <c r="M91" i="16"/>
  <c r="M80" i="16"/>
  <c r="M92" i="16"/>
  <c r="M81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92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92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92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92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92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92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92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11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13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78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78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78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78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78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9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97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<sst xmlns="http://schemas.openxmlformats.org/spreadsheetml/2006/main" count="697" uniqueCount="478">
  <si>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</si>
  <si>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</si>
  <si>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</si>
  <si>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</si>
  <si>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</si>
  <si>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</si>
  <si>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</si>
  <si>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</si>
  <si>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</si>
  <si>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</si>
  <si>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</si>
  <si>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</si>
  <si>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</si>
  <si>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</si>
  <si>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</si>
  <si>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</si>
  <si>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</si>
  <si>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</si>
  <si>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</si>
  <si>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</si>
  <si>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</si>
  <si>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</si>
  <si>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</si>
  <si>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</si>
  <si>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</si>
  <si>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</si>
  <si>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</si>
  <si>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</si>
  <si>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</si>
  <si>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</si>
  <si>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</si>
  <si>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</si>
  <si>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</si>
  <si>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</si>
  <si>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</si>
  <si>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</si>
  <si>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</si>
  <si>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</si>
  <si>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</si>
  <si>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</si>
  <si>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</si>
  <si>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</si>
  <si>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</si>
  <si>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</si>
  <si>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</si>
  <si>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</si>
  <si>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</si>
  <si>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</si>
  <si>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</si>
  <si>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</si>
  <si>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</si>
  <si>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</si>
  <si>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</si>
  <si>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</si>
  <si>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</si>
  <si>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</si>
  <si>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</si>
  <si>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</si>
  <si>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</si>
  <si>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</si>
  <si>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</si>
  <si>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</si>
  <si>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</si>
  <si>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</si>
  <si>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</si>
  <si>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31.12.2014</t>
  </si>
  <si>
    <t>О ПРИЕМКЕ ВЫПОЛНЕННЫХ РАБОТ за Декабрь 2014</t>
  </si>
  <si>
    <t>на Мира,7</t>
  </si>
  <si>
    <t>Сдал:  _________________ //</t>
  </si>
  <si>
    <t>Принял:  _________________ //</t>
  </si>
  <si>
    <t>Раздел 1. Ремонт системы отопления.чердак заявка от 28.03.2014г.</t>
  </si>
  <si>
    <t>ТЕРр65-15-2
Смена отдельных участков трубопроводов с заготовкой труб в построечных условиях диаметром: до 32 мм  д 25мм
100 м трубопровода
1 152,30 = 3 591,90 - 107 x 22,80
НР 88%=103%*0.85 от ФОТ
СП 48%=60%*0.8 от ФОТ</t>
  </si>
  <si>
    <t>0,03
88
48</t>
  </si>
  <si>
    <t>1019,2
_____
64,52</t>
  </si>
  <si>
    <t>68,58
_____
2,8</t>
  </si>
  <si>
    <t>35
32
19</t>
  </si>
  <si>
    <t>31
_____
2</t>
  </si>
  <si>
    <t>356
297
162</t>
  </si>
  <si>
    <t>337
_____
8</t>
  </si>
  <si>
    <t>Р</t>
  </si>
  <si>
    <t>11
_____
1</t>
  </si>
  <si>
    <t>ТСЦ-103-0014
Трубы стальные сварные водогазопроводные с резьбой черные обыкновенные (неоцинкованные), диаметр условного прохода: 20 мм, толщина стенки 2,8 мм
м</t>
  </si>
  <si>
    <t>3,21
88
48</t>
  </si>
  <si>
    <t xml:space="preserve">
_____
12,3</t>
  </si>
  <si>
    <t xml:space="preserve">
_____
39</t>
  </si>
  <si>
    <t xml:space="preserve">
_____
131</t>
  </si>
  <si>
    <t>М</t>
  </si>
  <si>
    <t>ТСЦ-302-1237
Сгоны стальные с муфтой и контргайкой, диаметром: 20 мм
шт.</t>
  </si>
  <si>
    <t>2
98
56</t>
  </si>
  <si>
    <t xml:space="preserve">
_____
18,6</t>
  </si>
  <si>
    <t xml:space="preserve">
_____
37</t>
  </si>
  <si>
    <t xml:space="preserve">
_____
69</t>
  </si>
  <si>
    <t>ТЕРр65-5-1
Смена вентилей и клапанов обратных муфтовых диаметром: до 20 мм
100 шт.
НР 88%=103%*0.85 от ФОТ
СП 48%=60%*0.8 от ФОТ</t>
  </si>
  <si>
    <t>0,05
88
48</t>
  </si>
  <si>
    <t>929,07
_____
76,36</t>
  </si>
  <si>
    <t>51
47
28</t>
  </si>
  <si>
    <t>46
_____
5</t>
  </si>
  <si>
    <t>525
451
246</t>
  </si>
  <si>
    <t>512
_____
12</t>
  </si>
  <si>
    <t>ТСЦ-302-1135
Вентили проходные муфтовые: 15KЧ18Р для воды, давлением 1,6 МПа (16 кгс/см2), диаметром 20 мм
шт.</t>
  </si>
  <si>
    <t>2
88
48</t>
  </si>
  <si>
    <t xml:space="preserve">
_____
23,1</t>
  </si>
  <si>
    <t xml:space="preserve">
_____
46</t>
  </si>
  <si>
    <t xml:space="preserve">
_____
162</t>
  </si>
  <si>
    <t>ТЕРр65-23-2
Слив и наполнение водой системы отопления: с осмотром системы
1000 м3 объема здания
НР 63%=74%*0.85 от ФОТ
СП 40%=50%*0.8 от ФОТ</t>
  </si>
  <si>
    <t>0,135
63
40</t>
  </si>
  <si>
    <t>2
1
1</t>
  </si>
  <si>
    <t>20
13
8</t>
  </si>
  <si>
    <t>Раздел 2. Смена участков трубопроводов в кв.27 от 19.03.2014г.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</si>
  <si>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</si>
  <si>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0,025
88
48</t>
  </si>
  <si>
    <t>1000,16
_____
1380,62</t>
  </si>
  <si>
    <t>54,89
_____
1,4</t>
  </si>
  <si>
    <t>61
26
15</t>
  </si>
  <si>
    <t>25
_____
35</t>
  </si>
  <si>
    <t>399
243
132</t>
  </si>
  <si>
    <t>276
_____
116</t>
  </si>
  <si>
    <t>Раздел 3. Чистка канализации в подвале от 25.03.2014г.</t>
  </si>
  <si>
    <t>ТЕРр65-10-1
Очистка канализационной сети: внутренней
100 м трубопровода
НР 88%=103%*0.85 от ФОТ
СП 48%=60%*0.8 от ФОТ</t>
  </si>
  <si>
    <t>332,63
_____
174,41</t>
  </si>
  <si>
    <t>25
18
10</t>
  </si>
  <si>
    <t>17
_____
8</t>
  </si>
  <si>
    <t>217
161
88</t>
  </si>
  <si>
    <t>183
_____
34</t>
  </si>
  <si>
    <t>Раздел 4. Смена труб отопления  в подвале от 27.03.2014г.</t>
  </si>
  <si>
    <t>3
88
48</t>
  </si>
  <si>
    <t xml:space="preserve">
_____
56</t>
  </si>
  <si>
    <t xml:space="preserve">
_____
103</t>
  </si>
  <si>
    <t>Раздел 5. Ремонт дверной коробки от 17.02.2014</t>
  </si>
  <si>
    <t>ТЕРр56-13-1
Ремонт дверных коробок узких: в каменных стенах без снятия полотен
10 коробок
НР 70%=82%*0.85 от ФОТ
СП 50%=62%*0.8 от ФОТ</t>
  </si>
  <si>
    <t>0,1
70
50</t>
  </si>
  <si>
    <t>532,87
_____
1963,1</t>
  </si>
  <si>
    <t>251
43
33</t>
  </si>
  <si>
    <t>53
_____
197</t>
  </si>
  <si>
    <t>2624
412
294</t>
  </si>
  <si>
    <t>588
_____
2029</t>
  </si>
  <si>
    <t>Раздел 6. АПРЕЛЬ</t>
  </si>
  <si>
    <t>кв.13</t>
  </si>
  <si>
    <t>ТЕРр65-9-1
Смена внутренних трубопроводов из стальных труб диаметром: до 15 мм
100 м трубопровода
НР 88%=103%*0.85 от ФОТ
СП 48%=60%*0.8 от ФОТ</t>
  </si>
  <si>
    <t>0,015
88
48</t>
  </si>
  <si>
    <t>946,05
_____
4815,52</t>
  </si>
  <si>
    <t>68,62
_____
2,94</t>
  </si>
  <si>
    <t>87
14
8</t>
  </si>
  <si>
    <t>14
_____
72</t>
  </si>
  <si>
    <t>368
137
75</t>
  </si>
  <si>
    <t>156
_____
206</t>
  </si>
  <si>
    <t>ТСЦ-302-1236
Сгоны стальные с муфтой и контргайкой, диаметром: 15 мм
шт.</t>
  </si>
  <si>
    <t xml:space="preserve">
_____
17,6</t>
  </si>
  <si>
    <t xml:space="preserve">
_____
35</t>
  </si>
  <si>
    <t>Раздел 7. МАЙ</t>
  </si>
  <si>
    <t>подвал</t>
  </si>
  <si>
    <t>ТЕРр65-15-3
Смена отдельных участков трубопроводов с заготовкой труб в построечных условиях диаметром: до 50 мм
100 м трубопровода
НР 88%=103%*0.85 от ФОТ
СП 48%=60%*0.8 от ФОТ</t>
  </si>
  <si>
    <t>1243,2
_____
3595,9</t>
  </si>
  <si>
    <t>174,53
_____
4,21</t>
  </si>
  <si>
    <t>125
32
19</t>
  </si>
  <si>
    <t>31
_____
90</t>
  </si>
  <si>
    <t>669
302
165</t>
  </si>
  <si>
    <t>342
_____
303</t>
  </si>
  <si>
    <t>24
_____
1</t>
  </si>
  <si>
    <t>Раздел 8. Остекление  подъездных окон.</t>
  </si>
  <si>
    <t>ТЕРр63-1-2
Смена стекол толщиной 2-3 мм на штапиках по замазке: в деревянных переплетах при площади стекла до 0,5 м2
100 м2 остекления
НР 65%=77%*0.85 от ФОТ
СП 40%=50%*0.8 от ФОТ</t>
  </si>
  <si>
    <t>0,006
65
40</t>
  </si>
  <si>
    <t>2116,11
_____
4194,75</t>
  </si>
  <si>
    <t>34,23
_____
3,51</t>
  </si>
  <si>
    <t>38
10
7</t>
  </si>
  <si>
    <t>13
_____
25</t>
  </si>
  <si>
    <t>237
91
56</t>
  </si>
  <si>
    <t>140
_____
96</t>
  </si>
  <si>
    <t>Раздел 9. АВГУСТ</t>
  </si>
  <si>
    <t>кв.14</t>
  </si>
  <si>
    <t>0,002
88
48</t>
  </si>
  <si>
    <t>5
2
1</t>
  </si>
  <si>
    <t>2
_____
3</t>
  </si>
  <si>
    <t>32
19
11</t>
  </si>
  <si>
    <t>22
_____
9</t>
  </si>
  <si>
    <t>ТСЦ-302-3234
Контргайка
шт.</t>
  </si>
  <si>
    <t xml:space="preserve">
_____
2,41</t>
  </si>
  <si>
    <t xml:space="preserve">
_____
5</t>
  </si>
  <si>
    <t>ТСЦ-103-0110
Муфты прямые длинные из ковкого чугуна с цилиндрической резьбой максимальным условным проходом: 20 мм
10 шт.</t>
  </si>
  <si>
    <t>0,2
88
48</t>
  </si>
  <si>
    <t xml:space="preserve">
_____
50,3</t>
  </si>
  <si>
    <t xml:space="preserve">
_____
10</t>
  </si>
  <si>
    <t xml:space="preserve">
_____
27</t>
  </si>
  <si>
    <t>Раздел 10. ОКТЯБРЬ</t>
  </si>
  <si>
    <t>Остекление подъездов.</t>
  </si>
  <si>
    <t>0,049
65
40</t>
  </si>
  <si>
    <t>311
80
52</t>
  </si>
  <si>
    <t>104
_____
205</t>
  </si>
  <si>
    <t>1937
744
458</t>
  </si>
  <si>
    <t>1143
_____
785</t>
  </si>
  <si>
    <t>9
_____
2</t>
  </si>
  <si>
    <t>кв.13,17,21</t>
  </si>
  <si>
    <t>0,005
88
48</t>
  </si>
  <si>
    <t>12
5
3</t>
  </si>
  <si>
    <t>5
_____
7</t>
  </si>
  <si>
    <t>80
48
26</t>
  </si>
  <si>
    <t>55
_____
24</t>
  </si>
  <si>
    <t>0,02
98
56</t>
  </si>
  <si>
    <t xml:space="preserve">
_____
1</t>
  </si>
  <si>
    <t xml:space="preserve">
_____
3</t>
  </si>
  <si>
    <t>Раздел 11. НОЯБРЬ</t>
  </si>
  <si>
    <t>2,0625
63
40</t>
  </si>
  <si>
    <t>28
21
14</t>
  </si>
  <si>
    <t>311
196
124</t>
  </si>
  <si>
    <t>ТЕРр65-5-8
Смена задвижек диаметром: 50 мм
100 шт.
НР 88%=103%*0.85 от ФОТ
СП 48%=60%*0.8 от ФОТ</t>
  </si>
  <si>
    <t>0,01
88
48</t>
  </si>
  <si>
    <t>3532,76
_____
25192,8</t>
  </si>
  <si>
    <t>289
36
21</t>
  </si>
  <si>
    <t>35
_____
252</t>
  </si>
  <si>
    <t>1431
342
187</t>
  </si>
  <si>
    <t>389
_____
1033</t>
  </si>
  <si>
    <t>чердак</t>
  </si>
  <si>
    <t>10
9
5</t>
  </si>
  <si>
    <t>9
_____
1</t>
  </si>
  <si>
    <t>105
90
49</t>
  </si>
  <si>
    <t>102
_____
3</t>
  </si>
  <si>
    <t>ТСЦ-302-1832
Кран шаровой муфтовый 11Б27П1, диаметром: 20 мм
шт.</t>
  </si>
  <si>
    <t>1
88
48</t>
  </si>
  <si>
    <t xml:space="preserve">
_____
43,5</t>
  </si>
  <si>
    <t xml:space="preserve">
_____
44</t>
  </si>
  <si>
    <t xml:space="preserve">
_____
116</t>
  </si>
  <si>
    <t>Раздел 12. ДЕКАБРЬ</t>
  </si>
  <si>
    <t>кв.18</t>
  </si>
  <si>
    <t>0,15
63
40</t>
  </si>
  <si>
    <t>23
14
9</t>
  </si>
  <si>
    <t>ТЕРр65-17-1
Установка заглушек диаметром трубопроводов: до 100 мм
100 заглушек
1 755,72 = 3 759,44 - 0,094 x 5 300,00 - 0,072 x 20 910,00
НР 88%=103%*0.85 от ФОТ
СП 48%=60%*0.8 от ФОТ</t>
  </si>
  <si>
    <t>1254,4
_____
491</t>
  </si>
  <si>
    <t>18
13
8</t>
  </si>
  <si>
    <t>13
_____
5</t>
  </si>
  <si>
    <t>173
121
66</t>
  </si>
  <si>
    <t>138
_____
34</t>
  </si>
  <si>
    <t>ТСЦ-301-1308
Пробки радиаторные
шт.</t>
  </si>
  <si>
    <t xml:space="preserve">
_____
15,7</t>
  </si>
  <si>
    <t xml:space="preserve">
_____
16</t>
  </si>
  <si>
    <t xml:space="preserve">
_____
19</t>
  </si>
  <si>
    <t>ТЕРр65-16-1
Смена сгонов у трубопроводов диаметром: до 20 мм
100 сгонов
НР 88%=103%*0.85 от ФОТ
СП 48%=60%*0.8 от ФОТ</t>
  </si>
  <si>
    <t>345,26
_____
1904,31</t>
  </si>
  <si>
    <t>0,67
_____
0,28</t>
  </si>
  <si>
    <t>23
3
2</t>
  </si>
  <si>
    <t>3
_____
20</t>
  </si>
  <si>
    <t>74
33
18</t>
  </si>
  <si>
    <t>38
_____
36</t>
  </si>
  <si>
    <t>Итого прямые затраты по акту</t>
  </si>
  <si>
    <t>462
_____
1293</t>
  </si>
  <si>
    <t>5091
_____
5669</t>
  </si>
  <si>
    <t>85
_____
4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</si>
  <si>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</si>
  <si>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</si>
  <si>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</si>
  <si>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</si>
  <si>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</si>
  <si>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</si>
  <si>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</si>
  <si>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</si>
  <si>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</si>
  <si>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Внутренние санитарно-технические работы: демонтаж и разборка (ремонтно-строительные)</t>
  </si>
  <si>
    <t xml:space="preserve">    Проемы (ремонтно-строительные)</t>
  </si>
  <si>
    <t xml:space="preserve">    Стекольные, обойные и облицовочные работы (ремонтно-строительные)</t>
  </si>
  <si>
    <t xml:space="preserve">    Итого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</si>
  <si>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</si>
  <si>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</si>
  <si>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</si>
  <si>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</si>
  <si>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</si>
  <si>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</si>
  <si>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</si>
  <si>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</si>
  <si>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113,91
</t>
  </si>
  <si>
    <t>1-3-0</t>
  </si>
  <si>
    <t>Затраты труда рабочих (ср 3)</t>
  </si>
  <si>
    <t xml:space="preserve">10,78
</t>
  </si>
  <si>
    <t xml:space="preserve">118,86
</t>
  </si>
  <si>
    <t>1-3-3</t>
  </si>
  <si>
    <t>Затраты труда рабочих (ср 3,3)</t>
  </si>
  <si>
    <t xml:space="preserve">11,2
</t>
  </si>
  <si>
    <t xml:space="preserve">123,42
</t>
  </si>
  <si>
    <t>1-3-4</t>
  </si>
  <si>
    <t>Затраты труда рабочих (ср 3,4)</t>
  </si>
  <si>
    <t xml:space="preserve">11,34
</t>
  </si>
  <si>
    <t xml:space="preserve">125,03
</t>
  </si>
  <si>
    <t>1-3-5</t>
  </si>
  <si>
    <t>Затраты труда рабочих (ср 3,5)</t>
  </si>
  <si>
    <t xml:space="preserve">11,47
</t>
  </si>
  <si>
    <t xml:space="preserve">126,37
</t>
  </si>
  <si>
    <t>1-3-9</t>
  </si>
  <si>
    <t>Затраты труда рабочих (ср 3,9)</t>
  </si>
  <si>
    <t xml:space="preserve">12,03
</t>
  </si>
  <si>
    <t xml:space="preserve">132,53
</t>
  </si>
  <si>
    <t>1-4-0</t>
  </si>
  <si>
    <t>Затраты труда рабочих (ср 4)</t>
  </si>
  <si>
    <t xml:space="preserve">12,16
</t>
  </si>
  <si>
    <t xml:space="preserve">134,01
</t>
  </si>
  <si>
    <t>Затраты труда машинистов</t>
  </si>
  <si>
    <t xml:space="preserve">
</t>
  </si>
  <si>
    <t xml:space="preserve">                  Машины и механизмы</t>
  </si>
  <si>
    <t>Подъемники грузоподъемностью до 500 кг одномачтовые, высота подъема: 45 м</t>
  </si>
  <si>
    <t xml:space="preserve">маш.-ч
</t>
  </si>
  <si>
    <t xml:space="preserve">33,73
</t>
  </si>
  <si>
    <t xml:space="preserve">155
</t>
  </si>
  <si>
    <t>ГК ЕТО, пост.№ 4/1 (031121)</t>
  </si>
  <si>
    <t>Установки для сварки: ручной дуговой (постоянного тока)</t>
  </si>
  <si>
    <t xml:space="preserve">7,84
</t>
  </si>
  <si>
    <t xml:space="preserve">45
</t>
  </si>
  <si>
    <t>ГК ЕТО, пост.№ 4/1</t>
  </si>
  <si>
    <t>Аппарат для газовой сварки и резки</t>
  </si>
  <si>
    <t xml:space="preserve">1,29
</t>
  </si>
  <si>
    <t xml:space="preserve">3
</t>
  </si>
  <si>
    <t>Автомобили бортовые, грузоподъемность: до 5 т</t>
  </si>
  <si>
    <t xml:space="preserve">103,2
</t>
  </si>
  <si>
    <t xml:space="preserve">570
</t>
  </si>
  <si>
    <t xml:space="preserve">                  Материалы</t>
  </si>
  <si>
    <t>101-0244</t>
  </si>
  <si>
    <t>Замазка оконная на олифе</t>
  </si>
  <si>
    <t xml:space="preserve">т
</t>
  </si>
  <si>
    <t xml:space="preserve">8740
</t>
  </si>
  <si>
    <t xml:space="preserve">41110,19
</t>
  </si>
  <si>
    <t>Среднее (13.01.158, 13.01.159)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</si>
  <si>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</si>
  <si>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</si>
  <si>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</si>
  <si>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</si>
  <si>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44,01
</t>
  </si>
  <si>
    <t>26.03.080</t>
  </si>
  <si>
    <t>101-0388</t>
  </si>
  <si>
    <t>Краски масляные земляные марки: МА-0115 мумия, сурик железный</t>
  </si>
  <si>
    <t xml:space="preserve">18320
</t>
  </si>
  <si>
    <t xml:space="preserve">62032,44
</t>
  </si>
  <si>
    <t>Среднее (14.01.051,14.01.826)</t>
  </si>
  <si>
    <t>101-1245</t>
  </si>
  <si>
    <t>Стекло листовое площадью до 1,0 м2, 1 группы, толщиной 3 мм, марки: М5</t>
  </si>
  <si>
    <t xml:space="preserve">м2
</t>
  </si>
  <si>
    <t xml:space="preserve">20,2
</t>
  </si>
  <si>
    <t xml:space="preserve">89,63
</t>
  </si>
  <si>
    <t>ГК ЕТО №4/1 от 31.01.2014 г., п.379</t>
  </si>
  <si>
    <t>101-1522</t>
  </si>
  <si>
    <t>Электроды диаметром: 5 мм Э42А</t>
  </si>
  <si>
    <t xml:space="preserve">10660
</t>
  </si>
  <si>
    <t xml:space="preserve">54738,99
</t>
  </si>
  <si>
    <t>08.07.007</t>
  </si>
  <si>
    <t>101-1602</t>
  </si>
  <si>
    <t>Ацетилен газообразный технический</t>
  </si>
  <si>
    <t xml:space="preserve">101
</t>
  </si>
  <si>
    <t xml:space="preserve">338,15
</t>
  </si>
  <si>
    <t>ГК ЕТО №4/1 от 31.01.2014 г., п.381</t>
  </si>
  <si>
    <t>101-1669</t>
  </si>
  <si>
    <t>Очес льняной</t>
  </si>
  <si>
    <t xml:space="preserve">кг
</t>
  </si>
  <si>
    <t xml:space="preserve">42,4
</t>
  </si>
  <si>
    <t xml:space="preserve">131,08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</si>
  <si>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</si>
  <si>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</si>
  <si>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</si>
  <si>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</si>
  <si>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120,61
</t>
  </si>
  <si>
    <t>Среднее (11.06.409,11.06.413,11.06.412,11.06.410,11.06.420)</t>
  </si>
  <si>
    <t>101-1704</t>
  </si>
  <si>
    <t>Войлок строительный</t>
  </si>
  <si>
    <t xml:space="preserve">17000
</t>
  </si>
  <si>
    <t xml:space="preserve">207573,22
</t>
  </si>
  <si>
    <t>10.01.391</t>
  </si>
  <si>
    <t>101-1742</t>
  </si>
  <si>
    <t>Толь с крупнозернистой посыпкой гидроизоляционный марки ТГ-350</t>
  </si>
  <si>
    <t xml:space="preserve">7,38
</t>
  </si>
  <si>
    <t xml:space="preserve">27,21
</t>
  </si>
  <si>
    <t>11.01.328</t>
  </si>
  <si>
    <t>101-1757</t>
  </si>
  <si>
    <t>Ветошь</t>
  </si>
  <si>
    <t xml:space="preserve">7,02
</t>
  </si>
  <si>
    <t xml:space="preserve">35,6
</t>
  </si>
  <si>
    <t>26.10.030</t>
  </si>
  <si>
    <t>101-1814</t>
  </si>
  <si>
    <t>Клей столярный сухой</t>
  </si>
  <si>
    <t xml:space="preserve">17,3
</t>
  </si>
  <si>
    <t xml:space="preserve">58,14
</t>
  </si>
  <si>
    <t>Среднее (11.02.302,11.02.300)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</si>
  <si>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</si>
  <si>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</si>
  <si>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</si>
  <si>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51531,66
</t>
  </si>
  <si>
    <t>08.05.170</t>
  </si>
  <si>
    <t>101-2577</t>
  </si>
  <si>
    <t>Болты с гайками и шайбами для санитарно-технических работ диаметром: 20-22 мм</t>
  </si>
  <si>
    <t xml:space="preserve">19880
</t>
  </si>
  <si>
    <t xml:space="preserve">53146,67
</t>
  </si>
  <si>
    <t>08.05.1715</t>
  </si>
  <si>
    <t>102-0084</t>
  </si>
  <si>
    <t>Бруски обрезные хвойных пород длиной: 2-3,75 м, шириной 75-150 мм, толщиной 40-75 мм, II сорта</t>
  </si>
  <si>
    <t xml:space="preserve">1425
</t>
  </si>
  <si>
    <t xml:space="preserve">7890,68
</t>
  </si>
  <si>
    <t>09.01.071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</si>
  <si>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</si>
  <si>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</si>
  <si>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</si>
  <si>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</si>
  <si>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40,74
</t>
  </si>
  <si>
    <t>ГК ЕТО №4/1 от 31.01.2014 г., п.183*1.66/1000</t>
  </si>
  <si>
    <t>103-0018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</si>
  <si>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</si>
  <si>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 xml:space="preserve">32,3
</t>
  </si>
  <si>
    <t xml:space="preserve">107,5
</t>
  </si>
  <si>
    <t>ГК ЕТО №4/1 от 31.01.2014 г., п.183*4.38/1000</t>
  </si>
  <si>
    <t>203-0259</t>
  </si>
  <si>
    <t>Штапик (раскладка) размером: 10х16 мм</t>
  </si>
  <si>
    <t xml:space="preserve">2
</t>
  </si>
  <si>
    <t xml:space="preserve">4,36
</t>
  </si>
  <si>
    <t>09.03.120</t>
  </si>
  <si>
    <t>302-0887</t>
  </si>
  <si>
    <t>Узлы укрупненные монтажные (трубопроводы) из стальных водогазопроводных : оцинкованных труб с гильзами для водоснабжения диаметром 15 мм</t>
  </si>
  <si>
    <t xml:space="preserve">47,59
</t>
  </si>
  <si>
    <t xml:space="preserve">134,75
</t>
  </si>
  <si>
    <t>ГК ЕТО №4/1 от 31.01.2014 г., п.298.1</t>
  </si>
  <si>
    <t>302-1175</t>
  </si>
  <si>
    <t>Задвижки параллельные фланцевые с выдвижным шпинделем для воды и пара давлением 1 МПа (10 кгс/см2) 30ч6бр диаметром: 50 мм</t>
  </si>
  <si>
    <t xml:space="preserve">шт.
</t>
  </si>
  <si>
    <t xml:space="preserve">226
</t>
  </si>
  <si>
    <t xml:space="preserve">960,95
</t>
  </si>
  <si>
    <t>20.01.160</t>
  </si>
  <si>
    <t>302-1237</t>
  </si>
  <si>
    <t>Сгоны стальные с муфтой и контргайкой, диаметром: 20 мм</t>
  </si>
  <si>
    <t xml:space="preserve">18,6
</t>
  </si>
  <si>
    <t xml:space="preserve">34,48
</t>
  </si>
  <si>
    <t>20.06.962.2+20.06.160.2+20.06.163.2</t>
  </si>
  <si>
    <t>405-0219</t>
  </si>
  <si>
    <t>Гипсовые вяжущие, марка: Г3</t>
  </si>
  <si>
    <t xml:space="preserve">1480
</t>
  </si>
  <si>
    <t xml:space="preserve">4559,78
</t>
  </si>
  <si>
    <t>Среднее (13.01.011, 13.01.012, 13.01.0121, 13.01.014, 13.01.010)</t>
  </si>
  <si>
    <t>411-0001</t>
  </si>
  <si>
    <t>Вода</t>
  </si>
  <si>
    <t xml:space="preserve">3,11
</t>
  </si>
  <si>
    <t xml:space="preserve">21,79
</t>
  </si>
  <si>
    <t>Среднее (26.01.015, 26.01.017)</t>
  </si>
  <si>
    <t>509-0966</t>
  </si>
  <si>
    <t>Прокладки из паронита марки ПМБ, толщиной: 1 мм, диаметром 50 мм</t>
  </si>
  <si>
    <t xml:space="preserve">1000 шт.
</t>
  </si>
  <si>
    <t xml:space="preserve">2030
</t>
  </si>
  <si>
    <t xml:space="preserve">6713,97
</t>
  </si>
  <si>
    <t>04.02.101</t>
  </si>
  <si>
    <t>509-0968</t>
  </si>
  <si>
    <t>Прокладки из паронита марки ПМБ, толщиной: 1 мм, диаметром 150 мм</t>
  </si>
  <si>
    <t xml:space="preserve">4910
</t>
  </si>
  <si>
    <t xml:space="preserve">34563,57
</t>
  </si>
  <si>
    <t>04.02.103</t>
  </si>
  <si>
    <t>ТСЦ-103-0014</t>
  </si>
  <si>
    <t>ТСЦ-103-0110</t>
  </si>
  <si>
    <t>Муфты прямые длинные из ковкого чугуна с цилиндрической резьбой максимальным условным проходом: 20 мм</t>
  </si>
  <si>
    <t xml:space="preserve">10 шт.
</t>
  </si>
  <si>
    <t xml:space="preserve">50,3
</t>
  </si>
  <si>
    <t xml:space="preserve">134,15
</t>
  </si>
  <si>
    <t>ТСЦ-301-1308</t>
  </si>
  <si>
    <t>Пробки радиаторные</t>
  </si>
  <si>
    <t xml:space="preserve">15,7
</t>
  </si>
  <si>
    <t xml:space="preserve">19,06
</t>
  </si>
  <si>
    <t>ТСЦ-302-1135</t>
  </si>
  <si>
    <t>Вентили проходные муфтовые: 15KЧ18Р для воды, давлением 1,6 МПа (16 кгс/см2), диаметром 20 мм</t>
  </si>
  <si>
    <t xml:space="preserve">23,1
</t>
  </si>
  <si>
    <t xml:space="preserve">81,08
</t>
  </si>
  <si>
    <t>ТСЦ-302-1236</t>
  </si>
  <si>
    <t>Сгоны стальные с муфтой и контргайкой, диаметром: 15 мм</t>
  </si>
  <si>
    <t xml:space="preserve">17,6
</t>
  </si>
  <si>
    <t xml:space="preserve">27,97
</t>
  </si>
  <si>
    <t>ТСЦ-302-1237</t>
  </si>
  <si>
    <t>ТСЦ-302-1832</t>
  </si>
  <si>
    <t>Кран шаровой муфтовый 11Б27П1, диаметром: 20 мм</t>
  </si>
  <si>
    <t xml:space="preserve">43,5
</t>
  </si>
  <si>
    <t xml:space="preserve">116,32
</t>
  </si>
  <si>
    <t>ТСЦ-302-3234</t>
  </si>
  <si>
    <t>Контргайка</t>
  </si>
  <si>
    <t xml:space="preserve">2,41
</t>
  </si>
  <si>
    <t xml:space="preserve">17,57
</t>
  </si>
  <si>
    <t xml:space="preserve">          Неучтенные ресурсы</t>
  </si>
  <si>
    <t>103-9140</t>
  </si>
  <si>
    <t>Арматура муфтовая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</si>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</sst>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27"/>
  <sheetViews>
    <sheetView showGridLines="0" tabSelected="1" topLeftCell="C19" workbookViewId="0">
      <selection activeCell="B24" sqref="B24:V24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41.55</v>
      </c>
      <c r="X14" s="27">
        <v>41.55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0.03</v>
      </c>
      <c r="X15" s="27">
        <v>0.03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170">
        <v>41640</v>
      </c>
      <c r="M19" s="2" t="s">
        <v>65</v>
      </c>
      <c r="N19" s="2" t="s">
        <v>65</v>
      </c>
      <c r="O19" s="32"/>
      <c r="P19" s="32"/>
      <c r="Q19" s="32"/>
      <c r="R19" s="32"/>
      <c r="S19" s="32"/>
      <c r="T19" s="32"/>
      <c r="U19" s="32"/>
      <c r="V19" s="2" t="s">
        <v>65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66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67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2457/1000</f>
        <v>2.4569999999999999</v>
      </c>
      <c r="I27" s="85"/>
      <c r="J27" s="35" t="s">
        <v>5</v>
      </c>
      <c r="K27" s="86">
        <f>17152/1000</f>
        <v>17.152000000000001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4.1579999999999999E-2</v>
      </c>
      <c r="I30" s="85"/>
      <c r="J30" s="35" t="s">
        <v>7</v>
      </c>
      <c r="K30" s="86">
        <f>(X14+X15)/1000</f>
        <v>4.1579999999999999E-2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462</v>
      </c>
      <c r="Z30" s="71">
        <v>424</v>
      </c>
      <c r="AA30" s="71">
        <v>264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462/1000</f>
        <v>0.46200000000000002</v>
      </c>
      <c r="I31" s="85"/>
      <c r="J31" s="35" t="s">
        <v>5</v>
      </c>
      <c r="K31" s="86">
        <f>5095/1000</f>
        <v>5.0949999999999998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5095</v>
      </c>
      <c r="Z31" s="72">
        <v>3984</v>
      </c>
      <c r="AA31" s="72">
        <v>2323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70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91.2" x14ac:dyDescent="0.25">
      <c r="A41" s="130">
        <v>1</v>
      </c>
      <c r="B41" s="131">
        <v>1</v>
      </c>
      <c r="C41" s="132" t="s">
        <v>71</v>
      </c>
      <c r="D41" s="133" t="s">
        <v>72</v>
      </c>
      <c r="E41" s="134">
        <v>1152.3</v>
      </c>
      <c r="F41" s="135" t="s">
        <v>73</v>
      </c>
      <c r="G41" s="134" t="s">
        <v>74</v>
      </c>
      <c r="H41" s="134" t="s">
        <v>75</v>
      </c>
      <c r="I41" s="134" t="s">
        <v>76</v>
      </c>
      <c r="J41" s="134">
        <v>2</v>
      </c>
      <c r="K41" s="134" t="s">
        <v>77</v>
      </c>
      <c r="L41" s="135" t="s">
        <v>78</v>
      </c>
      <c r="M41" s="135"/>
      <c r="N41" s="135" t="s">
        <v>79</v>
      </c>
      <c r="O41" s="135"/>
      <c r="P41" s="135"/>
      <c r="Q41" s="135"/>
      <c r="R41" s="135"/>
      <c r="S41" s="135"/>
      <c r="T41" s="135"/>
      <c r="U41" s="135"/>
      <c r="V41" s="135" t="s">
        <v>80</v>
      </c>
    </row>
    <row r="42" spans="1:22" ht="79.8" x14ac:dyDescent="0.25">
      <c r="A42" s="130">
        <v>2</v>
      </c>
      <c r="B42" s="131">
        <v>2</v>
      </c>
      <c r="C42" s="132" t="s">
        <v>81</v>
      </c>
      <c r="D42" s="133" t="s">
        <v>82</v>
      </c>
      <c r="E42" s="134">
        <v>12.3</v>
      </c>
      <c r="F42" s="135" t="s">
        <v>83</v>
      </c>
      <c r="G42" s="134"/>
      <c r="H42" s="134">
        <v>39</v>
      </c>
      <c r="I42" s="134" t="s">
        <v>84</v>
      </c>
      <c r="J42" s="134"/>
      <c r="K42" s="134">
        <v>131</v>
      </c>
      <c r="L42" s="135" t="s">
        <v>85</v>
      </c>
      <c r="M42" s="135"/>
      <c r="N42" s="135" t="s">
        <v>86</v>
      </c>
      <c r="O42" s="135"/>
      <c r="P42" s="135"/>
      <c r="Q42" s="135"/>
      <c r="R42" s="135"/>
      <c r="S42" s="135"/>
      <c r="T42" s="135"/>
      <c r="U42" s="135"/>
      <c r="V42" s="135"/>
    </row>
    <row r="43" spans="1:22" ht="45.6" x14ac:dyDescent="0.25">
      <c r="A43" s="130">
        <v>3</v>
      </c>
      <c r="B43" s="131">
        <v>3</v>
      </c>
      <c r="C43" s="132" t="s">
        <v>87</v>
      </c>
      <c r="D43" s="133" t="s">
        <v>88</v>
      </c>
      <c r="E43" s="134">
        <v>18.600000000000001</v>
      </c>
      <c r="F43" s="135" t="s">
        <v>89</v>
      </c>
      <c r="G43" s="134"/>
      <c r="H43" s="134">
        <v>37</v>
      </c>
      <c r="I43" s="134" t="s">
        <v>90</v>
      </c>
      <c r="J43" s="134"/>
      <c r="K43" s="134">
        <v>69</v>
      </c>
      <c r="L43" s="135" t="s">
        <v>91</v>
      </c>
      <c r="M43" s="135"/>
      <c r="N43" s="135" t="s">
        <v>86</v>
      </c>
      <c r="O43" s="135"/>
      <c r="P43" s="135"/>
      <c r="Q43" s="135"/>
      <c r="R43" s="135"/>
      <c r="S43" s="135"/>
      <c r="T43" s="135"/>
      <c r="U43" s="135"/>
      <c r="V43" s="135"/>
    </row>
    <row r="44" spans="1:22" ht="68.400000000000006" x14ac:dyDescent="0.25">
      <c r="A44" s="130">
        <v>4</v>
      </c>
      <c r="B44" s="131">
        <v>4</v>
      </c>
      <c r="C44" s="132" t="s">
        <v>92</v>
      </c>
      <c r="D44" s="133" t="s">
        <v>93</v>
      </c>
      <c r="E44" s="134">
        <v>1010.59</v>
      </c>
      <c r="F44" s="135" t="s">
        <v>94</v>
      </c>
      <c r="G44" s="134">
        <v>5.16</v>
      </c>
      <c r="H44" s="134" t="s">
        <v>95</v>
      </c>
      <c r="I44" s="134" t="s">
        <v>96</v>
      </c>
      <c r="J44" s="134"/>
      <c r="K44" s="134" t="s">
        <v>97</v>
      </c>
      <c r="L44" s="135" t="s">
        <v>98</v>
      </c>
      <c r="M44" s="135"/>
      <c r="N44" s="135" t="s">
        <v>79</v>
      </c>
      <c r="O44" s="135"/>
      <c r="P44" s="135"/>
      <c r="Q44" s="135"/>
      <c r="R44" s="135"/>
      <c r="S44" s="135"/>
      <c r="T44" s="135"/>
      <c r="U44" s="135"/>
      <c r="V44" s="135">
        <v>1</v>
      </c>
    </row>
    <row r="45" spans="1:22" ht="57" x14ac:dyDescent="0.25">
      <c r="A45" s="130">
        <v>5</v>
      </c>
      <c r="B45" s="131">
        <v>5</v>
      </c>
      <c r="C45" s="132" t="s">
        <v>99</v>
      </c>
      <c r="D45" s="133" t="s">
        <v>100</v>
      </c>
      <c r="E45" s="134">
        <v>23.1</v>
      </c>
      <c r="F45" s="135" t="s">
        <v>101</v>
      </c>
      <c r="G45" s="134"/>
      <c r="H45" s="134">
        <v>46</v>
      </c>
      <c r="I45" s="134" t="s">
        <v>102</v>
      </c>
      <c r="J45" s="134"/>
      <c r="K45" s="134">
        <v>162</v>
      </c>
      <c r="L45" s="135" t="s">
        <v>103</v>
      </c>
      <c r="M45" s="135"/>
      <c r="N45" s="135" t="s">
        <v>86</v>
      </c>
      <c r="O45" s="135"/>
      <c r="P45" s="135"/>
      <c r="Q45" s="135"/>
      <c r="R45" s="135"/>
      <c r="S45" s="135"/>
      <c r="T45" s="135"/>
      <c r="U45" s="135"/>
      <c r="V45" s="135"/>
    </row>
    <row r="46" spans="1:22" ht="68.400000000000006" x14ac:dyDescent="0.25">
      <c r="A46" s="136">
        <v>6</v>
      </c>
      <c r="B46" s="137">
        <v>6</v>
      </c>
      <c r="C46" s="138" t="s">
        <v>104</v>
      </c>
      <c r="D46" s="139" t="s">
        <v>105</v>
      </c>
      <c r="E46" s="140">
        <v>13.69</v>
      </c>
      <c r="F46" s="141">
        <v>13.69</v>
      </c>
      <c r="G46" s="140"/>
      <c r="H46" s="140" t="s">
        <v>106</v>
      </c>
      <c r="I46" s="140">
        <v>2</v>
      </c>
      <c r="J46" s="140"/>
      <c r="K46" s="140" t="s">
        <v>107</v>
      </c>
      <c r="L46" s="141">
        <v>20</v>
      </c>
      <c r="M46" s="141"/>
      <c r="N46" s="141" t="s">
        <v>79</v>
      </c>
      <c r="O46" s="141"/>
      <c r="P46" s="141"/>
      <c r="Q46" s="141"/>
      <c r="R46" s="141"/>
      <c r="S46" s="141"/>
      <c r="T46" s="141"/>
      <c r="U46" s="141"/>
      <c r="V46" s="141"/>
    </row>
    <row r="47" spans="1:22" ht="19.350000000000001" customHeight="1" x14ac:dyDescent="0.25">
      <c r="A47" s="128" t="s">
        <v>108</v>
      </c>
      <c r="B47" s="129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</row>
    <row r="48" spans="1:22" ht="79.8" x14ac:dyDescent="0.25">
      <c r="A48" s="130">
        <v>7</v>
      </c>
      <c r="B48" s="131">
        <v>7</v>
      </c>
      <c r="C48" s="132" t="s">
        <v>109</v>
      </c>
      <c r="D48" s="133" t="s">
        <v>110</v>
      </c>
      <c r="E48" s="134">
        <v>2435.67</v>
      </c>
      <c r="F48" s="135" t="s">
        <v>111</v>
      </c>
      <c r="G48" s="134" t="s">
        <v>112</v>
      </c>
      <c r="H48" s="134" t="s">
        <v>113</v>
      </c>
      <c r="I48" s="134" t="s">
        <v>114</v>
      </c>
      <c r="J48" s="134">
        <v>1</v>
      </c>
      <c r="K48" s="134" t="s">
        <v>115</v>
      </c>
      <c r="L48" s="135" t="s">
        <v>116</v>
      </c>
      <c r="M48" s="135"/>
      <c r="N48" s="135" t="s">
        <v>79</v>
      </c>
      <c r="O48" s="135"/>
      <c r="P48" s="135"/>
      <c r="Q48" s="135"/>
      <c r="R48" s="135"/>
      <c r="S48" s="135"/>
      <c r="T48" s="135"/>
      <c r="U48" s="135"/>
      <c r="V48" s="135">
        <v>7</v>
      </c>
    </row>
    <row r="49" spans="1:22" ht="45.6" x14ac:dyDescent="0.25">
      <c r="A49" s="130">
        <v>8</v>
      </c>
      <c r="B49" s="131">
        <v>8</v>
      </c>
      <c r="C49" s="132" t="s">
        <v>87</v>
      </c>
      <c r="D49" s="133" t="s">
        <v>100</v>
      </c>
      <c r="E49" s="134">
        <v>18.600000000000001</v>
      </c>
      <c r="F49" s="135" t="s">
        <v>89</v>
      </c>
      <c r="G49" s="134"/>
      <c r="H49" s="134">
        <v>37</v>
      </c>
      <c r="I49" s="134" t="s">
        <v>90</v>
      </c>
      <c r="J49" s="134"/>
      <c r="K49" s="134">
        <v>69</v>
      </c>
      <c r="L49" s="135" t="s">
        <v>91</v>
      </c>
      <c r="M49" s="135"/>
      <c r="N49" s="135" t="s">
        <v>86</v>
      </c>
      <c r="O49" s="135"/>
      <c r="P49" s="135"/>
      <c r="Q49" s="135"/>
      <c r="R49" s="135"/>
      <c r="S49" s="135"/>
      <c r="T49" s="135"/>
      <c r="U49" s="135"/>
      <c r="V49" s="135"/>
    </row>
    <row r="50" spans="1:22" ht="68.400000000000006" x14ac:dyDescent="0.25">
      <c r="A50" s="136">
        <v>9</v>
      </c>
      <c r="B50" s="137">
        <v>9</v>
      </c>
      <c r="C50" s="138" t="s">
        <v>104</v>
      </c>
      <c r="D50" s="139" t="s">
        <v>105</v>
      </c>
      <c r="E50" s="140">
        <v>13.69</v>
      </c>
      <c r="F50" s="141">
        <v>13.69</v>
      </c>
      <c r="G50" s="140"/>
      <c r="H50" s="140" t="s">
        <v>106</v>
      </c>
      <c r="I50" s="140">
        <v>2</v>
      </c>
      <c r="J50" s="140"/>
      <c r="K50" s="140" t="s">
        <v>107</v>
      </c>
      <c r="L50" s="141">
        <v>20</v>
      </c>
      <c r="M50" s="141"/>
      <c r="N50" s="141" t="s">
        <v>79</v>
      </c>
      <c r="O50" s="141"/>
      <c r="P50" s="141"/>
      <c r="Q50" s="141"/>
      <c r="R50" s="141"/>
      <c r="S50" s="141"/>
      <c r="T50" s="141"/>
      <c r="U50" s="141"/>
      <c r="V50" s="141"/>
    </row>
    <row r="51" spans="1:22" ht="19.350000000000001" customHeight="1" x14ac:dyDescent="0.25">
      <c r="A51" s="128" t="s">
        <v>117</v>
      </c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</row>
    <row r="52" spans="1:22" ht="57" x14ac:dyDescent="0.25">
      <c r="A52" s="136">
        <v>10</v>
      </c>
      <c r="B52" s="137">
        <v>10</v>
      </c>
      <c r="C52" s="138" t="s">
        <v>118</v>
      </c>
      <c r="D52" s="139" t="s">
        <v>93</v>
      </c>
      <c r="E52" s="140">
        <v>508.07</v>
      </c>
      <c r="F52" s="141" t="s">
        <v>119</v>
      </c>
      <c r="G52" s="140">
        <v>1.03</v>
      </c>
      <c r="H52" s="140" t="s">
        <v>120</v>
      </c>
      <c r="I52" s="140" t="s">
        <v>121</v>
      </c>
      <c r="J52" s="140"/>
      <c r="K52" s="140" t="s">
        <v>122</v>
      </c>
      <c r="L52" s="141" t="s">
        <v>123</v>
      </c>
      <c r="M52" s="141"/>
      <c r="N52" s="141" t="s">
        <v>79</v>
      </c>
      <c r="O52" s="141"/>
      <c r="P52" s="141"/>
      <c r="Q52" s="141"/>
      <c r="R52" s="141"/>
      <c r="S52" s="141"/>
      <c r="T52" s="141"/>
      <c r="U52" s="141"/>
      <c r="V52" s="141"/>
    </row>
    <row r="53" spans="1:22" ht="19.350000000000001" customHeight="1" x14ac:dyDescent="0.25">
      <c r="A53" s="128" t="s">
        <v>124</v>
      </c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</row>
    <row r="54" spans="1:22" ht="79.8" x14ac:dyDescent="0.25">
      <c r="A54" s="130">
        <v>11</v>
      </c>
      <c r="B54" s="131">
        <v>11</v>
      </c>
      <c r="C54" s="132" t="s">
        <v>109</v>
      </c>
      <c r="D54" s="133" t="s">
        <v>110</v>
      </c>
      <c r="E54" s="134">
        <v>2435.67</v>
      </c>
      <c r="F54" s="135" t="s">
        <v>111</v>
      </c>
      <c r="G54" s="134" t="s">
        <v>112</v>
      </c>
      <c r="H54" s="134" t="s">
        <v>113</v>
      </c>
      <c r="I54" s="134" t="s">
        <v>114</v>
      </c>
      <c r="J54" s="134">
        <v>1</v>
      </c>
      <c r="K54" s="134" t="s">
        <v>115</v>
      </c>
      <c r="L54" s="135" t="s">
        <v>116</v>
      </c>
      <c r="M54" s="135"/>
      <c r="N54" s="135" t="s">
        <v>79</v>
      </c>
      <c r="O54" s="135"/>
      <c r="P54" s="135"/>
      <c r="Q54" s="135"/>
      <c r="R54" s="135"/>
      <c r="S54" s="135"/>
      <c r="T54" s="135"/>
      <c r="U54" s="135"/>
      <c r="V54" s="135">
        <v>7</v>
      </c>
    </row>
    <row r="55" spans="1:22" ht="45.6" x14ac:dyDescent="0.25">
      <c r="A55" s="130">
        <v>12</v>
      </c>
      <c r="B55" s="131">
        <v>12</v>
      </c>
      <c r="C55" s="132" t="s">
        <v>87</v>
      </c>
      <c r="D55" s="133" t="s">
        <v>125</v>
      </c>
      <c r="E55" s="134">
        <v>18.600000000000001</v>
      </c>
      <c r="F55" s="135" t="s">
        <v>89</v>
      </c>
      <c r="G55" s="134"/>
      <c r="H55" s="134">
        <v>56</v>
      </c>
      <c r="I55" s="134" t="s">
        <v>126</v>
      </c>
      <c r="J55" s="134"/>
      <c r="K55" s="134">
        <v>103</v>
      </c>
      <c r="L55" s="135" t="s">
        <v>127</v>
      </c>
      <c r="M55" s="135"/>
      <c r="N55" s="135" t="s">
        <v>86</v>
      </c>
      <c r="O55" s="135"/>
      <c r="P55" s="135"/>
      <c r="Q55" s="135"/>
      <c r="R55" s="135"/>
      <c r="S55" s="135"/>
      <c r="T55" s="135"/>
      <c r="U55" s="135"/>
      <c r="V55" s="135"/>
    </row>
    <row r="56" spans="1:22" ht="68.400000000000006" x14ac:dyDescent="0.25">
      <c r="A56" s="136">
        <v>13</v>
      </c>
      <c r="B56" s="137">
        <v>13</v>
      </c>
      <c r="C56" s="138" t="s">
        <v>104</v>
      </c>
      <c r="D56" s="139" t="s">
        <v>105</v>
      </c>
      <c r="E56" s="140">
        <v>13.69</v>
      </c>
      <c r="F56" s="141">
        <v>13.69</v>
      </c>
      <c r="G56" s="140"/>
      <c r="H56" s="140" t="s">
        <v>106</v>
      </c>
      <c r="I56" s="140">
        <v>2</v>
      </c>
      <c r="J56" s="140"/>
      <c r="K56" s="140" t="s">
        <v>107</v>
      </c>
      <c r="L56" s="141">
        <v>20</v>
      </c>
      <c r="M56" s="141"/>
      <c r="N56" s="141" t="s">
        <v>79</v>
      </c>
      <c r="O56" s="141"/>
      <c r="P56" s="141"/>
      <c r="Q56" s="141"/>
      <c r="R56" s="141"/>
      <c r="S56" s="141"/>
      <c r="T56" s="141"/>
      <c r="U56" s="141"/>
      <c r="V56" s="141"/>
    </row>
    <row r="57" spans="1:22" ht="19.350000000000001" customHeight="1" x14ac:dyDescent="0.25">
      <c r="A57" s="128" t="s">
        <v>128</v>
      </c>
      <c r="B57" s="129"/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</row>
    <row r="58" spans="1:22" ht="68.400000000000006" x14ac:dyDescent="0.25">
      <c r="A58" s="136">
        <v>14</v>
      </c>
      <c r="B58" s="137">
        <v>14</v>
      </c>
      <c r="C58" s="138" t="s">
        <v>129</v>
      </c>
      <c r="D58" s="139" t="s">
        <v>130</v>
      </c>
      <c r="E58" s="140">
        <v>2508.35</v>
      </c>
      <c r="F58" s="141" t="s">
        <v>131</v>
      </c>
      <c r="G58" s="140">
        <v>12.38</v>
      </c>
      <c r="H58" s="140" t="s">
        <v>132</v>
      </c>
      <c r="I58" s="140" t="s">
        <v>133</v>
      </c>
      <c r="J58" s="140">
        <v>1</v>
      </c>
      <c r="K58" s="140" t="s">
        <v>134</v>
      </c>
      <c r="L58" s="141" t="s">
        <v>135</v>
      </c>
      <c r="M58" s="141"/>
      <c r="N58" s="141" t="s">
        <v>79</v>
      </c>
      <c r="O58" s="141"/>
      <c r="P58" s="141"/>
      <c r="Q58" s="141"/>
      <c r="R58" s="141"/>
      <c r="S58" s="141"/>
      <c r="T58" s="141"/>
      <c r="U58" s="141"/>
      <c r="V58" s="141">
        <v>7</v>
      </c>
    </row>
    <row r="59" spans="1:22" ht="19.350000000000001" customHeight="1" x14ac:dyDescent="0.25">
      <c r="A59" s="128" t="s">
        <v>136</v>
      </c>
      <c r="B59" s="129"/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</row>
    <row r="60" spans="1:22" ht="18.45" customHeight="1" x14ac:dyDescent="0.25">
      <c r="A60" s="142" t="s">
        <v>137</v>
      </c>
      <c r="B60" s="143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</row>
    <row r="61" spans="1:22" ht="68.400000000000006" x14ac:dyDescent="0.25">
      <c r="A61" s="130">
        <v>15</v>
      </c>
      <c r="B61" s="131">
        <v>15</v>
      </c>
      <c r="C61" s="132" t="s">
        <v>138</v>
      </c>
      <c r="D61" s="133" t="s">
        <v>139</v>
      </c>
      <c r="E61" s="134">
        <v>5830.19</v>
      </c>
      <c r="F61" s="135" t="s">
        <v>140</v>
      </c>
      <c r="G61" s="134" t="s">
        <v>141</v>
      </c>
      <c r="H61" s="134" t="s">
        <v>142</v>
      </c>
      <c r="I61" s="134" t="s">
        <v>143</v>
      </c>
      <c r="J61" s="134">
        <v>1</v>
      </c>
      <c r="K61" s="134" t="s">
        <v>144</v>
      </c>
      <c r="L61" s="135" t="s">
        <v>145</v>
      </c>
      <c r="M61" s="135"/>
      <c r="N61" s="135" t="s">
        <v>79</v>
      </c>
      <c r="O61" s="135"/>
      <c r="P61" s="135"/>
      <c r="Q61" s="135"/>
      <c r="R61" s="135"/>
      <c r="S61" s="135"/>
      <c r="T61" s="135"/>
      <c r="U61" s="135"/>
      <c r="V61" s="135">
        <v>6</v>
      </c>
    </row>
    <row r="62" spans="1:22" ht="45.6" x14ac:dyDescent="0.25">
      <c r="A62" s="136">
        <v>16</v>
      </c>
      <c r="B62" s="137">
        <v>16</v>
      </c>
      <c r="C62" s="138" t="s">
        <v>146</v>
      </c>
      <c r="D62" s="139" t="s">
        <v>100</v>
      </c>
      <c r="E62" s="140">
        <v>17.600000000000001</v>
      </c>
      <c r="F62" s="141" t="s">
        <v>147</v>
      </c>
      <c r="G62" s="140"/>
      <c r="H62" s="140">
        <v>35</v>
      </c>
      <c r="I62" s="140" t="s">
        <v>148</v>
      </c>
      <c r="J62" s="140"/>
      <c r="K62" s="140">
        <v>56</v>
      </c>
      <c r="L62" s="141" t="s">
        <v>126</v>
      </c>
      <c r="M62" s="141"/>
      <c r="N62" s="141" t="s">
        <v>86</v>
      </c>
      <c r="O62" s="141"/>
      <c r="P62" s="141"/>
      <c r="Q62" s="141"/>
      <c r="R62" s="141"/>
      <c r="S62" s="141"/>
      <c r="T62" s="141"/>
      <c r="U62" s="141"/>
      <c r="V62" s="141"/>
    </row>
    <row r="63" spans="1:22" ht="19.350000000000001" customHeight="1" x14ac:dyDescent="0.25">
      <c r="A63" s="128" t="s">
        <v>149</v>
      </c>
      <c r="B63" s="129"/>
      <c r="C63" s="129"/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</row>
    <row r="64" spans="1:22" ht="18.45" customHeight="1" x14ac:dyDescent="0.25">
      <c r="A64" s="142" t="s">
        <v>150</v>
      </c>
      <c r="B64" s="143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</row>
    <row r="65" spans="1:22" ht="79.8" x14ac:dyDescent="0.25">
      <c r="A65" s="136">
        <v>17</v>
      </c>
      <c r="B65" s="137">
        <v>17</v>
      </c>
      <c r="C65" s="138" t="s">
        <v>151</v>
      </c>
      <c r="D65" s="139" t="s">
        <v>110</v>
      </c>
      <c r="E65" s="140">
        <v>5013.63</v>
      </c>
      <c r="F65" s="141" t="s">
        <v>152</v>
      </c>
      <c r="G65" s="140" t="s">
        <v>153</v>
      </c>
      <c r="H65" s="140" t="s">
        <v>154</v>
      </c>
      <c r="I65" s="140" t="s">
        <v>155</v>
      </c>
      <c r="J65" s="140">
        <v>4</v>
      </c>
      <c r="K65" s="140" t="s">
        <v>156</v>
      </c>
      <c r="L65" s="141" t="s">
        <v>157</v>
      </c>
      <c r="M65" s="141"/>
      <c r="N65" s="141" t="s">
        <v>79</v>
      </c>
      <c r="O65" s="141"/>
      <c r="P65" s="141"/>
      <c r="Q65" s="141"/>
      <c r="R65" s="141"/>
      <c r="S65" s="141"/>
      <c r="T65" s="141"/>
      <c r="U65" s="141"/>
      <c r="V65" s="141" t="s">
        <v>158</v>
      </c>
    </row>
    <row r="66" spans="1:22" ht="19.350000000000001" customHeight="1" x14ac:dyDescent="0.25">
      <c r="A66" s="128" t="s">
        <v>159</v>
      </c>
      <c r="B66" s="129"/>
      <c r="C66" s="129"/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</row>
    <row r="67" spans="1:22" ht="79.8" x14ac:dyDescent="0.25">
      <c r="A67" s="136">
        <v>18</v>
      </c>
      <c r="B67" s="137">
        <v>18</v>
      </c>
      <c r="C67" s="138" t="s">
        <v>160</v>
      </c>
      <c r="D67" s="139" t="s">
        <v>161</v>
      </c>
      <c r="E67" s="140">
        <v>6345.09</v>
      </c>
      <c r="F67" s="141" t="s">
        <v>162</v>
      </c>
      <c r="G67" s="140" t="s">
        <v>163</v>
      </c>
      <c r="H67" s="140" t="s">
        <v>164</v>
      </c>
      <c r="I67" s="140" t="s">
        <v>165</v>
      </c>
      <c r="J67" s="140"/>
      <c r="K67" s="140" t="s">
        <v>166</v>
      </c>
      <c r="L67" s="141" t="s">
        <v>167</v>
      </c>
      <c r="M67" s="141"/>
      <c r="N67" s="141" t="s">
        <v>79</v>
      </c>
      <c r="O67" s="141"/>
      <c r="P67" s="141"/>
      <c r="Q67" s="141"/>
      <c r="R67" s="141"/>
      <c r="S67" s="141"/>
      <c r="T67" s="141"/>
      <c r="U67" s="141"/>
      <c r="V67" s="141">
        <v>1</v>
      </c>
    </row>
    <row r="68" spans="1:22" ht="19.350000000000001" customHeight="1" x14ac:dyDescent="0.25">
      <c r="A68" s="128" t="s">
        <v>168</v>
      </c>
      <c r="B68" s="129"/>
      <c r="C68" s="129"/>
      <c r="D68" s="129"/>
      <c r="E68" s="129"/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</row>
    <row r="69" spans="1:22" ht="18.45" customHeight="1" x14ac:dyDescent="0.25">
      <c r="A69" s="142" t="s">
        <v>169</v>
      </c>
      <c r="B69" s="143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</row>
    <row r="70" spans="1:22" ht="79.8" x14ac:dyDescent="0.25">
      <c r="A70" s="130">
        <v>19</v>
      </c>
      <c r="B70" s="131">
        <v>19</v>
      </c>
      <c r="C70" s="132" t="s">
        <v>109</v>
      </c>
      <c r="D70" s="133" t="s">
        <v>170</v>
      </c>
      <c r="E70" s="134">
        <v>2435.67</v>
      </c>
      <c r="F70" s="135" t="s">
        <v>111</v>
      </c>
      <c r="G70" s="134" t="s">
        <v>112</v>
      </c>
      <c r="H70" s="134" t="s">
        <v>171</v>
      </c>
      <c r="I70" s="134" t="s">
        <v>172</v>
      </c>
      <c r="J70" s="134"/>
      <c r="K70" s="134" t="s">
        <v>173</v>
      </c>
      <c r="L70" s="135" t="s">
        <v>174</v>
      </c>
      <c r="M70" s="135"/>
      <c r="N70" s="135" t="s">
        <v>79</v>
      </c>
      <c r="O70" s="135"/>
      <c r="P70" s="135"/>
      <c r="Q70" s="135"/>
      <c r="R70" s="135"/>
      <c r="S70" s="135"/>
      <c r="T70" s="135"/>
      <c r="U70" s="135"/>
      <c r="V70" s="135">
        <v>1</v>
      </c>
    </row>
    <row r="71" spans="1:22" ht="34.200000000000003" x14ac:dyDescent="0.25">
      <c r="A71" s="130">
        <v>20</v>
      </c>
      <c r="B71" s="131">
        <v>20</v>
      </c>
      <c r="C71" s="132" t="s">
        <v>175</v>
      </c>
      <c r="D71" s="133" t="s">
        <v>100</v>
      </c>
      <c r="E71" s="134">
        <v>2.41</v>
      </c>
      <c r="F71" s="135" t="s">
        <v>176</v>
      </c>
      <c r="G71" s="134"/>
      <c r="H71" s="134">
        <v>5</v>
      </c>
      <c r="I71" s="134" t="s">
        <v>177</v>
      </c>
      <c r="J71" s="134"/>
      <c r="K71" s="134">
        <v>35</v>
      </c>
      <c r="L71" s="135" t="s">
        <v>148</v>
      </c>
      <c r="M71" s="135"/>
      <c r="N71" s="135" t="s">
        <v>86</v>
      </c>
      <c r="O71" s="135"/>
      <c r="P71" s="135"/>
      <c r="Q71" s="135"/>
      <c r="R71" s="135"/>
      <c r="S71" s="135"/>
      <c r="T71" s="135"/>
      <c r="U71" s="135"/>
      <c r="V71" s="135"/>
    </row>
    <row r="72" spans="1:22" ht="57" x14ac:dyDescent="0.25">
      <c r="A72" s="136">
        <v>21</v>
      </c>
      <c r="B72" s="137">
        <v>21</v>
      </c>
      <c r="C72" s="138" t="s">
        <v>178</v>
      </c>
      <c r="D72" s="139" t="s">
        <v>179</v>
      </c>
      <c r="E72" s="140">
        <v>50.3</v>
      </c>
      <c r="F72" s="141" t="s">
        <v>180</v>
      </c>
      <c r="G72" s="140"/>
      <c r="H72" s="140">
        <v>10</v>
      </c>
      <c r="I72" s="140" t="s">
        <v>181</v>
      </c>
      <c r="J72" s="140"/>
      <c r="K72" s="140">
        <v>27</v>
      </c>
      <c r="L72" s="141" t="s">
        <v>182</v>
      </c>
      <c r="M72" s="141"/>
      <c r="N72" s="141" t="s">
        <v>86</v>
      </c>
      <c r="O72" s="141"/>
      <c r="P72" s="141"/>
      <c r="Q72" s="141"/>
      <c r="R72" s="141"/>
      <c r="S72" s="141"/>
      <c r="T72" s="141"/>
      <c r="U72" s="141"/>
      <c r="V72" s="141"/>
    </row>
    <row r="73" spans="1:22" ht="19.350000000000001" customHeight="1" x14ac:dyDescent="0.25">
      <c r="A73" s="128" t="s">
        <v>183</v>
      </c>
      <c r="B73" s="129"/>
      <c r="C73" s="129"/>
      <c r="D73" s="129"/>
      <c r="E73" s="129"/>
      <c r="F73" s="129"/>
      <c r="G73" s="129"/>
      <c r="H73" s="129"/>
      <c r="I73" s="129"/>
      <c r="J73" s="129"/>
      <c r="K73" s="129"/>
      <c r="L73" s="129"/>
      <c r="M73" s="129"/>
      <c r="N73" s="129"/>
      <c r="O73" s="129"/>
      <c r="P73" s="129"/>
      <c r="Q73" s="129"/>
      <c r="R73" s="129"/>
      <c r="S73" s="129"/>
      <c r="T73" s="129"/>
      <c r="U73" s="129"/>
      <c r="V73" s="129"/>
    </row>
    <row r="74" spans="1:22" ht="18.45" customHeight="1" x14ac:dyDescent="0.25">
      <c r="A74" s="142" t="s">
        <v>184</v>
      </c>
      <c r="B74" s="143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</row>
    <row r="75" spans="1:22" ht="79.8" x14ac:dyDescent="0.25">
      <c r="A75" s="130">
        <v>22</v>
      </c>
      <c r="B75" s="131">
        <v>22</v>
      </c>
      <c r="C75" s="132" t="s">
        <v>160</v>
      </c>
      <c r="D75" s="133" t="s">
        <v>185</v>
      </c>
      <c r="E75" s="134">
        <v>6345.09</v>
      </c>
      <c r="F75" s="135" t="s">
        <v>162</v>
      </c>
      <c r="G75" s="134" t="s">
        <v>163</v>
      </c>
      <c r="H75" s="134" t="s">
        <v>186</v>
      </c>
      <c r="I75" s="134" t="s">
        <v>187</v>
      </c>
      <c r="J75" s="134">
        <v>2</v>
      </c>
      <c r="K75" s="134" t="s">
        <v>188</v>
      </c>
      <c r="L75" s="135" t="s">
        <v>189</v>
      </c>
      <c r="M75" s="135"/>
      <c r="N75" s="135" t="s">
        <v>79</v>
      </c>
      <c r="O75" s="135"/>
      <c r="P75" s="135"/>
      <c r="Q75" s="135"/>
      <c r="R75" s="135"/>
      <c r="S75" s="135"/>
      <c r="T75" s="135"/>
      <c r="U75" s="135"/>
      <c r="V75" s="135" t="s">
        <v>190</v>
      </c>
    </row>
    <row r="76" spans="1:22" ht="18.45" customHeight="1" x14ac:dyDescent="0.25">
      <c r="A76" s="142" t="s">
        <v>191</v>
      </c>
      <c r="B76" s="143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</row>
    <row r="77" spans="1:22" ht="79.8" x14ac:dyDescent="0.25">
      <c r="A77" s="130">
        <v>23</v>
      </c>
      <c r="B77" s="131">
        <v>23</v>
      </c>
      <c r="C77" s="132" t="s">
        <v>109</v>
      </c>
      <c r="D77" s="133" t="s">
        <v>192</v>
      </c>
      <c r="E77" s="134">
        <v>2435.67</v>
      </c>
      <c r="F77" s="135" t="s">
        <v>111</v>
      </c>
      <c r="G77" s="134" t="s">
        <v>112</v>
      </c>
      <c r="H77" s="134" t="s">
        <v>193</v>
      </c>
      <c r="I77" s="134" t="s">
        <v>194</v>
      </c>
      <c r="J77" s="134"/>
      <c r="K77" s="134" t="s">
        <v>195</v>
      </c>
      <c r="L77" s="135" t="s">
        <v>196</v>
      </c>
      <c r="M77" s="135"/>
      <c r="N77" s="135" t="s">
        <v>79</v>
      </c>
      <c r="O77" s="135"/>
      <c r="P77" s="135"/>
      <c r="Q77" s="135"/>
      <c r="R77" s="135"/>
      <c r="S77" s="135"/>
      <c r="T77" s="135"/>
      <c r="U77" s="135"/>
      <c r="V77" s="135">
        <v>1</v>
      </c>
    </row>
    <row r="78" spans="1:22" ht="34.200000000000003" x14ac:dyDescent="0.25">
      <c r="A78" s="130">
        <v>24</v>
      </c>
      <c r="B78" s="131">
        <v>24</v>
      </c>
      <c r="C78" s="132" t="s">
        <v>175</v>
      </c>
      <c r="D78" s="133" t="s">
        <v>88</v>
      </c>
      <c r="E78" s="134">
        <v>2.41</v>
      </c>
      <c r="F78" s="135" t="s">
        <v>176</v>
      </c>
      <c r="G78" s="134"/>
      <c r="H78" s="134">
        <v>5</v>
      </c>
      <c r="I78" s="134" t="s">
        <v>177</v>
      </c>
      <c r="J78" s="134"/>
      <c r="K78" s="134">
        <v>35</v>
      </c>
      <c r="L78" s="135" t="s">
        <v>148</v>
      </c>
      <c r="M78" s="135"/>
      <c r="N78" s="135" t="s">
        <v>86</v>
      </c>
      <c r="O78" s="135"/>
      <c r="P78" s="135"/>
      <c r="Q78" s="135"/>
      <c r="R78" s="135"/>
      <c r="S78" s="135"/>
      <c r="T78" s="135"/>
      <c r="U78" s="135"/>
      <c r="V78" s="135"/>
    </row>
    <row r="79" spans="1:22" ht="57" x14ac:dyDescent="0.25">
      <c r="A79" s="136">
        <v>25</v>
      </c>
      <c r="B79" s="137">
        <v>25</v>
      </c>
      <c r="C79" s="138" t="s">
        <v>178</v>
      </c>
      <c r="D79" s="139" t="s">
        <v>197</v>
      </c>
      <c r="E79" s="140">
        <v>50.3</v>
      </c>
      <c r="F79" s="141" t="s">
        <v>180</v>
      </c>
      <c r="G79" s="140"/>
      <c r="H79" s="140">
        <v>1</v>
      </c>
      <c r="I79" s="140" t="s">
        <v>198</v>
      </c>
      <c r="J79" s="140"/>
      <c r="K79" s="140">
        <v>3</v>
      </c>
      <c r="L79" s="141" t="s">
        <v>199</v>
      </c>
      <c r="M79" s="141"/>
      <c r="N79" s="141" t="s">
        <v>86</v>
      </c>
      <c r="O79" s="141"/>
      <c r="P79" s="141"/>
      <c r="Q79" s="141"/>
      <c r="R79" s="141"/>
      <c r="S79" s="141"/>
      <c r="T79" s="141"/>
      <c r="U79" s="141"/>
      <c r="V79" s="141"/>
    </row>
    <row r="80" spans="1:22" ht="19.350000000000001" customHeight="1" x14ac:dyDescent="0.25">
      <c r="A80" s="128" t="s">
        <v>200</v>
      </c>
      <c r="B80" s="129"/>
      <c r="C80" s="129"/>
      <c r="D80" s="129"/>
      <c r="E80" s="129"/>
      <c r="F80" s="129"/>
      <c r="G80" s="129"/>
      <c r="H80" s="129"/>
      <c r="I80" s="129"/>
      <c r="J80" s="129"/>
      <c r="K80" s="129"/>
      <c r="L80" s="129"/>
      <c r="M80" s="129"/>
      <c r="N80" s="129"/>
      <c r="O80" s="129"/>
      <c r="P80" s="129"/>
      <c r="Q80" s="129"/>
      <c r="R80" s="129"/>
      <c r="S80" s="129"/>
      <c r="T80" s="129"/>
      <c r="U80" s="129"/>
      <c r="V80" s="129"/>
    </row>
    <row r="81" spans="1:22" ht="68.400000000000006" x14ac:dyDescent="0.25">
      <c r="A81" s="130">
        <v>26</v>
      </c>
      <c r="B81" s="131">
        <v>26</v>
      </c>
      <c r="C81" s="132" t="s">
        <v>104</v>
      </c>
      <c r="D81" s="133" t="s">
        <v>201</v>
      </c>
      <c r="E81" s="134">
        <v>13.69</v>
      </c>
      <c r="F81" s="135">
        <v>13.69</v>
      </c>
      <c r="G81" s="134"/>
      <c r="H81" s="134" t="s">
        <v>202</v>
      </c>
      <c r="I81" s="134">
        <v>28</v>
      </c>
      <c r="J81" s="134"/>
      <c r="K81" s="134" t="s">
        <v>203</v>
      </c>
      <c r="L81" s="135">
        <v>311</v>
      </c>
      <c r="M81" s="135"/>
      <c r="N81" s="135" t="s">
        <v>79</v>
      </c>
      <c r="O81" s="135"/>
      <c r="P81" s="135"/>
      <c r="Q81" s="135"/>
      <c r="R81" s="135"/>
      <c r="S81" s="135"/>
      <c r="T81" s="135"/>
      <c r="U81" s="135"/>
      <c r="V81" s="135"/>
    </row>
    <row r="82" spans="1:22" ht="57" x14ac:dyDescent="0.25">
      <c r="A82" s="130">
        <v>27</v>
      </c>
      <c r="B82" s="131">
        <v>27</v>
      </c>
      <c r="C82" s="132" t="s">
        <v>204</v>
      </c>
      <c r="D82" s="133" t="s">
        <v>205</v>
      </c>
      <c r="E82" s="134">
        <v>28890.68</v>
      </c>
      <c r="F82" s="135" t="s">
        <v>206</v>
      </c>
      <c r="G82" s="134">
        <v>165.12</v>
      </c>
      <c r="H82" s="134" t="s">
        <v>207</v>
      </c>
      <c r="I82" s="134" t="s">
        <v>208</v>
      </c>
      <c r="J82" s="134">
        <v>2</v>
      </c>
      <c r="K82" s="134" t="s">
        <v>209</v>
      </c>
      <c r="L82" s="135" t="s">
        <v>210</v>
      </c>
      <c r="M82" s="135"/>
      <c r="N82" s="135" t="s">
        <v>79</v>
      </c>
      <c r="O82" s="135"/>
      <c r="P82" s="135"/>
      <c r="Q82" s="135"/>
      <c r="R82" s="135"/>
      <c r="S82" s="135"/>
      <c r="T82" s="135"/>
      <c r="U82" s="135"/>
      <c r="V82" s="135">
        <v>9</v>
      </c>
    </row>
    <row r="83" spans="1:22" ht="18.45" customHeight="1" x14ac:dyDescent="0.25">
      <c r="A83" s="142" t="s">
        <v>211</v>
      </c>
      <c r="B83" s="143"/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</row>
    <row r="84" spans="1:22" ht="68.400000000000006" x14ac:dyDescent="0.25">
      <c r="A84" s="130">
        <v>28</v>
      </c>
      <c r="B84" s="131">
        <v>28</v>
      </c>
      <c r="C84" s="132" t="s">
        <v>92</v>
      </c>
      <c r="D84" s="133" t="s">
        <v>205</v>
      </c>
      <c r="E84" s="134">
        <v>1010.59</v>
      </c>
      <c r="F84" s="135" t="s">
        <v>94</v>
      </c>
      <c r="G84" s="134">
        <v>5.16</v>
      </c>
      <c r="H84" s="134" t="s">
        <v>212</v>
      </c>
      <c r="I84" s="134" t="s">
        <v>213</v>
      </c>
      <c r="J84" s="134"/>
      <c r="K84" s="134" t="s">
        <v>214</v>
      </c>
      <c r="L84" s="135" t="s">
        <v>215</v>
      </c>
      <c r="M84" s="135"/>
      <c r="N84" s="135" t="s">
        <v>79</v>
      </c>
      <c r="O84" s="135"/>
      <c r="P84" s="135"/>
      <c r="Q84" s="135"/>
      <c r="R84" s="135"/>
      <c r="S84" s="135"/>
      <c r="T84" s="135"/>
      <c r="U84" s="135"/>
      <c r="V84" s="135"/>
    </row>
    <row r="85" spans="1:22" ht="45.6" x14ac:dyDescent="0.25">
      <c r="A85" s="136">
        <v>29</v>
      </c>
      <c r="B85" s="137">
        <v>29</v>
      </c>
      <c r="C85" s="138" t="s">
        <v>216</v>
      </c>
      <c r="D85" s="139" t="s">
        <v>217</v>
      </c>
      <c r="E85" s="140">
        <v>43.5</v>
      </c>
      <c r="F85" s="141" t="s">
        <v>218</v>
      </c>
      <c r="G85" s="140"/>
      <c r="H85" s="140">
        <v>44</v>
      </c>
      <c r="I85" s="140" t="s">
        <v>219</v>
      </c>
      <c r="J85" s="140"/>
      <c r="K85" s="140">
        <v>116</v>
      </c>
      <c r="L85" s="141" t="s">
        <v>220</v>
      </c>
      <c r="M85" s="141"/>
      <c r="N85" s="141" t="s">
        <v>86</v>
      </c>
      <c r="O85" s="141"/>
      <c r="P85" s="141"/>
      <c r="Q85" s="141"/>
      <c r="R85" s="141"/>
      <c r="S85" s="141"/>
      <c r="T85" s="141"/>
      <c r="U85" s="141"/>
      <c r="V85" s="141"/>
    </row>
    <row r="86" spans="1:22" ht="19.350000000000001" customHeight="1" x14ac:dyDescent="0.25">
      <c r="A86" s="128" t="s">
        <v>221</v>
      </c>
      <c r="B86" s="129"/>
      <c r="C86" s="129"/>
      <c r="D86" s="129"/>
      <c r="E86" s="129"/>
      <c r="F86" s="129"/>
      <c r="G86" s="129"/>
      <c r="H86" s="129"/>
      <c r="I86" s="129"/>
      <c r="J86" s="129"/>
      <c r="K86" s="129"/>
      <c r="L86" s="129"/>
      <c r="M86" s="129"/>
      <c r="N86" s="129"/>
      <c r="O86" s="129"/>
      <c r="P86" s="129"/>
      <c r="Q86" s="129"/>
      <c r="R86" s="129"/>
      <c r="S86" s="129"/>
      <c r="T86" s="129"/>
      <c r="U86" s="129"/>
      <c r="V86" s="129"/>
    </row>
    <row r="87" spans="1:22" ht="18.45" customHeight="1" x14ac:dyDescent="0.25">
      <c r="A87" s="142" t="s">
        <v>222</v>
      </c>
      <c r="B87" s="143"/>
      <c r="C87" s="143"/>
      <c r="D87" s="143"/>
      <c r="E87" s="143"/>
      <c r="F87" s="14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</row>
    <row r="88" spans="1:22" ht="68.400000000000006" x14ac:dyDescent="0.25">
      <c r="A88" s="130">
        <v>30</v>
      </c>
      <c r="B88" s="131">
        <v>30</v>
      </c>
      <c r="C88" s="132" t="s">
        <v>104</v>
      </c>
      <c r="D88" s="133" t="s">
        <v>223</v>
      </c>
      <c r="E88" s="134">
        <v>13.69</v>
      </c>
      <c r="F88" s="135">
        <v>13.69</v>
      </c>
      <c r="G88" s="134"/>
      <c r="H88" s="134" t="s">
        <v>106</v>
      </c>
      <c r="I88" s="134">
        <v>2</v>
      </c>
      <c r="J88" s="134"/>
      <c r="K88" s="134" t="s">
        <v>224</v>
      </c>
      <c r="L88" s="135">
        <v>23</v>
      </c>
      <c r="M88" s="135"/>
      <c r="N88" s="135" t="s">
        <v>79</v>
      </c>
      <c r="O88" s="135"/>
      <c r="P88" s="135"/>
      <c r="Q88" s="135"/>
      <c r="R88" s="135"/>
      <c r="S88" s="135"/>
      <c r="T88" s="135"/>
      <c r="U88" s="135"/>
      <c r="V88" s="135"/>
    </row>
    <row r="89" spans="1:22" ht="91.2" x14ac:dyDescent="0.25">
      <c r="A89" s="130">
        <v>31</v>
      </c>
      <c r="B89" s="131">
        <v>31</v>
      </c>
      <c r="C89" s="132" t="s">
        <v>225</v>
      </c>
      <c r="D89" s="133" t="s">
        <v>205</v>
      </c>
      <c r="E89" s="134">
        <v>1755.72</v>
      </c>
      <c r="F89" s="135" t="s">
        <v>226</v>
      </c>
      <c r="G89" s="134">
        <v>10.32</v>
      </c>
      <c r="H89" s="134" t="s">
        <v>227</v>
      </c>
      <c r="I89" s="134" t="s">
        <v>228</v>
      </c>
      <c r="J89" s="134"/>
      <c r="K89" s="134" t="s">
        <v>229</v>
      </c>
      <c r="L89" s="135" t="s">
        <v>230</v>
      </c>
      <c r="M89" s="135"/>
      <c r="N89" s="135" t="s">
        <v>79</v>
      </c>
      <c r="O89" s="135"/>
      <c r="P89" s="135"/>
      <c r="Q89" s="135"/>
      <c r="R89" s="135"/>
      <c r="S89" s="135"/>
      <c r="T89" s="135"/>
      <c r="U89" s="135"/>
      <c r="V89" s="135">
        <v>1</v>
      </c>
    </row>
    <row r="90" spans="1:22" ht="34.200000000000003" x14ac:dyDescent="0.25">
      <c r="A90" s="130">
        <v>32</v>
      </c>
      <c r="B90" s="131">
        <v>32</v>
      </c>
      <c r="C90" s="132" t="s">
        <v>231</v>
      </c>
      <c r="D90" s="133" t="s">
        <v>217</v>
      </c>
      <c r="E90" s="134">
        <v>15.7</v>
      </c>
      <c r="F90" s="135" t="s">
        <v>232</v>
      </c>
      <c r="G90" s="134"/>
      <c r="H90" s="134">
        <v>16</v>
      </c>
      <c r="I90" s="134" t="s">
        <v>233</v>
      </c>
      <c r="J90" s="134"/>
      <c r="K90" s="134">
        <v>19</v>
      </c>
      <c r="L90" s="135" t="s">
        <v>234</v>
      </c>
      <c r="M90" s="135"/>
      <c r="N90" s="135" t="s">
        <v>86</v>
      </c>
      <c r="O90" s="135"/>
      <c r="P90" s="135"/>
      <c r="Q90" s="135"/>
      <c r="R90" s="135"/>
      <c r="S90" s="135"/>
      <c r="T90" s="135"/>
      <c r="U90" s="135"/>
      <c r="V90" s="135"/>
    </row>
    <row r="91" spans="1:22" ht="68.400000000000006" x14ac:dyDescent="0.25">
      <c r="A91" s="136">
        <v>33</v>
      </c>
      <c r="B91" s="137">
        <v>33</v>
      </c>
      <c r="C91" s="138" t="s">
        <v>235</v>
      </c>
      <c r="D91" s="139" t="s">
        <v>205</v>
      </c>
      <c r="E91" s="140">
        <v>2250.2399999999998</v>
      </c>
      <c r="F91" s="141" t="s">
        <v>236</v>
      </c>
      <c r="G91" s="140" t="s">
        <v>237</v>
      </c>
      <c r="H91" s="140" t="s">
        <v>238</v>
      </c>
      <c r="I91" s="140" t="s">
        <v>239</v>
      </c>
      <c r="J91" s="140"/>
      <c r="K91" s="140" t="s">
        <v>240</v>
      </c>
      <c r="L91" s="141" t="s">
        <v>241</v>
      </c>
      <c r="M91" s="141"/>
      <c r="N91" s="141" t="s">
        <v>79</v>
      </c>
      <c r="O91" s="141"/>
      <c r="P91" s="141"/>
      <c r="Q91" s="141"/>
      <c r="R91" s="141"/>
      <c r="S91" s="141"/>
      <c r="T91" s="141"/>
      <c r="U91" s="141"/>
      <c r="V91" s="141"/>
    </row>
    <row r="92" spans="1:22" ht="34.200000000000003" x14ac:dyDescent="0.25">
      <c r="A92" s="144" t="s">
        <v>242</v>
      </c>
      <c r="B92" s="145"/>
      <c r="C92" s="145"/>
      <c r="D92" s="145"/>
      <c r="E92" s="145"/>
      <c r="F92" s="145"/>
      <c r="G92" s="145"/>
      <c r="H92" s="146">
        <v>1769</v>
      </c>
      <c r="I92" s="146" t="s">
        <v>243</v>
      </c>
      <c r="J92" s="146">
        <v>14</v>
      </c>
      <c r="K92" s="146">
        <v>10845</v>
      </c>
      <c r="L92" s="146" t="s">
        <v>244</v>
      </c>
      <c r="M92" s="146"/>
      <c r="N92" s="146"/>
      <c r="O92" s="146"/>
      <c r="P92" s="146"/>
      <c r="Q92" s="146"/>
      <c r="R92" s="146"/>
      <c r="S92" s="146"/>
      <c r="T92" s="146"/>
      <c r="U92" s="146"/>
      <c r="V92" s="146" t="s">
        <v>245</v>
      </c>
    </row>
    <row r="93" spans="1:22" x14ac:dyDescent="0.25">
      <c r="A93" s="144" t="s">
        <v>246</v>
      </c>
      <c r="B93" s="145"/>
      <c r="C93" s="145"/>
      <c r="D93" s="145"/>
      <c r="E93" s="145"/>
      <c r="F93" s="145"/>
      <c r="G93" s="145"/>
      <c r="H93" s="146"/>
      <c r="I93" s="146"/>
      <c r="J93" s="146"/>
      <c r="K93" s="146"/>
      <c r="L93" s="146"/>
      <c r="M93" s="146"/>
      <c r="N93" s="146"/>
      <c r="O93" s="146"/>
      <c r="P93" s="146"/>
      <c r="Q93" s="146"/>
      <c r="R93" s="146"/>
      <c r="S93" s="146"/>
      <c r="T93" s="146"/>
      <c r="U93" s="146"/>
      <c r="V93" s="146"/>
    </row>
    <row r="94" spans="1:22" x14ac:dyDescent="0.25">
      <c r="A94" s="144" t="s">
        <v>247</v>
      </c>
      <c r="B94" s="145"/>
      <c r="C94" s="145"/>
      <c r="D94" s="145"/>
      <c r="E94" s="145"/>
      <c r="F94" s="145"/>
      <c r="G94" s="145"/>
      <c r="H94" s="146">
        <v>462</v>
      </c>
      <c r="I94" s="146"/>
      <c r="J94" s="146"/>
      <c r="K94" s="146">
        <v>5095</v>
      </c>
      <c r="L94" s="146"/>
      <c r="M94" s="146"/>
      <c r="N94" s="146"/>
      <c r="O94" s="146"/>
      <c r="P94" s="146"/>
      <c r="Q94" s="146"/>
      <c r="R94" s="146"/>
      <c r="S94" s="146"/>
      <c r="T94" s="146"/>
      <c r="U94" s="146"/>
      <c r="V94" s="146"/>
    </row>
    <row r="95" spans="1:22" x14ac:dyDescent="0.25">
      <c r="A95" s="144" t="s">
        <v>248</v>
      </c>
      <c r="B95" s="145"/>
      <c r="C95" s="145"/>
      <c r="D95" s="145"/>
      <c r="E95" s="145"/>
      <c r="F95" s="145"/>
      <c r="G95" s="145"/>
      <c r="H95" s="146">
        <v>1293</v>
      </c>
      <c r="I95" s="146"/>
      <c r="J95" s="146"/>
      <c r="K95" s="146">
        <v>5669</v>
      </c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</row>
    <row r="96" spans="1:22" x14ac:dyDescent="0.25">
      <c r="A96" s="144" t="s">
        <v>249</v>
      </c>
      <c r="B96" s="145"/>
      <c r="C96" s="145"/>
      <c r="D96" s="145"/>
      <c r="E96" s="145"/>
      <c r="F96" s="145"/>
      <c r="G96" s="145"/>
      <c r="H96" s="146">
        <v>14</v>
      </c>
      <c r="I96" s="146"/>
      <c r="J96" s="146"/>
      <c r="K96" s="146">
        <v>85</v>
      </c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</row>
    <row r="97" spans="1:22" x14ac:dyDescent="0.25">
      <c r="A97" s="147" t="s">
        <v>250</v>
      </c>
      <c r="B97" s="148"/>
      <c r="C97" s="148"/>
      <c r="D97" s="148"/>
      <c r="E97" s="148"/>
      <c r="F97" s="148"/>
      <c r="G97" s="148"/>
      <c r="H97" s="149">
        <v>424</v>
      </c>
      <c r="I97" s="149"/>
      <c r="J97" s="149"/>
      <c r="K97" s="149">
        <v>3984</v>
      </c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</row>
    <row r="98" spans="1:22" x14ac:dyDescent="0.25">
      <c r="A98" s="147" t="s">
        <v>251</v>
      </c>
      <c r="B98" s="148"/>
      <c r="C98" s="148"/>
      <c r="D98" s="148"/>
      <c r="E98" s="148"/>
      <c r="F98" s="148"/>
      <c r="G98" s="148"/>
      <c r="H98" s="149">
        <v>264</v>
      </c>
      <c r="I98" s="149"/>
      <c r="J98" s="149"/>
      <c r="K98" s="149">
        <v>2323</v>
      </c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</row>
    <row r="99" spans="1:22" x14ac:dyDescent="0.25">
      <c r="A99" s="147" t="s">
        <v>252</v>
      </c>
      <c r="B99" s="148"/>
      <c r="C99" s="148"/>
      <c r="D99" s="148"/>
      <c r="E99" s="148"/>
      <c r="F99" s="148"/>
      <c r="G99" s="148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</row>
    <row r="100" spans="1:22" ht="30" customHeight="1" x14ac:dyDescent="0.25">
      <c r="A100" s="144" t="s">
        <v>253</v>
      </c>
      <c r="B100" s="145"/>
      <c r="C100" s="145"/>
      <c r="D100" s="145"/>
      <c r="E100" s="145"/>
      <c r="F100" s="145"/>
      <c r="G100" s="145"/>
      <c r="H100" s="146">
        <v>1508</v>
      </c>
      <c r="I100" s="146"/>
      <c r="J100" s="146"/>
      <c r="K100" s="146">
        <v>9392</v>
      </c>
      <c r="L100" s="146"/>
      <c r="M100" s="146"/>
      <c r="N100" s="146"/>
      <c r="O100" s="146"/>
      <c r="P100" s="146"/>
      <c r="Q100" s="146"/>
      <c r="R100" s="146"/>
      <c r="S100" s="146"/>
      <c r="T100" s="146"/>
      <c r="U100" s="146"/>
      <c r="V100" s="146"/>
    </row>
    <row r="101" spans="1:22" ht="30" customHeight="1" x14ac:dyDescent="0.25">
      <c r="A101" s="144" t="s">
        <v>254</v>
      </c>
      <c r="B101" s="145"/>
      <c r="C101" s="145"/>
      <c r="D101" s="145"/>
      <c r="E101" s="145"/>
      <c r="F101" s="145"/>
      <c r="G101" s="145"/>
      <c r="H101" s="146">
        <v>43</v>
      </c>
      <c r="I101" s="146"/>
      <c r="J101" s="146"/>
      <c r="K101" s="146">
        <v>107</v>
      </c>
      <c r="L101" s="146"/>
      <c r="M101" s="146"/>
      <c r="N101" s="146"/>
      <c r="O101" s="146"/>
      <c r="P101" s="146"/>
      <c r="Q101" s="146"/>
      <c r="R101" s="146"/>
      <c r="S101" s="146"/>
      <c r="T101" s="146"/>
      <c r="U101" s="146"/>
      <c r="V101" s="146"/>
    </row>
    <row r="102" spans="1:22" ht="30" customHeight="1" x14ac:dyDescent="0.25">
      <c r="A102" s="144" t="s">
        <v>255</v>
      </c>
      <c r="B102" s="145"/>
      <c r="C102" s="145"/>
      <c r="D102" s="145"/>
      <c r="E102" s="145"/>
      <c r="F102" s="145"/>
      <c r="G102" s="145"/>
      <c r="H102" s="146">
        <v>81</v>
      </c>
      <c r="I102" s="146"/>
      <c r="J102" s="146"/>
      <c r="K102" s="146">
        <v>800</v>
      </c>
      <c r="L102" s="146"/>
      <c r="M102" s="146"/>
      <c r="N102" s="146"/>
      <c r="O102" s="146"/>
      <c r="P102" s="146"/>
      <c r="Q102" s="146"/>
      <c r="R102" s="146"/>
      <c r="S102" s="146"/>
      <c r="T102" s="146"/>
      <c r="U102" s="146"/>
      <c r="V102" s="146"/>
    </row>
    <row r="103" spans="1:22" x14ac:dyDescent="0.25">
      <c r="A103" s="144" t="s">
        <v>256</v>
      </c>
      <c r="B103" s="145"/>
      <c r="C103" s="145"/>
      <c r="D103" s="145"/>
      <c r="E103" s="145"/>
      <c r="F103" s="145"/>
      <c r="G103" s="145"/>
      <c r="H103" s="146">
        <v>327</v>
      </c>
      <c r="I103" s="146"/>
      <c r="J103" s="146"/>
      <c r="K103" s="146">
        <v>3330</v>
      </c>
      <c r="L103" s="146"/>
      <c r="M103" s="146"/>
      <c r="N103" s="146"/>
      <c r="O103" s="146"/>
      <c r="P103" s="146"/>
      <c r="Q103" s="146"/>
      <c r="R103" s="146"/>
      <c r="S103" s="146"/>
      <c r="T103" s="146"/>
      <c r="U103" s="146"/>
      <c r="V103" s="146"/>
    </row>
    <row r="104" spans="1:22" ht="30" customHeight="1" x14ac:dyDescent="0.25">
      <c r="A104" s="144" t="s">
        <v>257</v>
      </c>
      <c r="B104" s="145"/>
      <c r="C104" s="145"/>
      <c r="D104" s="145"/>
      <c r="E104" s="145"/>
      <c r="F104" s="145"/>
      <c r="G104" s="145"/>
      <c r="H104" s="146">
        <v>498</v>
      </c>
      <c r="I104" s="146"/>
      <c r="J104" s="146"/>
      <c r="K104" s="146">
        <v>3523</v>
      </c>
      <c r="L104" s="146"/>
      <c r="M104" s="146"/>
      <c r="N104" s="146"/>
      <c r="O104" s="146"/>
      <c r="P104" s="146"/>
      <c r="Q104" s="146"/>
      <c r="R104" s="146"/>
      <c r="S104" s="146"/>
      <c r="T104" s="146"/>
      <c r="U104" s="146"/>
      <c r="V104" s="146"/>
    </row>
    <row r="105" spans="1:22" x14ac:dyDescent="0.25">
      <c r="A105" s="144" t="s">
        <v>258</v>
      </c>
      <c r="B105" s="145"/>
      <c r="C105" s="145"/>
      <c r="D105" s="145"/>
      <c r="E105" s="145"/>
      <c r="F105" s="145"/>
      <c r="G105" s="145"/>
      <c r="H105" s="146">
        <v>2457</v>
      </c>
      <c r="I105" s="146"/>
      <c r="J105" s="146"/>
      <c r="K105" s="146">
        <v>17152</v>
      </c>
      <c r="L105" s="146"/>
      <c r="M105" s="146"/>
      <c r="N105" s="146"/>
      <c r="O105" s="146"/>
      <c r="P105" s="146"/>
      <c r="Q105" s="146"/>
      <c r="R105" s="146"/>
      <c r="S105" s="146"/>
      <c r="T105" s="146"/>
      <c r="U105" s="146"/>
      <c r="V105" s="146"/>
    </row>
    <row r="106" spans="1:22" x14ac:dyDescent="0.25">
      <c r="A106" s="147" t="s">
        <v>259</v>
      </c>
      <c r="B106" s="148"/>
      <c r="C106" s="148"/>
      <c r="D106" s="148"/>
      <c r="E106" s="148"/>
      <c r="F106" s="148"/>
      <c r="G106" s="148"/>
      <c r="H106" s="149">
        <v>2457</v>
      </c>
      <c r="I106" s="149"/>
      <c r="J106" s="149"/>
      <c r="K106" s="149">
        <v>17152</v>
      </c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</row>
    <row r="107" spans="1:22" x14ac:dyDescent="0.25">
      <c r="A107" s="50"/>
      <c r="B107" s="39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</row>
    <row r="108" spans="1:22" x14ac:dyDescent="0.25">
      <c r="A108" s="50"/>
      <c r="B108" s="39"/>
      <c r="C108" s="73" t="s">
        <v>62</v>
      </c>
      <c r="D108" s="48"/>
      <c r="E108" s="48"/>
      <c r="F108" s="48"/>
      <c r="G108" s="48"/>
      <c r="H108" s="74">
        <f>IF(ISBLANK(Y30),"",ROUND(Z30/Y30,2)*100)</f>
        <v>92</v>
      </c>
      <c r="I108" s="48"/>
      <c r="J108" s="48"/>
      <c r="K108" s="74">
        <f>IF(ISBLANK(Y31),"",ROUND(Z31/Y31,2)*100)</f>
        <v>78</v>
      </c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</row>
    <row r="109" spans="1:22" x14ac:dyDescent="0.25">
      <c r="A109" s="50"/>
      <c r="B109" s="39"/>
      <c r="C109" s="73" t="s">
        <v>63</v>
      </c>
      <c r="D109" s="48"/>
      <c r="E109" s="48"/>
      <c r="F109" s="48"/>
      <c r="G109" s="48"/>
      <c r="H109" s="45">
        <f>IF(ISBLANK(Y30),"",ROUND(AA30/Y30,2)*100)</f>
        <v>56.999999999999993</v>
      </c>
      <c r="I109" s="48"/>
      <c r="J109" s="48"/>
      <c r="K109" s="45">
        <f>IF(ISBLANK(Y31),"",ROUND(AA31/Y31,2)*100)</f>
        <v>46</v>
      </c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</row>
    <row r="110" spans="1:22" x14ac:dyDescent="0.25">
      <c r="A110" s="28"/>
      <c r="B110" s="28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</row>
    <row r="111" spans="1:22" x14ac:dyDescent="0.25">
      <c r="B111" s="75" t="s">
        <v>68</v>
      </c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</row>
    <row r="112" spans="1:22" x14ac:dyDescent="0.25">
      <c r="B112" s="3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</row>
    <row r="113" spans="2:22" x14ac:dyDescent="0.25">
      <c r="B113" s="75" t="s">
        <v>69</v>
      </c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</row>
    <row r="114" spans="2:22" x14ac:dyDescent="0.25">
      <c r="B114" s="46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</row>
    <row r="116" spans="2:22" x14ac:dyDescent="0.25">
      <c r="C116" s="49"/>
      <c r="D116" s="49"/>
      <c r="E116" s="49"/>
      <c r="F116" s="49"/>
      <c r="G116" s="49"/>
    </row>
    <row r="117" spans="2:22" x14ac:dyDescent="0.25">
      <c r="C117" s="49"/>
      <c r="D117" s="49"/>
      <c r="E117" s="49"/>
      <c r="F117" s="49"/>
      <c r="G117" s="49"/>
    </row>
    <row r="118" spans="2:22" x14ac:dyDescent="0.25">
      <c r="C118" s="49"/>
      <c r="D118" s="49"/>
      <c r="E118" s="49"/>
      <c r="F118" s="49"/>
      <c r="G118" s="49"/>
    </row>
    <row r="119" spans="2:22" x14ac:dyDescent="0.25">
      <c r="C119" s="49"/>
      <c r="D119" s="49"/>
      <c r="E119" s="49"/>
      <c r="F119" s="49"/>
      <c r="G119" s="49"/>
    </row>
    <row r="120" spans="2:22" x14ac:dyDescent="0.25">
      <c r="C120" s="49"/>
      <c r="D120" s="49"/>
      <c r="E120" s="49"/>
      <c r="F120" s="49"/>
      <c r="G120" s="49"/>
    </row>
    <row r="121" spans="2:22" x14ac:dyDescent="0.25">
      <c r="C121" s="49"/>
      <c r="D121" s="49"/>
      <c r="E121" s="49"/>
      <c r="F121" s="49"/>
      <c r="G121" s="49"/>
    </row>
    <row r="122" spans="2:22" x14ac:dyDescent="0.25">
      <c r="C122" s="49"/>
      <c r="D122" s="49"/>
      <c r="E122" s="49"/>
      <c r="F122" s="49"/>
      <c r="G122" s="49"/>
    </row>
    <row r="123" spans="2:22" x14ac:dyDescent="0.25">
      <c r="C123" s="49"/>
      <c r="D123" s="49"/>
      <c r="E123" s="49"/>
      <c r="F123" s="49"/>
      <c r="G123" s="49"/>
    </row>
    <row r="124" spans="2:22" x14ac:dyDescent="0.25">
      <c r="C124" s="49"/>
      <c r="D124" s="49"/>
      <c r="E124" s="49"/>
      <c r="F124" s="49"/>
      <c r="G124" s="49"/>
    </row>
    <row r="125" spans="2:22" x14ac:dyDescent="0.25">
      <c r="C125" s="49"/>
      <c r="D125" s="49"/>
      <c r="E125" s="49"/>
      <c r="F125" s="49"/>
      <c r="G125" s="49"/>
    </row>
    <row r="126" spans="2:22" x14ac:dyDescent="0.25">
      <c r="C126" s="49"/>
      <c r="D126" s="49"/>
      <c r="E126" s="49"/>
      <c r="F126" s="49"/>
      <c r="G126" s="49"/>
    </row>
    <row r="127" spans="2:22" x14ac:dyDescent="0.25">
      <c r="C127" s="49"/>
      <c r="D127" s="49"/>
      <c r="E127" s="49"/>
      <c r="F127" s="49"/>
      <c r="G127" s="49"/>
    </row>
  </sheetData>
  <mergeCells count="66">
    <mergeCell ref="A103:G103"/>
    <mergeCell ref="A104:G104"/>
    <mergeCell ref="A105:G105"/>
    <mergeCell ref="A106:G106"/>
    <mergeCell ref="A97:G97"/>
    <mergeCell ref="A98:G98"/>
    <mergeCell ref="A99:G99"/>
    <mergeCell ref="A100:G100"/>
    <mergeCell ref="A101:G101"/>
    <mergeCell ref="A102:G102"/>
    <mergeCell ref="A87:V87"/>
    <mergeCell ref="A92:G92"/>
    <mergeCell ref="A93:G93"/>
    <mergeCell ref="A94:G94"/>
    <mergeCell ref="A95:G95"/>
    <mergeCell ref="A96:G96"/>
    <mergeCell ref="A73:V73"/>
    <mergeCell ref="A74:V74"/>
    <mergeCell ref="A76:V76"/>
    <mergeCell ref="A80:V80"/>
    <mergeCell ref="A83:V83"/>
    <mergeCell ref="A86:V86"/>
    <mergeCell ref="A60:V60"/>
    <mergeCell ref="A63:V63"/>
    <mergeCell ref="A64:V64"/>
    <mergeCell ref="A66:V66"/>
    <mergeCell ref="A68:V68"/>
    <mergeCell ref="A69:V69"/>
    <mergeCell ref="A40:V40"/>
    <mergeCell ref="A47:V47"/>
    <mergeCell ref="A51:V51"/>
    <mergeCell ref="A53:V53"/>
    <mergeCell ref="A57:V57"/>
    <mergeCell ref="A59:V59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97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260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67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2457/1000</f>
        <v>2.4569999999999999</v>
      </c>
      <c r="H11" s="85"/>
      <c r="I11" s="55" t="s">
        <v>5</v>
      </c>
      <c r="J11" s="86">
        <f>17152/1000</f>
        <v>17.152000000000001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4.1579999999999999E-2</v>
      </c>
      <c r="H14" s="85"/>
      <c r="I14" s="55" t="s">
        <v>7</v>
      </c>
      <c r="J14" s="86">
        <f>(P14+P15)/1000</f>
        <v>4.1579999999999999E-2</v>
      </c>
      <c r="K14" s="87"/>
      <c r="L14" s="58">
        <v>462</v>
      </c>
      <c r="M14" s="35" t="s">
        <v>7</v>
      </c>
      <c r="N14" s="57"/>
      <c r="O14" s="26">
        <v>41.55</v>
      </c>
      <c r="P14" s="27">
        <v>41.55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462/1000</f>
        <v>0.46200000000000002</v>
      </c>
      <c r="H15" s="117"/>
      <c r="I15" s="55" t="s">
        <v>5</v>
      </c>
      <c r="J15" s="86">
        <f>5095/1000</f>
        <v>5.0949999999999998</v>
      </c>
      <c r="K15" s="87"/>
      <c r="L15" s="59">
        <v>5091</v>
      </c>
      <c r="M15" s="35" t="s">
        <v>5</v>
      </c>
      <c r="N15" s="57"/>
      <c r="O15" s="26">
        <v>0.03</v>
      </c>
      <c r="P15" s="27">
        <v>0.03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4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261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262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263</v>
      </c>
      <c r="C26" s="132" t="s">
        <v>264</v>
      </c>
      <c r="D26" s="154" t="s">
        <v>265</v>
      </c>
      <c r="E26" s="155">
        <v>1.61</v>
      </c>
      <c r="F26" s="134" t="s">
        <v>266</v>
      </c>
      <c r="G26" s="134">
        <v>16.63</v>
      </c>
      <c r="H26" s="156"/>
      <c r="I26" s="156"/>
      <c r="J26" s="134" t="s">
        <v>267</v>
      </c>
      <c r="K26" s="134">
        <v>183.4</v>
      </c>
      <c r="L26" s="157"/>
      <c r="M26" s="156">
        <f>IF(ISNUMBER(K26/G26),IF(NOT(K26/G26=0),K26/G26, " "), " ")</f>
        <v>11.028262176788937</v>
      </c>
      <c r="N26" s="154"/>
    </row>
    <row r="27" spans="1:23" s="29" customFormat="1" ht="22.8" x14ac:dyDescent="0.25">
      <c r="A27" s="152">
        <v>2</v>
      </c>
      <c r="B27" s="153" t="s">
        <v>268</v>
      </c>
      <c r="C27" s="132" t="s">
        <v>269</v>
      </c>
      <c r="D27" s="154" t="s">
        <v>265</v>
      </c>
      <c r="E27" s="155">
        <v>14.12</v>
      </c>
      <c r="F27" s="134" t="s">
        <v>270</v>
      </c>
      <c r="G27" s="134">
        <v>152.19999999999999</v>
      </c>
      <c r="H27" s="156"/>
      <c r="I27" s="156"/>
      <c r="J27" s="134" t="s">
        <v>271</v>
      </c>
      <c r="K27" s="134">
        <v>1678.3</v>
      </c>
      <c r="L27" s="157"/>
      <c r="M27" s="156">
        <f>IF(ISNUMBER(K27/G27),IF(NOT(K27/G27=0),K27/G27, " "), " ")</f>
        <v>11.026938239159001</v>
      </c>
      <c r="N27" s="154"/>
    </row>
    <row r="28" spans="1:23" s="29" customFormat="1" ht="22.8" x14ac:dyDescent="0.25">
      <c r="A28" s="152">
        <v>3</v>
      </c>
      <c r="B28" s="153" t="s">
        <v>272</v>
      </c>
      <c r="C28" s="132" t="s">
        <v>273</v>
      </c>
      <c r="D28" s="154" t="s">
        <v>265</v>
      </c>
      <c r="E28" s="155">
        <v>11.72</v>
      </c>
      <c r="F28" s="134" t="s">
        <v>274</v>
      </c>
      <c r="G28" s="134">
        <v>131.28</v>
      </c>
      <c r="H28" s="156"/>
      <c r="I28" s="156"/>
      <c r="J28" s="134" t="s">
        <v>275</v>
      </c>
      <c r="K28" s="134">
        <v>1446.5</v>
      </c>
      <c r="L28" s="157"/>
      <c r="M28" s="156">
        <f>IF(ISNUMBER(K28/G28),IF(NOT(K28/G28=0),K28/G28, " "), " ")</f>
        <v>11.018433881779403</v>
      </c>
      <c r="N28" s="154"/>
    </row>
    <row r="29" spans="1:23" s="29" customFormat="1" ht="22.8" x14ac:dyDescent="0.25">
      <c r="A29" s="152">
        <v>4</v>
      </c>
      <c r="B29" s="153" t="s">
        <v>276</v>
      </c>
      <c r="C29" s="132" t="s">
        <v>277</v>
      </c>
      <c r="D29" s="154" t="s">
        <v>265</v>
      </c>
      <c r="E29" s="155">
        <v>4.7</v>
      </c>
      <c r="F29" s="134" t="s">
        <v>278</v>
      </c>
      <c r="G29" s="134">
        <v>53.3</v>
      </c>
      <c r="H29" s="156"/>
      <c r="I29" s="156"/>
      <c r="J29" s="134" t="s">
        <v>279</v>
      </c>
      <c r="K29" s="134">
        <v>587.64</v>
      </c>
      <c r="L29" s="157"/>
      <c r="M29" s="156">
        <f>IF(ISNUMBER(K29/G29),IF(NOT(K29/G29=0),K29/G29, " "), " ")</f>
        <v>11.025140712945591</v>
      </c>
      <c r="N29" s="154"/>
    </row>
    <row r="30" spans="1:23" ht="22.8" x14ac:dyDescent="0.25">
      <c r="A30" s="152">
        <v>5</v>
      </c>
      <c r="B30" s="153" t="s">
        <v>280</v>
      </c>
      <c r="C30" s="132" t="s">
        <v>281</v>
      </c>
      <c r="D30" s="154" t="s">
        <v>265</v>
      </c>
      <c r="E30" s="155">
        <v>7.94</v>
      </c>
      <c r="F30" s="134" t="s">
        <v>282</v>
      </c>
      <c r="G30" s="134">
        <v>91.07</v>
      </c>
      <c r="H30" s="156"/>
      <c r="I30" s="156"/>
      <c r="J30" s="134" t="s">
        <v>283</v>
      </c>
      <c r="K30" s="134">
        <v>1003.38</v>
      </c>
      <c r="L30" s="157"/>
      <c r="M30" s="156">
        <f>IF(ISNUMBER(K30/G30),IF(NOT(K30/G30=0),K30/G30, " "), " ")</f>
        <v>11.017678708685628</v>
      </c>
      <c r="N30" s="154"/>
    </row>
    <row r="31" spans="1:23" ht="22.8" x14ac:dyDescent="0.25">
      <c r="A31" s="152">
        <v>6</v>
      </c>
      <c r="B31" s="153" t="s">
        <v>284</v>
      </c>
      <c r="C31" s="132" t="s">
        <v>285</v>
      </c>
      <c r="D31" s="154" t="s">
        <v>265</v>
      </c>
      <c r="E31" s="155">
        <v>0.28999999999999998</v>
      </c>
      <c r="F31" s="134" t="s">
        <v>286</v>
      </c>
      <c r="G31" s="134">
        <v>3.49</v>
      </c>
      <c r="H31" s="156"/>
      <c r="I31" s="156"/>
      <c r="J31" s="134" t="s">
        <v>287</v>
      </c>
      <c r="K31" s="134">
        <v>38.43</v>
      </c>
      <c r="L31" s="157"/>
      <c r="M31" s="156">
        <f>IF(ISNUMBER(K31/G31),IF(NOT(K31/G31=0),K31/G31, " "), " ")</f>
        <v>11.011461318051575</v>
      </c>
      <c r="N31" s="154"/>
    </row>
    <row r="32" spans="1:23" ht="22.8" x14ac:dyDescent="0.25">
      <c r="A32" s="152">
        <v>7</v>
      </c>
      <c r="B32" s="153" t="s">
        <v>288</v>
      </c>
      <c r="C32" s="132" t="s">
        <v>289</v>
      </c>
      <c r="D32" s="154" t="s">
        <v>265</v>
      </c>
      <c r="E32" s="155">
        <v>1.17</v>
      </c>
      <c r="F32" s="134" t="s">
        <v>290</v>
      </c>
      <c r="G32" s="134">
        <v>14.23</v>
      </c>
      <c r="H32" s="156"/>
      <c r="I32" s="156"/>
      <c r="J32" s="134" t="s">
        <v>291</v>
      </c>
      <c r="K32" s="134">
        <v>156.79</v>
      </c>
      <c r="L32" s="157"/>
      <c r="M32" s="156">
        <f>IF(ISNUMBER(K32/G32),IF(NOT(K32/G32=0),K32/G32, " "), " ")</f>
        <v>11.018271257905832</v>
      </c>
      <c r="N32" s="154"/>
    </row>
    <row r="33" spans="1:14" ht="22.8" x14ac:dyDescent="0.25">
      <c r="A33" s="152">
        <v>8</v>
      </c>
      <c r="B33" s="153">
        <v>2</v>
      </c>
      <c r="C33" s="132" t="s">
        <v>292</v>
      </c>
      <c r="D33" s="154" t="s">
        <v>265</v>
      </c>
      <c r="E33" s="155">
        <v>0.03</v>
      </c>
      <c r="F33" s="134" t="s">
        <v>293</v>
      </c>
      <c r="G33" s="134"/>
      <c r="H33" s="156"/>
      <c r="I33" s="156"/>
      <c r="J33" s="134" t="s">
        <v>293</v>
      </c>
      <c r="K33" s="134"/>
      <c r="L33" s="157"/>
      <c r="M33" s="156" t="str">
        <f>IF(ISNUMBER(K33/G33),IF(NOT(K33/G33=0),K33/G33, " "), " ")</f>
        <v xml:space="preserve"> </v>
      </c>
      <c r="N33" s="154"/>
    </row>
    <row r="34" spans="1:14" ht="19.350000000000001" customHeight="1" x14ac:dyDescent="0.25">
      <c r="A34" s="128" t="s">
        <v>294</v>
      </c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</row>
    <row r="35" spans="1:14" ht="22.8" x14ac:dyDescent="0.25">
      <c r="A35" s="152">
        <v>9</v>
      </c>
      <c r="B35" s="153">
        <v>30954</v>
      </c>
      <c r="C35" s="132" t="s">
        <v>295</v>
      </c>
      <c r="D35" s="154" t="s">
        <v>296</v>
      </c>
      <c r="E35" s="155">
        <v>0.03</v>
      </c>
      <c r="F35" s="134" t="s">
        <v>297</v>
      </c>
      <c r="G35" s="134">
        <v>1.02</v>
      </c>
      <c r="H35" s="156"/>
      <c r="I35" s="156"/>
      <c r="J35" s="134" t="s">
        <v>298</v>
      </c>
      <c r="K35" s="134">
        <v>4.6500000000000004</v>
      </c>
      <c r="L35" s="157"/>
      <c r="M35" s="156">
        <f>IF(ISNUMBER(K35/G35),IF(NOT(K35/G35=0),K35/G35, " "), " ")</f>
        <v>4.5588235294117654</v>
      </c>
      <c r="N35" s="154" t="s">
        <v>299</v>
      </c>
    </row>
    <row r="36" spans="1:14" ht="22.8" x14ac:dyDescent="0.25">
      <c r="A36" s="152">
        <v>10</v>
      </c>
      <c r="B36" s="153">
        <v>40502</v>
      </c>
      <c r="C36" s="132" t="s">
        <v>300</v>
      </c>
      <c r="D36" s="154" t="s">
        <v>296</v>
      </c>
      <c r="E36" s="155">
        <v>0.86</v>
      </c>
      <c r="F36" s="134" t="s">
        <v>301</v>
      </c>
      <c r="G36" s="134">
        <v>6.75</v>
      </c>
      <c r="H36" s="156"/>
      <c r="I36" s="156"/>
      <c r="J36" s="134" t="s">
        <v>302</v>
      </c>
      <c r="K36" s="134">
        <v>38.700000000000003</v>
      </c>
      <c r="L36" s="157"/>
      <c r="M36" s="156">
        <f>IF(ISNUMBER(K36/G36),IF(NOT(K36/G36=0),K36/G36, " "), " ")</f>
        <v>5.7333333333333334</v>
      </c>
      <c r="N36" s="154" t="s">
        <v>303</v>
      </c>
    </row>
    <row r="37" spans="1:14" ht="22.8" x14ac:dyDescent="0.25">
      <c r="A37" s="152">
        <v>11</v>
      </c>
      <c r="B37" s="153">
        <v>40504</v>
      </c>
      <c r="C37" s="132" t="s">
        <v>304</v>
      </c>
      <c r="D37" s="154" t="s">
        <v>296</v>
      </c>
      <c r="E37" s="155">
        <v>0.54</v>
      </c>
      <c r="F37" s="134" t="s">
        <v>305</v>
      </c>
      <c r="G37" s="134">
        <v>0.69</v>
      </c>
      <c r="H37" s="156"/>
      <c r="I37" s="156"/>
      <c r="J37" s="134" t="s">
        <v>306</v>
      </c>
      <c r="K37" s="134">
        <v>1.62</v>
      </c>
      <c r="L37" s="157"/>
      <c r="M37" s="156">
        <f>IF(ISNUMBER(K37/G37),IF(NOT(K37/G37=0),K37/G37, " "), " ")</f>
        <v>2.347826086956522</v>
      </c>
      <c r="N37" s="154" t="s">
        <v>303</v>
      </c>
    </row>
    <row r="38" spans="1:14" ht="22.8" x14ac:dyDescent="0.25">
      <c r="A38" s="152">
        <v>12</v>
      </c>
      <c r="B38" s="153">
        <v>400001</v>
      </c>
      <c r="C38" s="132" t="s">
        <v>307</v>
      </c>
      <c r="D38" s="154" t="s">
        <v>296</v>
      </c>
      <c r="E38" s="155">
        <v>0.06</v>
      </c>
      <c r="F38" s="134" t="s">
        <v>308</v>
      </c>
      <c r="G38" s="134">
        <v>6.18</v>
      </c>
      <c r="H38" s="156"/>
      <c r="I38" s="156"/>
      <c r="J38" s="134" t="s">
        <v>309</v>
      </c>
      <c r="K38" s="134">
        <v>34.200000000000003</v>
      </c>
      <c r="L38" s="157"/>
      <c r="M38" s="156">
        <f>IF(ISNUMBER(K38/G38),IF(NOT(K38/G38=0),K38/G38, " "), " ")</f>
        <v>5.5339805825242729</v>
      </c>
      <c r="N38" s="154" t="s">
        <v>303</v>
      </c>
    </row>
    <row r="39" spans="1:14" ht="19.350000000000001" customHeight="1" x14ac:dyDescent="0.25">
      <c r="A39" s="128" t="s">
        <v>310</v>
      </c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</row>
    <row r="40" spans="1:14" ht="34.200000000000003" x14ac:dyDescent="0.25">
      <c r="A40" s="152">
        <v>13</v>
      </c>
      <c r="B40" s="153" t="s">
        <v>311</v>
      </c>
      <c r="C40" s="132" t="s">
        <v>312</v>
      </c>
      <c r="D40" s="154" t="s">
        <v>313</v>
      </c>
      <c r="E40" s="155">
        <v>4.0000000000000001E-3</v>
      </c>
      <c r="F40" s="134" t="s">
        <v>314</v>
      </c>
      <c r="G40" s="134">
        <v>34.96</v>
      </c>
      <c r="H40" s="156">
        <v>40186.449999999997</v>
      </c>
      <c r="I40" s="156">
        <v>160.74</v>
      </c>
      <c r="J40" s="134" t="s">
        <v>315</v>
      </c>
      <c r="K40" s="134">
        <v>164.44</v>
      </c>
      <c r="L40" s="157"/>
      <c r="M40" s="156">
        <f>IF(ISNUMBER(K40/G40),IF(NOT(K40/G40=0),K40/G40, " "), " ")</f>
        <v>4.7036613272311207</v>
      </c>
      <c r="N40" s="154" t="s">
        <v>316</v>
      </c>
    </row>
    <row r="41" spans="1:14" ht="22.8" x14ac:dyDescent="0.25">
      <c r="A41" s="152">
        <v>14</v>
      </c>
      <c r="B41" s="153" t="s">
        <v>317</v>
      </c>
      <c r="C41" s="132" t="s">
        <v>318</v>
      </c>
      <c r="D41" s="154" t="s">
        <v>319</v>
      </c>
      <c r="E41" s="155">
        <v>9.6600000000000005E-2</v>
      </c>
      <c r="F41" s="134" t="s">
        <v>320</v>
      </c>
      <c r="G41" s="134">
        <v>0.6</v>
      </c>
      <c r="H41" s="156">
        <v>41.25</v>
      </c>
      <c r="I41" s="156">
        <v>3.99</v>
      </c>
      <c r="J41" s="134" t="s">
        <v>321</v>
      </c>
      <c r="K41" s="134">
        <v>4.2699999999999996</v>
      </c>
      <c r="L41" s="157"/>
      <c r="M41" s="156">
        <f>IF(ISNUMBER(K41/G41),IF(NOT(K41/G41=0),K41/G41, " "), " ")</f>
        <v>7.1166666666666663</v>
      </c>
      <c r="N41" s="154" t="s">
        <v>322</v>
      </c>
    </row>
    <row r="42" spans="1:14" ht="34.200000000000003" x14ac:dyDescent="0.25">
      <c r="A42" s="152">
        <v>15</v>
      </c>
      <c r="B42" s="153" t="s">
        <v>323</v>
      </c>
      <c r="C42" s="132" t="s">
        <v>324</v>
      </c>
      <c r="D42" s="154" t="s">
        <v>313</v>
      </c>
      <c r="E42" s="155">
        <v>1E-4</v>
      </c>
      <c r="F42" s="134" t="s">
        <v>325</v>
      </c>
      <c r="G42" s="134">
        <v>1.83</v>
      </c>
      <c r="H42" s="156">
        <v>60646.19</v>
      </c>
      <c r="I42" s="156">
        <v>6.06</v>
      </c>
      <c r="J42" s="134" t="s">
        <v>326</v>
      </c>
      <c r="K42" s="134">
        <v>6.2</v>
      </c>
      <c r="L42" s="157"/>
      <c r="M42" s="156">
        <f>IF(ISNUMBER(K42/G42),IF(NOT(K42/G42=0),K42/G42, " "), " ")</f>
        <v>3.3879781420765025</v>
      </c>
      <c r="N42" s="154" t="s">
        <v>327</v>
      </c>
    </row>
    <row r="43" spans="1:14" ht="22.8" x14ac:dyDescent="0.25">
      <c r="A43" s="152">
        <v>16</v>
      </c>
      <c r="B43" s="153" t="s">
        <v>328</v>
      </c>
      <c r="C43" s="132" t="s">
        <v>329</v>
      </c>
      <c r="D43" s="154" t="s">
        <v>330</v>
      </c>
      <c r="E43" s="155">
        <v>6.3250000000000002</v>
      </c>
      <c r="F43" s="134" t="s">
        <v>331</v>
      </c>
      <c r="G43" s="134">
        <v>127.77</v>
      </c>
      <c r="H43" s="156">
        <v>87</v>
      </c>
      <c r="I43" s="156">
        <v>550.28</v>
      </c>
      <c r="J43" s="134" t="s">
        <v>332</v>
      </c>
      <c r="K43" s="134">
        <v>566.91</v>
      </c>
      <c r="L43" s="157"/>
      <c r="M43" s="156">
        <f>IF(ISNUMBER(K43/G43),IF(NOT(K43/G43=0),K43/G43, " "), " ")</f>
        <v>4.4369570321671752</v>
      </c>
      <c r="N43" s="154" t="s">
        <v>333</v>
      </c>
    </row>
    <row r="44" spans="1:14" ht="22.8" x14ac:dyDescent="0.25">
      <c r="A44" s="152">
        <v>17</v>
      </c>
      <c r="B44" s="153" t="s">
        <v>334</v>
      </c>
      <c r="C44" s="132" t="s">
        <v>335</v>
      </c>
      <c r="D44" s="154" t="s">
        <v>313</v>
      </c>
      <c r="E44" s="155">
        <v>2.9999999999999997E-4</v>
      </c>
      <c r="F44" s="134" t="s">
        <v>336</v>
      </c>
      <c r="G44" s="134">
        <v>3.2</v>
      </c>
      <c r="H44" s="156">
        <v>53556.78</v>
      </c>
      <c r="I44" s="156">
        <v>16.07</v>
      </c>
      <c r="J44" s="134" t="s">
        <v>337</v>
      </c>
      <c r="K44" s="134">
        <v>16.420000000000002</v>
      </c>
      <c r="L44" s="157"/>
      <c r="M44" s="156">
        <f>IF(ISNUMBER(K44/G44),IF(NOT(K44/G44=0),K44/G44, " "), " ")</f>
        <v>5.1312500000000005</v>
      </c>
      <c r="N44" s="154" t="s">
        <v>338</v>
      </c>
    </row>
    <row r="45" spans="1:14" ht="22.8" x14ac:dyDescent="0.25">
      <c r="A45" s="152">
        <v>18</v>
      </c>
      <c r="B45" s="153" t="s">
        <v>339</v>
      </c>
      <c r="C45" s="132" t="s">
        <v>340</v>
      </c>
      <c r="D45" s="154" t="s">
        <v>319</v>
      </c>
      <c r="E45" s="155">
        <v>4.4900000000000002E-2</v>
      </c>
      <c r="F45" s="134" t="s">
        <v>341</v>
      </c>
      <c r="G45" s="134">
        <v>4.54</v>
      </c>
      <c r="H45" s="156">
        <v>328</v>
      </c>
      <c r="I45" s="156">
        <v>14.73</v>
      </c>
      <c r="J45" s="134" t="s">
        <v>342</v>
      </c>
      <c r="K45" s="134">
        <v>15.18</v>
      </c>
      <c r="L45" s="157"/>
      <c r="M45" s="156">
        <f>IF(ISNUMBER(K45/G45),IF(NOT(K45/G45=0),K45/G45, " "), " ")</f>
        <v>3.3436123348017621</v>
      </c>
      <c r="N45" s="154" t="s">
        <v>343</v>
      </c>
    </row>
    <row r="46" spans="1:14" ht="22.8" x14ac:dyDescent="0.25">
      <c r="A46" s="152">
        <v>19</v>
      </c>
      <c r="B46" s="153" t="s">
        <v>344</v>
      </c>
      <c r="C46" s="132" t="s">
        <v>345</v>
      </c>
      <c r="D46" s="154" t="s">
        <v>346</v>
      </c>
      <c r="E46" s="155">
        <v>4.9799999999999997E-2</v>
      </c>
      <c r="F46" s="134" t="s">
        <v>347</v>
      </c>
      <c r="G46" s="134">
        <v>2.1</v>
      </c>
      <c r="H46" s="156">
        <v>128.38999999999999</v>
      </c>
      <c r="I46" s="156">
        <v>6.39</v>
      </c>
      <c r="J46" s="134" t="s">
        <v>348</v>
      </c>
      <c r="K46" s="134">
        <v>6.53</v>
      </c>
      <c r="L46" s="157"/>
      <c r="M46" s="156">
        <f>IF(ISNUMBER(K46/G46),IF(NOT(K46/G46=0),K46/G46, " "), " ")</f>
        <v>3.1095238095238096</v>
      </c>
      <c r="N46" s="154" t="s">
        <v>349</v>
      </c>
    </row>
    <row r="47" spans="1:14" ht="45.6" x14ac:dyDescent="0.25">
      <c r="A47" s="152">
        <v>20</v>
      </c>
      <c r="B47" s="153" t="s">
        <v>350</v>
      </c>
      <c r="C47" s="132" t="s">
        <v>351</v>
      </c>
      <c r="D47" s="154" t="s">
        <v>346</v>
      </c>
      <c r="E47" s="155">
        <v>0.1</v>
      </c>
      <c r="F47" s="134" t="s">
        <v>352</v>
      </c>
      <c r="G47" s="134">
        <v>2.2799999999999998</v>
      </c>
      <c r="H47" s="156">
        <v>118.14</v>
      </c>
      <c r="I47" s="156">
        <v>11.81</v>
      </c>
      <c r="J47" s="134" t="s">
        <v>353</v>
      </c>
      <c r="K47" s="134">
        <v>12.06</v>
      </c>
      <c r="L47" s="157"/>
      <c r="M47" s="156">
        <f>IF(ISNUMBER(K47/G47),IF(NOT(K47/G47=0),K47/G47, " "), " ")</f>
        <v>5.2894736842105265</v>
      </c>
      <c r="N47" s="154" t="s">
        <v>354</v>
      </c>
    </row>
    <row r="48" spans="1:14" ht="22.8" x14ac:dyDescent="0.25">
      <c r="A48" s="152">
        <v>21</v>
      </c>
      <c r="B48" s="153" t="s">
        <v>355</v>
      </c>
      <c r="C48" s="132" t="s">
        <v>356</v>
      </c>
      <c r="D48" s="154" t="s">
        <v>313</v>
      </c>
      <c r="E48" s="155">
        <v>8.8000000000000005E-3</v>
      </c>
      <c r="F48" s="134" t="s">
        <v>357</v>
      </c>
      <c r="G48" s="134">
        <v>149.6</v>
      </c>
      <c r="H48" s="156">
        <v>203390</v>
      </c>
      <c r="I48" s="156">
        <v>1789.83</v>
      </c>
      <c r="J48" s="134" t="s">
        <v>358</v>
      </c>
      <c r="K48" s="134">
        <v>1826.64</v>
      </c>
      <c r="L48" s="157"/>
      <c r="M48" s="156">
        <f>IF(ISNUMBER(K48/G48),IF(NOT(K48/G48=0),K48/G48, " "), " ")</f>
        <v>12.210160427807487</v>
      </c>
      <c r="N48" s="154" t="s">
        <v>359</v>
      </c>
    </row>
    <row r="49" spans="1:14" ht="22.8" x14ac:dyDescent="0.25">
      <c r="A49" s="152">
        <v>22</v>
      </c>
      <c r="B49" s="153" t="s">
        <v>360</v>
      </c>
      <c r="C49" s="132" t="s">
        <v>361</v>
      </c>
      <c r="D49" s="154" t="s">
        <v>330</v>
      </c>
      <c r="E49" s="155">
        <v>0.27</v>
      </c>
      <c r="F49" s="134" t="s">
        <v>362</v>
      </c>
      <c r="G49" s="134">
        <v>1.99</v>
      </c>
      <c r="H49" s="156">
        <v>26.61</v>
      </c>
      <c r="I49" s="156">
        <v>7.18</v>
      </c>
      <c r="J49" s="134" t="s">
        <v>363</v>
      </c>
      <c r="K49" s="134">
        <v>7.35</v>
      </c>
      <c r="L49" s="157"/>
      <c r="M49" s="156">
        <f>IF(ISNUMBER(K49/G49),IF(NOT(K49/G49=0),K49/G49, " "), " ")</f>
        <v>3.6934673366834168</v>
      </c>
      <c r="N49" s="154" t="s">
        <v>364</v>
      </c>
    </row>
    <row r="50" spans="1:14" ht="22.8" x14ac:dyDescent="0.25">
      <c r="A50" s="152">
        <v>23</v>
      </c>
      <c r="B50" s="153" t="s">
        <v>365</v>
      </c>
      <c r="C50" s="132" t="s">
        <v>366</v>
      </c>
      <c r="D50" s="154" t="s">
        <v>346</v>
      </c>
      <c r="E50" s="155">
        <v>1.0999999999999999E-2</v>
      </c>
      <c r="F50" s="134" t="s">
        <v>367</v>
      </c>
      <c r="G50" s="134">
        <v>0.08</v>
      </c>
      <c r="H50" s="156">
        <v>34.75</v>
      </c>
      <c r="I50" s="156">
        <v>0.38</v>
      </c>
      <c r="J50" s="134" t="s">
        <v>368</v>
      </c>
      <c r="K50" s="134">
        <v>0.39</v>
      </c>
      <c r="L50" s="157"/>
      <c r="M50" s="156">
        <f>IF(ISNUMBER(K50/G50),IF(NOT(K50/G50=0),K50/G50, " "), " ")</f>
        <v>4.875</v>
      </c>
      <c r="N50" s="154" t="s">
        <v>369</v>
      </c>
    </row>
    <row r="51" spans="1:14" ht="34.200000000000003" x14ac:dyDescent="0.25">
      <c r="A51" s="152">
        <v>24</v>
      </c>
      <c r="B51" s="153" t="s">
        <v>370</v>
      </c>
      <c r="C51" s="132" t="s">
        <v>371</v>
      </c>
      <c r="D51" s="154" t="s">
        <v>346</v>
      </c>
      <c r="E51" s="155">
        <v>0.02</v>
      </c>
      <c r="F51" s="134" t="s">
        <v>372</v>
      </c>
      <c r="G51" s="134">
        <v>0.35</v>
      </c>
      <c r="H51" s="156">
        <v>56.91</v>
      </c>
      <c r="I51" s="156">
        <v>1.1399999999999999</v>
      </c>
      <c r="J51" s="134" t="s">
        <v>373</v>
      </c>
      <c r="K51" s="134">
        <v>1.1599999999999999</v>
      </c>
      <c r="L51" s="157"/>
      <c r="M51" s="156">
        <f>IF(ISNUMBER(K51/G51),IF(NOT(K51/G51=0),K51/G51, " "), " ")</f>
        <v>3.3142857142857141</v>
      </c>
      <c r="N51" s="154" t="s">
        <v>374</v>
      </c>
    </row>
    <row r="52" spans="1:14" ht="34.200000000000003" x14ac:dyDescent="0.25">
      <c r="A52" s="152">
        <v>25</v>
      </c>
      <c r="B52" s="153" t="s">
        <v>375</v>
      </c>
      <c r="C52" s="132" t="s">
        <v>376</v>
      </c>
      <c r="D52" s="154" t="s">
        <v>313</v>
      </c>
      <c r="E52" s="155">
        <v>2.9999999999999997E-4</v>
      </c>
      <c r="F52" s="134" t="s">
        <v>377</v>
      </c>
      <c r="G52" s="134">
        <v>6.27</v>
      </c>
      <c r="H52" s="156">
        <v>50416.65</v>
      </c>
      <c r="I52" s="156">
        <v>15.13</v>
      </c>
      <c r="J52" s="134" t="s">
        <v>378</v>
      </c>
      <c r="K52" s="134">
        <v>15.46</v>
      </c>
      <c r="L52" s="157"/>
      <c r="M52" s="156">
        <f>IF(ISNUMBER(K52/G52),IF(NOT(K52/G52=0),K52/G52, " "), " ")</f>
        <v>2.465709728867624</v>
      </c>
      <c r="N52" s="154" t="s">
        <v>379</v>
      </c>
    </row>
    <row r="53" spans="1:14" ht="34.200000000000003" x14ac:dyDescent="0.25">
      <c r="A53" s="152">
        <v>26</v>
      </c>
      <c r="B53" s="153" t="s">
        <v>380</v>
      </c>
      <c r="C53" s="132" t="s">
        <v>381</v>
      </c>
      <c r="D53" s="154" t="s">
        <v>313</v>
      </c>
      <c r="E53" s="155">
        <v>1.1000000000000001E-3</v>
      </c>
      <c r="F53" s="134" t="s">
        <v>382</v>
      </c>
      <c r="G53" s="134">
        <v>21.87</v>
      </c>
      <c r="H53" s="156">
        <v>52000</v>
      </c>
      <c r="I53" s="156">
        <v>57.2</v>
      </c>
      <c r="J53" s="134" t="s">
        <v>383</v>
      </c>
      <c r="K53" s="134">
        <v>58.46</v>
      </c>
      <c r="L53" s="157"/>
      <c r="M53" s="156">
        <f>IF(ISNUMBER(K53/G53),IF(NOT(K53/G53=0),K53/G53, " "), " ")</f>
        <v>2.6730681298582533</v>
      </c>
      <c r="N53" s="154" t="s">
        <v>384</v>
      </c>
    </row>
    <row r="54" spans="1:14" ht="34.200000000000003" x14ac:dyDescent="0.25">
      <c r="A54" s="152">
        <v>27</v>
      </c>
      <c r="B54" s="153" t="s">
        <v>385</v>
      </c>
      <c r="C54" s="132" t="s">
        <v>386</v>
      </c>
      <c r="D54" s="154" t="s">
        <v>319</v>
      </c>
      <c r="E54" s="155">
        <v>1.6500000000000001E-2</v>
      </c>
      <c r="F54" s="134" t="s">
        <v>387</v>
      </c>
      <c r="G54" s="134">
        <v>23.51</v>
      </c>
      <c r="H54" s="156">
        <v>7690.26</v>
      </c>
      <c r="I54" s="156">
        <v>126.89</v>
      </c>
      <c r="J54" s="134" t="s">
        <v>388</v>
      </c>
      <c r="K54" s="134">
        <v>130.19999999999999</v>
      </c>
      <c r="L54" s="157"/>
      <c r="M54" s="156">
        <f>IF(ISNUMBER(K54/G54),IF(NOT(K54/G54=0),K54/G54, " "), " ")</f>
        <v>5.5380689068481486</v>
      </c>
      <c r="N54" s="154" t="s">
        <v>389</v>
      </c>
    </row>
    <row r="55" spans="1:14" ht="57" x14ac:dyDescent="0.25">
      <c r="A55" s="152">
        <v>28</v>
      </c>
      <c r="B55" s="153" t="s">
        <v>390</v>
      </c>
      <c r="C55" s="132" t="s">
        <v>391</v>
      </c>
      <c r="D55" s="154" t="s">
        <v>392</v>
      </c>
      <c r="E55" s="155">
        <v>6.0990000000000002</v>
      </c>
      <c r="F55" s="134" t="s">
        <v>393</v>
      </c>
      <c r="G55" s="134">
        <v>75.010000000000005</v>
      </c>
      <c r="H55" s="156">
        <v>39.79</v>
      </c>
      <c r="I55" s="156">
        <v>242.69</v>
      </c>
      <c r="J55" s="134" t="s">
        <v>394</v>
      </c>
      <c r="K55" s="134">
        <v>248.48</v>
      </c>
      <c r="L55" s="157"/>
      <c r="M55" s="156">
        <f>IF(ISNUMBER(K55/G55),IF(NOT(K55/G55=0),K55/G55, " "), " ")</f>
        <v>3.3126249833355548</v>
      </c>
      <c r="N55" s="154" t="s">
        <v>395</v>
      </c>
    </row>
    <row r="56" spans="1:14" ht="57" x14ac:dyDescent="0.25">
      <c r="A56" s="152">
        <v>29</v>
      </c>
      <c r="B56" s="153" t="s">
        <v>396</v>
      </c>
      <c r="C56" s="132" t="s">
        <v>397</v>
      </c>
      <c r="D56" s="154" t="s">
        <v>392</v>
      </c>
      <c r="E56" s="155">
        <v>2.6749999999999998</v>
      </c>
      <c r="F56" s="134" t="s">
        <v>398</v>
      </c>
      <c r="G56" s="134">
        <v>86.4</v>
      </c>
      <c r="H56" s="156">
        <v>104.98</v>
      </c>
      <c r="I56" s="156">
        <v>280.82</v>
      </c>
      <c r="J56" s="134" t="s">
        <v>399</v>
      </c>
      <c r="K56" s="134">
        <v>287.56</v>
      </c>
      <c r="L56" s="157"/>
      <c r="M56" s="156">
        <f>IF(ISNUMBER(K56/G56),IF(NOT(K56/G56=0),K56/G56, " "), " ")</f>
        <v>3.3282407407407404</v>
      </c>
      <c r="N56" s="154" t="s">
        <v>400</v>
      </c>
    </row>
    <row r="57" spans="1:14" ht="22.8" x14ac:dyDescent="0.25">
      <c r="A57" s="152">
        <v>30</v>
      </c>
      <c r="B57" s="153" t="s">
        <v>401</v>
      </c>
      <c r="C57" s="132" t="s">
        <v>402</v>
      </c>
      <c r="D57" s="154" t="s">
        <v>392</v>
      </c>
      <c r="E57" s="155">
        <v>33.661999999999999</v>
      </c>
      <c r="F57" s="134" t="s">
        <v>403</v>
      </c>
      <c r="G57" s="134">
        <v>67.319999999999993</v>
      </c>
      <c r="H57" s="156">
        <v>4.24</v>
      </c>
      <c r="I57" s="156">
        <v>142.72999999999999</v>
      </c>
      <c r="J57" s="134" t="s">
        <v>404</v>
      </c>
      <c r="K57" s="134">
        <v>146.77000000000001</v>
      </c>
      <c r="L57" s="157"/>
      <c r="M57" s="156">
        <f>IF(ISNUMBER(K57/G57),IF(NOT(K57/G57=0),K57/G57, " "), " ")</f>
        <v>2.1801841948900775</v>
      </c>
      <c r="N57" s="154" t="s">
        <v>405</v>
      </c>
    </row>
    <row r="58" spans="1:14" ht="57" x14ac:dyDescent="0.25">
      <c r="A58" s="152">
        <v>31</v>
      </c>
      <c r="B58" s="153" t="s">
        <v>406</v>
      </c>
      <c r="C58" s="132" t="s">
        <v>407</v>
      </c>
      <c r="D58" s="154" t="s">
        <v>392</v>
      </c>
      <c r="E58" s="155">
        <v>1.5</v>
      </c>
      <c r="F58" s="134" t="s">
        <v>408</v>
      </c>
      <c r="G58" s="134">
        <v>71.39</v>
      </c>
      <c r="H58" s="156">
        <v>132</v>
      </c>
      <c r="I58" s="156">
        <v>198</v>
      </c>
      <c r="J58" s="134" t="s">
        <v>409</v>
      </c>
      <c r="K58" s="134">
        <v>202.13</v>
      </c>
      <c r="L58" s="157"/>
      <c r="M58" s="156">
        <f>IF(ISNUMBER(K58/G58),IF(NOT(K58/G58=0),K58/G58, " "), " ")</f>
        <v>2.8313489284213476</v>
      </c>
      <c r="N58" s="154" t="s">
        <v>410</v>
      </c>
    </row>
    <row r="59" spans="1:14" ht="45.6" x14ac:dyDescent="0.25">
      <c r="A59" s="152">
        <v>32</v>
      </c>
      <c r="B59" s="153" t="s">
        <v>411</v>
      </c>
      <c r="C59" s="132" t="s">
        <v>412</v>
      </c>
      <c r="D59" s="154" t="s">
        <v>413</v>
      </c>
      <c r="E59" s="155">
        <v>1</v>
      </c>
      <c r="F59" s="134" t="s">
        <v>414</v>
      </c>
      <c r="G59" s="134">
        <v>226</v>
      </c>
      <c r="H59" s="156">
        <v>940.4</v>
      </c>
      <c r="I59" s="156">
        <v>940.4</v>
      </c>
      <c r="J59" s="134" t="s">
        <v>415</v>
      </c>
      <c r="K59" s="134">
        <v>960.95</v>
      </c>
      <c r="L59" s="157"/>
      <c r="M59" s="156">
        <f>IF(ISNUMBER(K59/G59),IF(NOT(K59/G59=0),K59/G59, " "), " ")</f>
        <v>4.2519911504424783</v>
      </c>
      <c r="N59" s="154" t="s">
        <v>416</v>
      </c>
    </row>
    <row r="60" spans="1:14" ht="22.8" x14ac:dyDescent="0.25">
      <c r="A60" s="152">
        <v>33</v>
      </c>
      <c r="B60" s="153" t="s">
        <v>417</v>
      </c>
      <c r="C60" s="132" t="s">
        <v>418</v>
      </c>
      <c r="D60" s="154" t="s">
        <v>413</v>
      </c>
      <c r="E60" s="155">
        <v>1</v>
      </c>
      <c r="F60" s="134" t="s">
        <v>419</v>
      </c>
      <c r="G60" s="134">
        <v>18.600000000000001</v>
      </c>
      <c r="H60" s="156">
        <v>33.74</v>
      </c>
      <c r="I60" s="156">
        <v>33.74</v>
      </c>
      <c r="J60" s="134" t="s">
        <v>420</v>
      </c>
      <c r="K60" s="134">
        <v>34.479999999999997</v>
      </c>
      <c r="L60" s="157"/>
      <c r="M60" s="156">
        <f>IF(ISNUMBER(K60/G60),IF(NOT(K60/G60=0),K60/G60, " "), " ")</f>
        <v>1.8537634408602148</v>
      </c>
      <c r="N60" s="154" t="s">
        <v>421</v>
      </c>
    </row>
    <row r="61" spans="1:14" ht="68.400000000000006" x14ac:dyDescent="0.25">
      <c r="A61" s="152">
        <v>34</v>
      </c>
      <c r="B61" s="153" t="s">
        <v>422</v>
      </c>
      <c r="C61" s="132" t="s">
        <v>423</v>
      </c>
      <c r="D61" s="154" t="s">
        <v>313</v>
      </c>
      <c r="E61" s="155">
        <v>1.4E-2</v>
      </c>
      <c r="F61" s="134" t="s">
        <v>424</v>
      </c>
      <c r="G61" s="134">
        <v>20.72</v>
      </c>
      <c r="H61" s="156">
        <v>4203.82</v>
      </c>
      <c r="I61" s="156">
        <v>58.85</v>
      </c>
      <c r="J61" s="134" t="s">
        <v>425</v>
      </c>
      <c r="K61" s="134">
        <v>63.84</v>
      </c>
      <c r="L61" s="157"/>
      <c r="M61" s="156">
        <f>IF(ISNUMBER(K61/G61),IF(NOT(K61/G61=0),K61/G61, " "), " ")</f>
        <v>3.0810810810810816</v>
      </c>
      <c r="N61" s="154" t="s">
        <v>426</v>
      </c>
    </row>
    <row r="62" spans="1:14" ht="34.200000000000003" x14ac:dyDescent="0.25">
      <c r="A62" s="152">
        <v>35</v>
      </c>
      <c r="B62" s="153" t="s">
        <v>427</v>
      </c>
      <c r="C62" s="132" t="s">
        <v>428</v>
      </c>
      <c r="D62" s="154" t="s">
        <v>319</v>
      </c>
      <c r="E62" s="155">
        <v>0.40500000000000003</v>
      </c>
      <c r="F62" s="134" t="s">
        <v>429</v>
      </c>
      <c r="G62" s="134">
        <v>1.26</v>
      </c>
      <c r="H62" s="156">
        <v>21.36</v>
      </c>
      <c r="I62" s="156">
        <v>8.65</v>
      </c>
      <c r="J62" s="134" t="s">
        <v>430</v>
      </c>
      <c r="K62" s="134">
        <v>8.83</v>
      </c>
      <c r="L62" s="157"/>
      <c r="M62" s="156">
        <f>IF(ISNUMBER(K62/G62),IF(NOT(K62/G62=0),K62/G62, " "), " ")</f>
        <v>7.0079365079365079</v>
      </c>
      <c r="N62" s="154" t="s">
        <v>431</v>
      </c>
    </row>
    <row r="63" spans="1:14" ht="22.8" x14ac:dyDescent="0.25">
      <c r="A63" s="152">
        <v>36</v>
      </c>
      <c r="B63" s="153" t="s">
        <v>432</v>
      </c>
      <c r="C63" s="132" t="s">
        <v>433</v>
      </c>
      <c r="D63" s="154" t="s">
        <v>434</v>
      </c>
      <c r="E63" s="155">
        <v>2E-3</v>
      </c>
      <c r="F63" s="134" t="s">
        <v>435</v>
      </c>
      <c r="G63" s="134">
        <v>4.0599999999999996</v>
      </c>
      <c r="H63" s="156">
        <v>6580</v>
      </c>
      <c r="I63" s="156">
        <v>13.16</v>
      </c>
      <c r="J63" s="134" t="s">
        <v>436</v>
      </c>
      <c r="K63" s="134">
        <v>13.43</v>
      </c>
      <c r="L63" s="157"/>
      <c r="M63" s="156">
        <f>IF(ISNUMBER(K63/G63),IF(NOT(K63/G63=0),K63/G63, " "), " ")</f>
        <v>3.3078817733990151</v>
      </c>
      <c r="N63" s="154" t="s">
        <v>437</v>
      </c>
    </row>
    <row r="64" spans="1:14" ht="22.8" x14ac:dyDescent="0.25">
      <c r="A64" s="152">
        <v>37</v>
      </c>
      <c r="B64" s="153" t="s">
        <v>438</v>
      </c>
      <c r="C64" s="132" t="s">
        <v>439</v>
      </c>
      <c r="D64" s="154" t="s">
        <v>434</v>
      </c>
      <c r="E64" s="155">
        <v>1E-3</v>
      </c>
      <c r="F64" s="134" t="s">
        <v>440</v>
      </c>
      <c r="G64" s="134">
        <v>4.91</v>
      </c>
      <c r="H64" s="156">
        <v>33880</v>
      </c>
      <c r="I64" s="156">
        <v>33.880000000000003</v>
      </c>
      <c r="J64" s="134" t="s">
        <v>441</v>
      </c>
      <c r="K64" s="134">
        <v>34.56</v>
      </c>
      <c r="L64" s="157"/>
      <c r="M64" s="156">
        <f>IF(ISNUMBER(K64/G64),IF(NOT(K64/G64=0),K64/G64, " "), " ")</f>
        <v>7.0386965376782076</v>
      </c>
      <c r="N64" s="154" t="s">
        <v>442</v>
      </c>
    </row>
    <row r="65" spans="1:14" ht="57" x14ac:dyDescent="0.25">
      <c r="A65" s="152">
        <v>38</v>
      </c>
      <c r="B65" s="153" t="s">
        <v>443</v>
      </c>
      <c r="C65" s="132" t="s">
        <v>391</v>
      </c>
      <c r="D65" s="154" t="s">
        <v>392</v>
      </c>
      <c r="E65" s="155">
        <v>3.21</v>
      </c>
      <c r="F65" s="134" t="s">
        <v>393</v>
      </c>
      <c r="G65" s="134">
        <v>39.479999999999997</v>
      </c>
      <c r="H65" s="156"/>
      <c r="I65" s="156"/>
      <c r="J65" s="134" t="s">
        <v>394</v>
      </c>
      <c r="K65" s="134">
        <v>130.78</v>
      </c>
      <c r="L65" s="157"/>
      <c r="M65" s="156">
        <f>IF(ISNUMBER(K65/G65),IF(NOT(K65/G65=0),K65/G65, " "), " ")</f>
        <v>3.3125633232016214</v>
      </c>
      <c r="N65" s="154"/>
    </row>
    <row r="66" spans="1:14" ht="45.6" x14ac:dyDescent="0.25">
      <c r="A66" s="152">
        <v>39</v>
      </c>
      <c r="B66" s="153" t="s">
        <v>444</v>
      </c>
      <c r="C66" s="132" t="s">
        <v>445</v>
      </c>
      <c r="D66" s="154" t="s">
        <v>446</v>
      </c>
      <c r="E66" s="155">
        <v>0.22</v>
      </c>
      <c r="F66" s="134" t="s">
        <v>447</v>
      </c>
      <c r="G66" s="134">
        <v>11.07</v>
      </c>
      <c r="H66" s="156"/>
      <c r="I66" s="156"/>
      <c r="J66" s="134" t="s">
        <v>448</v>
      </c>
      <c r="K66" s="134">
        <v>29.51</v>
      </c>
      <c r="L66" s="157"/>
      <c r="M66" s="156">
        <f>IF(ISNUMBER(K66/G66),IF(NOT(K66/G66=0),K66/G66, " "), " ")</f>
        <v>2.6657633242999097</v>
      </c>
      <c r="N66" s="154"/>
    </row>
    <row r="67" spans="1:14" ht="22.8" x14ac:dyDescent="0.25">
      <c r="A67" s="152">
        <v>40</v>
      </c>
      <c r="B67" s="153" t="s">
        <v>449</v>
      </c>
      <c r="C67" s="132" t="s">
        <v>450</v>
      </c>
      <c r="D67" s="154" t="s">
        <v>413</v>
      </c>
      <c r="E67" s="155">
        <v>1</v>
      </c>
      <c r="F67" s="134" t="s">
        <v>451</v>
      </c>
      <c r="G67" s="134">
        <v>15.7</v>
      </c>
      <c r="H67" s="156"/>
      <c r="I67" s="156"/>
      <c r="J67" s="134" t="s">
        <v>452</v>
      </c>
      <c r="K67" s="134">
        <v>19.059999999999999</v>
      </c>
      <c r="L67" s="157"/>
      <c r="M67" s="156">
        <f>IF(ISNUMBER(K67/G67),IF(NOT(K67/G67=0),K67/G67, " "), " ")</f>
        <v>1.2140127388535031</v>
      </c>
      <c r="N67" s="154"/>
    </row>
    <row r="68" spans="1:14" ht="34.200000000000003" x14ac:dyDescent="0.25">
      <c r="A68" s="152">
        <v>41</v>
      </c>
      <c r="B68" s="153" t="s">
        <v>453</v>
      </c>
      <c r="C68" s="132" t="s">
        <v>454</v>
      </c>
      <c r="D68" s="154" t="s">
        <v>413</v>
      </c>
      <c r="E68" s="155">
        <v>2</v>
      </c>
      <c r="F68" s="134" t="s">
        <v>455</v>
      </c>
      <c r="G68" s="134">
        <v>46.2</v>
      </c>
      <c r="H68" s="156"/>
      <c r="I68" s="156"/>
      <c r="J68" s="134" t="s">
        <v>456</v>
      </c>
      <c r="K68" s="134">
        <v>162.16</v>
      </c>
      <c r="L68" s="157"/>
      <c r="M68" s="156">
        <f>IF(ISNUMBER(K68/G68),IF(NOT(K68/G68=0),K68/G68, " "), " ")</f>
        <v>3.5099567099567097</v>
      </c>
      <c r="N68" s="154"/>
    </row>
    <row r="69" spans="1:14" ht="22.8" x14ac:dyDescent="0.25">
      <c r="A69" s="152">
        <v>42</v>
      </c>
      <c r="B69" s="153" t="s">
        <v>457</v>
      </c>
      <c r="C69" s="132" t="s">
        <v>458</v>
      </c>
      <c r="D69" s="154" t="s">
        <v>413</v>
      </c>
      <c r="E69" s="155">
        <v>2</v>
      </c>
      <c r="F69" s="134" t="s">
        <v>459</v>
      </c>
      <c r="G69" s="134">
        <v>35.200000000000003</v>
      </c>
      <c r="H69" s="156"/>
      <c r="I69" s="156"/>
      <c r="J69" s="134" t="s">
        <v>460</v>
      </c>
      <c r="K69" s="134">
        <v>55.94</v>
      </c>
      <c r="L69" s="157"/>
      <c r="M69" s="156">
        <f>IF(ISNUMBER(K69/G69),IF(NOT(K69/G69=0),K69/G69, " "), " ")</f>
        <v>1.5892045454545454</v>
      </c>
      <c r="N69" s="154"/>
    </row>
    <row r="70" spans="1:14" ht="22.8" x14ac:dyDescent="0.25">
      <c r="A70" s="152">
        <v>43</v>
      </c>
      <c r="B70" s="153" t="s">
        <v>461</v>
      </c>
      <c r="C70" s="132" t="s">
        <v>418</v>
      </c>
      <c r="D70" s="154" t="s">
        <v>413</v>
      </c>
      <c r="E70" s="155">
        <v>7</v>
      </c>
      <c r="F70" s="134" t="s">
        <v>419</v>
      </c>
      <c r="G70" s="134">
        <v>130.19999999999999</v>
      </c>
      <c r="H70" s="156"/>
      <c r="I70" s="156"/>
      <c r="J70" s="134" t="s">
        <v>420</v>
      </c>
      <c r="K70" s="134">
        <v>241.36</v>
      </c>
      <c r="L70" s="157"/>
      <c r="M70" s="156">
        <f>IF(ISNUMBER(K70/G70),IF(NOT(K70/G70=0),K70/G70, " "), " ")</f>
        <v>1.8537634408602153</v>
      </c>
      <c r="N70" s="154"/>
    </row>
    <row r="71" spans="1:14" ht="22.8" x14ac:dyDescent="0.25">
      <c r="A71" s="152">
        <v>44</v>
      </c>
      <c r="B71" s="153" t="s">
        <v>462</v>
      </c>
      <c r="C71" s="132" t="s">
        <v>463</v>
      </c>
      <c r="D71" s="154" t="s">
        <v>413</v>
      </c>
      <c r="E71" s="155">
        <v>1</v>
      </c>
      <c r="F71" s="134" t="s">
        <v>464</v>
      </c>
      <c r="G71" s="134">
        <v>43.5</v>
      </c>
      <c r="H71" s="156"/>
      <c r="I71" s="156"/>
      <c r="J71" s="134" t="s">
        <v>465</v>
      </c>
      <c r="K71" s="134">
        <v>116.32</v>
      </c>
      <c r="L71" s="157"/>
      <c r="M71" s="156">
        <f>IF(ISNUMBER(K71/G71),IF(NOT(K71/G71=0),K71/G71, " "), " ")</f>
        <v>2.6740229885057469</v>
      </c>
      <c r="N71" s="154"/>
    </row>
    <row r="72" spans="1:14" ht="22.8" x14ac:dyDescent="0.25">
      <c r="A72" s="152">
        <v>45</v>
      </c>
      <c r="B72" s="153" t="s">
        <v>466</v>
      </c>
      <c r="C72" s="132" t="s">
        <v>467</v>
      </c>
      <c r="D72" s="154" t="s">
        <v>413</v>
      </c>
      <c r="E72" s="155">
        <v>4</v>
      </c>
      <c r="F72" s="134" t="s">
        <v>468</v>
      </c>
      <c r="G72" s="134">
        <v>9.64</v>
      </c>
      <c r="H72" s="156"/>
      <c r="I72" s="156"/>
      <c r="J72" s="134" t="s">
        <v>469</v>
      </c>
      <c r="K72" s="134">
        <v>70.28</v>
      </c>
      <c r="L72" s="157"/>
      <c r="M72" s="156">
        <f>IF(ISNUMBER(K72/G72),IF(NOT(K72/G72=0),K72/G72, " "), " ")</f>
        <v>7.2904564315352696</v>
      </c>
      <c r="N72" s="154"/>
    </row>
    <row r="73" spans="1:14" ht="19.350000000000001" customHeight="1" x14ac:dyDescent="0.25">
      <c r="A73" s="150" t="s">
        <v>470</v>
      </c>
      <c r="B73" s="151"/>
      <c r="C73" s="151"/>
      <c r="D73" s="151"/>
      <c r="E73" s="151"/>
      <c r="F73" s="151"/>
      <c r="G73" s="151"/>
      <c r="H73" s="151"/>
      <c r="I73" s="151"/>
      <c r="J73" s="151"/>
      <c r="K73" s="151"/>
      <c r="L73" s="151"/>
      <c r="M73" s="151"/>
      <c r="N73" s="151"/>
    </row>
    <row r="74" spans="1:14" ht="19.350000000000001" customHeight="1" x14ac:dyDescent="0.25">
      <c r="A74" s="128" t="s">
        <v>310</v>
      </c>
      <c r="B74" s="129"/>
      <c r="C74" s="129"/>
      <c r="D74" s="129"/>
      <c r="E74" s="129"/>
      <c r="F74" s="129"/>
      <c r="G74" s="129"/>
      <c r="H74" s="129"/>
      <c r="I74" s="129"/>
      <c r="J74" s="129"/>
      <c r="K74" s="129"/>
      <c r="L74" s="129"/>
      <c r="M74" s="129"/>
      <c r="N74" s="129"/>
    </row>
    <row r="75" spans="1:14" ht="22.8" x14ac:dyDescent="0.25">
      <c r="A75" s="152">
        <v>46</v>
      </c>
      <c r="B75" s="153" t="s">
        <v>471</v>
      </c>
      <c r="C75" s="132" t="s">
        <v>472</v>
      </c>
      <c r="D75" s="154" t="s">
        <v>413</v>
      </c>
      <c r="E75" s="155">
        <v>6</v>
      </c>
      <c r="F75" s="134" t="s">
        <v>293</v>
      </c>
      <c r="G75" s="134"/>
      <c r="H75" s="156"/>
      <c r="I75" s="156"/>
      <c r="J75" s="134" t="s">
        <v>293</v>
      </c>
      <c r="K75" s="134"/>
      <c r="L75" s="157"/>
      <c r="M75" s="156" t="str">
        <f>IF(ISNUMBER(K75/G75),IF(NOT(K75/G75=0),K75/G75, " "), " ")</f>
        <v xml:space="preserve"> </v>
      </c>
      <c r="N75" s="154"/>
    </row>
    <row r="76" spans="1:14" ht="22.8" x14ac:dyDescent="0.25">
      <c r="A76" s="152">
        <v>47</v>
      </c>
      <c r="B76" s="153" t="s">
        <v>473</v>
      </c>
      <c r="C76" s="132" t="s">
        <v>474</v>
      </c>
      <c r="D76" s="154" t="s">
        <v>313</v>
      </c>
      <c r="E76" s="155">
        <v>2.0400000000000001E-2</v>
      </c>
      <c r="F76" s="134" t="s">
        <v>293</v>
      </c>
      <c r="G76" s="134"/>
      <c r="H76" s="156"/>
      <c r="I76" s="156"/>
      <c r="J76" s="134" t="s">
        <v>293</v>
      </c>
      <c r="K76" s="134"/>
      <c r="L76" s="157"/>
      <c r="M76" s="156" t="str">
        <f>IF(ISNUMBER(K76/G76),IF(NOT(K76/G76=0),K76/G76, " "), " ")</f>
        <v xml:space="preserve"> </v>
      </c>
      <c r="N76" s="154"/>
    </row>
    <row r="77" spans="1:14" ht="22.8" x14ac:dyDescent="0.25">
      <c r="A77" s="158">
        <v>48</v>
      </c>
      <c r="B77" s="159" t="s">
        <v>475</v>
      </c>
      <c r="C77" s="138" t="s">
        <v>476</v>
      </c>
      <c r="D77" s="160" t="s">
        <v>313</v>
      </c>
      <c r="E77" s="161">
        <v>7.1499999999999994E-2</v>
      </c>
      <c r="F77" s="140" t="s">
        <v>293</v>
      </c>
      <c r="G77" s="140"/>
      <c r="H77" s="162"/>
      <c r="I77" s="162"/>
      <c r="J77" s="140" t="s">
        <v>293</v>
      </c>
      <c r="K77" s="140"/>
      <c r="L77" s="163"/>
      <c r="M77" s="162" t="str">
        <f>IF(ISNUMBER(K77/G77),IF(NOT(K77/G77=0),K77/G77, " "), " ")</f>
        <v xml:space="preserve"> </v>
      </c>
      <c r="N77" s="160"/>
    </row>
    <row r="78" spans="1:14" x14ac:dyDescent="0.25">
      <c r="A78" s="144" t="s">
        <v>242</v>
      </c>
      <c r="B78" s="145"/>
      <c r="C78" s="145"/>
      <c r="D78" s="145"/>
      <c r="E78" s="145"/>
      <c r="F78" s="145"/>
      <c r="G78" s="164">
        <v>1769</v>
      </c>
      <c r="H78" s="165"/>
      <c r="I78" s="165"/>
      <c r="J78" s="165"/>
      <c r="K78" s="164">
        <v>10845</v>
      </c>
      <c r="L78" s="166"/>
      <c r="M78" s="164">
        <f ca="1">IF(ISNUMBER(INDIRECT("K" &amp; ROW())/INDIRECT("G" &amp; ROW())),INDIRECT("K" &amp; ROW())/INDIRECT("G" &amp; ROW()), " ")</f>
        <v>6.1305822498586773</v>
      </c>
      <c r="N78" s="146" t="s">
        <v>477</v>
      </c>
    </row>
    <row r="79" spans="1:14" x14ac:dyDescent="0.25">
      <c r="A79" s="144" t="s">
        <v>246</v>
      </c>
      <c r="B79" s="145"/>
      <c r="C79" s="145"/>
      <c r="D79" s="145"/>
      <c r="E79" s="145"/>
      <c r="F79" s="145"/>
      <c r="G79" s="164"/>
      <c r="H79" s="165"/>
      <c r="I79" s="165"/>
      <c r="J79" s="165"/>
      <c r="K79" s="164"/>
      <c r="L79" s="166"/>
      <c r="M79" s="164" t="str">
        <f ca="1">IF(ISNUMBER(INDIRECT("K" &amp; ROW())/INDIRECT("G" &amp; ROW())),INDIRECT("K" &amp; ROW())/INDIRECT("G" &amp; ROW()), " ")</f>
        <v xml:space="preserve"> </v>
      </c>
      <c r="N79" s="146" t="s">
        <v>477</v>
      </c>
    </row>
    <row r="80" spans="1:14" x14ac:dyDescent="0.25">
      <c r="A80" s="144" t="s">
        <v>247</v>
      </c>
      <c r="B80" s="145"/>
      <c r="C80" s="145"/>
      <c r="D80" s="145"/>
      <c r="E80" s="145"/>
      <c r="F80" s="145"/>
      <c r="G80" s="164">
        <v>462</v>
      </c>
      <c r="H80" s="165"/>
      <c r="I80" s="165"/>
      <c r="J80" s="165"/>
      <c r="K80" s="164">
        <v>5095</v>
      </c>
      <c r="L80" s="166"/>
      <c r="M80" s="164">
        <f ca="1">IF(ISNUMBER(INDIRECT("K" &amp; ROW())/INDIRECT("G" &amp; ROW())),INDIRECT("K" &amp; ROW())/INDIRECT("G" &amp; ROW()), " ")</f>
        <v>11.028138528138529</v>
      </c>
      <c r="N80" s="146" t="s">
        <v>477</v>
      </c>
    </row>
    <row r="81" spans="1:14" x14ac:dyDescent="0.25">
      <c r="A81" s="144" t="s">
        <v>248</v>
      </c>
      <c r="B81" s="145"/>
      <c r="C81" s="145"/>
      <c r="D81" s="145"/>
      <c r="E81" s="145"/>
      <c r="F81" s="145"/>
      <c r="G81" s="164">
        <v>1293</v>
      </c>
      <c r="H81" s="165"/>
      <c r="I81" s="165"/>
      <c r="J81" s="165"/>
      <c r="K81" s="164">
        <v>5669</v>
      </c>
      <c r="L81" s="166"/>
      <c r="M81" s="164">
        <f ca="1">IF(ISNUMBER(INDIRECT("K" &amp; ROW())/INDIRECT("G" &amp; ROW())),INDIRECT("K" &amp; ROW())/INDIRECT("G" &amp; ROW()), " ")</f>
        <v>4.3843774168600156</v>
      </c>
      <c r="N81" s="146" t="s">
        <v>477</v>
      </c>
    </row>
    <row r="82" spans="1:14" x14ac:dyDescent="0.25">
      <c r="A82" s="144" t="s">
        <v>249</v>
      </c>
      <c r="B82" s="145"/>
      <c r="C82" s="145"/>
      <c r="D82" s="145"/>
      <c r="E82" s="145"/>
      <c r="F82" s="145"/>
      <c r="G82" s="164">
        <v>14</v>
      </c>
      <c r="H82" s="165"/>
      <c r="I82" s="165"/>
      <c r="J82" s="165"/>
      <c r="K82" s="164">
        <v>85</v>
      </c>
      <c r="L82" s="166"/>
      <c r="M82" s="164">
        <f ca="1">IF(ISNUMBER(INDIRECT("K" &amp; ROW())/INDIRECT("G" &amp; ROW())),INDIRECT("K" &amp; ROW())/INDIRECT("G" &amp; ROW()), " ")</f>
        <v>6.0714285714285712</v>
      </c>
      <c r="N82" s="146" t="s">
        <v>477</v>
      </c>
    </row>
    <row r="83" spans="1:14" x14ac:dyDescent="0.25">
      <c r="A83" s="147" t="s">
        <v>250</v>
      </c>
      <c r="B83" s="148"/>
      <c r="C83" s="148"/>
      <c r="D83" s="148"/>
      <c r="E83" s="148"/>
      <c r="F83" s="148"/>
      <c r="G83" s="167">
        <v>424</v>
      </c>
      <c r="H83" s="168"/>
      <c r="I83" s="168"/>
      <c r="J83" s="168"/>
      <c r="K83" s="167">
        <v>3984</v>
      </c>
      <c r="L83" s="169"/>
      <c r="M83" s="167">
        <f ca="1">IF(ISNUMBER(INDIRECT("K" &amp; ROW())/INDIRECT("G" &amp; ROW())),INDIRECT("K" &amp; ROW())/INDIRECT("G" &amp; ROW()), " ")</f>
        <v>9.3962264150943398</v>
      </c>
      <c r="N83" s="149" t="s">
        <v>477</v>
      </c>
    </row>
    <row r="84" spans="1:14" x14ac:dyDescent="0.25">
      <c r="A84" s="147" t="s">
        <v>251</v>
      </c>
      <c r="B84" s="148"/>
      <c r="C84" s="148"/>
      <c r="D84" s="148"/>
      <c r="E84" s="148"/>
      <c r="F84" s="148"/>
      <c r="G84" s="167">
        <v>264</v>
      </c>
      <c r="H84" s="168"/>
      <c r="I84" s="168"/>
      <c r="J84" s="168"/>
      <c r="K84" s="167">
        <v>2323</v>
      </c>
      <c r="L84" s="169"/>
      <c r="M84" s="167">
        <f ca="1">IF(ISNUMBER(INDIRECT("K" &amp; ROW())/INDIRECT("G" &amp; ROW())),INDIRECT("K" &amp; ROW())/INDIRECT("G" &amp; ROW()), " ")</f>
        <v>8.7992424242424239</v>
      </c>
      <c r="N84" s="149" t="s">
        <v>477</v>
      </c>
    </row>
    <row r="85" spans="1:14" x14ac:dyDescent="0.25">
      <c r="A85" s="147" t="s">
        <v>252</v>
      </c>
      <c r="B85" s="148"/>
      <c r="C85" s="148"/>
      <c r="D85" s="148"/>
      <c r="E85" s="148"/>
      <c r="F85" s="148"/>
      <c r="G85" s="167"/>
      <c r="H85" s="168"/>
      <c r="I85" s="168"/>
      <c r="J85" s="168"/>
      <c r="K85" s="167"/>
      <c r="L85" s="169"/>
      <c r="M85" s="167" t="str">
        <f ca="1">IF(ISNUMBER(INDIRECT("K" &amp; ROW())/INDIRECT("G" &amp; ROW())),INDIRECT("K" &amp; ROW())/INDIRECT("G" &amp; ROW()), " ")</f>
        <v xml:space="preserve"> </v>
      </c>
      <c r="N85" s="149" t="s">
        <v>477</v>
      </c>
    </row>
    <row r="86" spans="1:14" ht="30" customHeight="1" x14ac:dyDescent="0.25">
      <c r="A86" s="144" t="s">
        <v>253</v>
      </c>
      <c r="B86" s="145"/>
      <c r="C86" s="145"/>
      <c r="D86" s="145"/>
      <c r="E86" s="145"/>
      <c r="F86" s="145"/>
      <c r="G86" s="164">
        <v>1508</v>
      </c>
      <c r="H86" s="165"/>
      <c r="I86" s="165"/>
      <c r="J86" s="165"/>
      <c r="K86" s="164">
        <v>9392</v>
      </c>
      <c r="L86" s="166"/>
      <c r="M86" s="164">
        <f ca="1">IF(ISNUMBER(INDIRECT("K" &amp; ROW())/INDIRECT("G" &amp; ROW())),INDIRECT("K" &amp; ROW())/INDIRECT("G" &amp; ROW()), " ")</f>
        <v>6.2281167108753319</v>
      </c>
      <c r="N86" s="146" t="s">
        <v>477</v>
      </c>
    </row>
    <row r="87" spans="1:14" ht="30" customHeight="1" x14ac:dyDescent="0.25">
      <c r="A87" s="144" t="s">
        <v>254</v>
      </c>
      <c r="B87" s="145"/>
      <c r="C87" s="145"/>
      <c r="D87" s="145"/>
      <c r="E87" s="145"/>
      <c r="F87" s="145"/>
      <c r="G87" s="164">
        <v>43</v>
      </c>
      <c r="H87" s="165"/>
      <c r="I87" s="165"/>
      <c r="J87" s="165"/>
      <c r="K87" s="164">
        <v>107</v>
      </c>
      <c r="L87" s="166"/>
      <c r="M87" s="164">
        <f ca="1">IF(ISNUMBER(INDIRECT("K" &amp; ROW())/INDIRECT("G" &amp; ROW())),INDIRECT("K" &amp; ROW())/INDIRECT("G" &amp; ROW()), " ")</f>
        <v>2.4883720930232558</v>
      </c>
      <c r="N87" s="146" t="s">
        <v>477</v>
      </c>
    </row>
    <row r="88" spans="1:14" ht="30" customHeight="1" x14ac:dyDescent="0.25">
      <c r="A88" s="144" t="s">
        <v>255</v>
      </c>
      <c r="B88" s="145"/>
      <c r="C88" s="145"/>
      <c r="D88" s="145"/>
      <c r="E88" s="145"/>
      <c r="F88" s="145"/>
      <c r="G88" s="164">
        <v>81</v>
      </c>
      <c r="H88" s="165"/>
      <c r="I88" s="165"/>
      <c r="J88" s="165"/>
      <c r="K88" s="164">
        <v>800</v>
      </c>
      <c r="L88" s="166"/>
      <c r="M88" s="164">
        <f ca="1">IF(ISNUMBER(INDIRECT("K" &amp; ROW())/INDIRECT("G" &amp; ROW())),INDIRECT("K" &amp; ROW())/INDIRECT("G" &amp; ROW()), " ")</f>
        <v>9.8765432098765427</v>
      </c>
      <c r="N88" s="146" t="s">
        <v>477</v>
      </c>
    </row>
    <row r="89" spans="1:14" x14ac:dyDescent="0.25">
      <c r="A89" s="144" t="s">
        <v>256</v>
      </c>
      <c r="B89" s="145"/>
      <c r="C89" s="145"/>
      <c r="D89" s="145"/>
      <c r="E89" s="145"/>
      <c r="F89" s="145"/>
      <c r="G89" s="164">
        <v>327</v>
      </c>
      <c r="H89" s="165"/>
      <c r="I89" s="165"/>
      <c r="J89" s="165"/>
      <c r="K89" s="164">
        <v>3330</v>
      </c>
      <c r="L89" s="166"/>
      <c r="M89" s="164">
        <f ca="1">IF(ISNUMBER(INDIRECT("K" &amp; ROW())/INDIRECT("G" &amp; ROW())),INDIRECT("K" &amp; ROW())/INDIRECT("G" &amp; ROW()), " ")</f>
        <v>10.18348623853211</v>
      </c>
      <c r="N89" s="146" t="s">
        <v>477</v>
      </c>
    </row>
    <row r="90" spans="1:14" ht="30" customHeight="1" x14ac:dyDescent="0.25">
      <c r="A90" s="144" t="s">
        <v>257</v>
      </c>
      <c r="B90" s="145"/>
      <c r="C90" s="145"/>
      <c r="D90" s="145"/>
      <c r="E90" s="145"/>
      <c r="F90" s="145"/>
      <c r="G90" s="164">
        <v>498</v>
      </c>
      <c r="H90" s="165"/>
      <c r="I90" s="165"/>
      <c r="J90" s="165"/>
      <c r="K90" s="164">
        <v>3523</v>
      </c>
      <c r="L90" s="166"/>
      <c r="M90" s="164">
        <f ca="1">IF(ISNUMBER(INDIRECT("K" &amp; ROW())/INDIRECT("G" &amp; ROW())),INDIRECT("K" &amp; ROW())/INDIRECT("G" &amp; ROW()), " ")</f>
        <v>7.0742971887550201</v>
      </c>
      <c r="N90" s="146" t="s">
        <v>477</v>
      </c>
    </row>
    <row r="91" spans="1:14" x14ac:dyDescent="0.25">
      <c r="A91" s="144" t="s">
        <v>258</v>
      </c>
      <c r="B91" s="145"/>
      <c r="C91" s="145"/>
      <c r="D91" s="145"/>
      <c r="E91" s="145"/>
      <c r="F91" s="145"/>
      <c r="G91" s="164">
        <v>2457</v>
      </c>
      <c r="H91" s="165"/>
      <c r="I91" s="165"/>
      <c r="J91" s="165"/>
      <c r="K91" s="164">
        <v>17152</v>
      </c>
      <c r="L91" s="166"/>
      <c r="M91" s="164">
        <f ca="1">IF(ISNUMBER(INDIRECT("K" &amp; ROW())/INDIRECT("G" &amp; ROW())),INDIRECT("K" &amp; ROW())/INDIRECT("G" &amp; ROW()), " ")</f>
        <v>6.9808709808709812</v>
      </c>
      <c r="N91" s="146" t="s">
        <v>477</v>
      </c>
    </row>
    <row r="92" spans="1:14" x14ac:dyDescent="0.25">
      <c r="A92" s="147" t="s">
        <v>259</v>
      </c>
      <c r="B92" s="148"/>
      <c r="C92" s="148"/>
      <c r="D92" s="148"/>
      <c r="E92" s="148"/>
      <c r="F92" s="148"/>
      <c r="G92" s="167">
        <v>2457</v>
      </c>
      <c r="H92" s="168"/>
      <c r="I92" s="168"/>
      <c r="J92" s="168"/>
      <c r="K92" s="167">
        <v>17152</v>
      </c>
      <c r="L92" s="169"/>
      <c r="M92" s="167">
        <f ca="1">IF(ISNUMBER(INDIRECT("K" &amp; ROW())/INDIRECT("G" &amp; ROW())),INDIRECT("K" &amp; ROW())/INDIRECT("G" &amp; ROW()), " ")</f>
        <v>6.9808709808709812</v>
      </c>
      <c r="N92" s="149" t="s">
        <v>477</v>
      </c>
    </row>
    <row r="93" spans="1:14" x14ac:dyDescent="0.25">
      <c r="A93" s="48"/>
      <c r="G93" s="67"/>
      <c r="H93" s="68"/>
      <c r="I93" s="68"/>
      <c r="J93" s="68"/>
      <c r="K93" s="67"/>
      <c r="L93" s="69"/>
      <c r="M93" s="67"/>
      <c r="N93" s="48"/>
    </row>
    <row r="94" spans="1:14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70"/>
      <c r="M94" s="29"/>
      <c r="N94" s="29"/>
    </row>
    <row r="95" spans="1:14" x14ac:dyDescent="0.25">
      <c r="A95" s="75" t="s">
        <v>68</v>
      </c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70"/>
      <c r="M95" s="29"/>
      <c r="N95" s="29"/>
    </row>
    <row r="96" spans="1:14" x14ac:dyDescent="0.25">
      <c r="A96" s="3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70"/>
      <c r="M96" s="29"/>
      <c r="N96" s="29"/>
    </row>
    <row r="97" spans="1:14" x14ac:dyDescent="0.25">
      <c r="A97" s="75" t="s">
        <v>69</v>
      </c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70"/>
      <c r="M97" s="29"/>
      <c r="N97" s="29"/>
    </row>
  </sheetData>
  <mergeCells count="48">
    <mergeCell ref="A90:F90"/>
    <mergeCell ref="A91:F91"/>
    <mergeCell ref="A92:F92"/>
    <mergeCell ref="A84:F84"/>
    <mergeCell ref="A85:F85"/>
    <mergeCell ref="A86:F86"/>
    <mergeCell ref="A87:F87"/>
    <mergeCell ref="A88:F88"/>
    <mergeCell ref="A89:F89"/>
    <mergeCell ref="A78:F78"/>
    <mergeCell ref="A79:F79"/>
    <mergeCell ref="A80:F80"/>
    <mergeCell ref="A81:F81"/>
    <mergeCell ref="A82:F82"/>
    <mergeCell ref="A83:F83"/>
    <mergeCell ref="A24:N24"/>
    <mergeCell ref="A25:N25"/>
    <mergeCell ref="A34:N34"/>
    <mergeCell ref="A39:N39"/>
    <mergeCell ref="A73:N73"/>
    <mergeCell ref="A74:N74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2015-04-24T11:31:58Z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