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4" i="16"/>
  <c r="M105" i="16"/>
  <c r="M106" i="16"/>
  <c r="M10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02" i="8"/>
  <c r="K201" i="8"/>
  <c r="H202" i="8"/>
  <c r="H201" i="8"/>
  <c r="J14" i="16"/>
  <c r="G14" i="16"/>
  <c r="K30" i="8"/>
  <c r="H30" i="8"/>
  <c r="A18" i="16"/>
  <c r="B34" i="8"/>
  <c r="M108" i="16"/>
  <c r="M112" i="16"/>
  <c r="M116" i="16"/>
  <c r="M120" i="16"/>
  <c r="M124" i="16"/>
  <c r="M109" i="16"/>
  <c r="M113" i="16"/>
  <c r="M117" i="16"/>
  <c r="M121" i="16"/>
  <c r="M125" i="16"/>
  <c r="M119" i="16"/>
  <c r="M110" i="16"/>
  <c r="M114" i="16"/>
  <c r="M118" i="16"/>
  <c r="M122" i="16"/>
  <c r="M126" i="16"/>
  <c r="M111" i="16"/>
  <c r="M115" i="16"/>
  <c r="M12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8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<sst xmlns="http://schemas.openxmlformats.org/spreadsheetml/2006/main" count="1385" uniqueCount="829">
  <si>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</si>
  <si>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</si>
  <si>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</si>
  <si>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</si>
  <si>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</si>
  <si>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</si>
  <si>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</si>
  <si>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</si>
  <si>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</si>
  <si>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</si>
  <si>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</si>
  <si>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</si>
  <si>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</si>
  <si>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</si>
  <si>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</si>
  <si>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</si>
  <si>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</si>
  <si>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</si>
  <si>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</si>
  <si>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</si>
  <si>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</si>
  <si>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</si>
  <si>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</si>
  <si>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</si>
  <si>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</si>
  <si>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</si>
  <si>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</si>
  <si>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</si>
  <si>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</si>
  <si>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</si>
  <si>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</si>
  <si>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</si>
  <si>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</si>
  <si>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</si>
  <si>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</si>
  <si>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</si>
  <si>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</si>
  <si>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</si>
  <si>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</si>
  <si>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</si>
  <si>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</si>
  <si>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</si>
  <si>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</si>
  <si>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</si>
  <si>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</si>
  <si>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</si>
  <si>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</si>
  <si>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</si>
  <si>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</si>
  <si>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</si>
  <si>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</si>
  <si>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</si>
  <si>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</si>
  <si>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</si>
  <si>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</si>
  <si>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</si>
  <si>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</si>
  <si>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</si>
  <si>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</si>
  <si>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</si>
  <si>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</si>
  <si>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</si>
  <si>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</si>
  <si>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</si>
  <si>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</si>
  <si>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</si>
  <si>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</si>
  <si>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</si>
  <si>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Мира,6</t>
  </si>
  <si>
    <t>Сдал:  _________________ //</t>
  </si>
  <si>
    <t>Принял:  _________________ //</t>
  </si>
  <si>
    <t>Раздел 1. Замена уч-ков трубопроводов отопления кв.№26 заявка от 16.01.2014г.</t>
  </si>
  <si>
    <t>ТЕРр65-23-2
Слив и наполнение водой системы отопления: с осмотром системы
1000 м3 объема здания
НР 74% от ФОТ
СП 50% от ФОТ</t>
  </si>
  <si>
    <t>0,25
74
50</t>
  </si>
  <si>
    <t>3,42
2,53
1,71</t>
  </si>
  <si>
    <t>37,74
27,93
18,87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</si>
  <si>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</si>
  <si>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</si>
  <si>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
103
60</t>
  </si>
  <si>
    <t>1000,16
_____
1380,62</t>
  </si>
  <si>
    <t>54,89
_____
1,4</t>
  </si>
  <si>
    <t>48,71
20,63
12,02</t>
  </si>
  <si>
    <t>20
_____
27,61</t>
  </si>
  <si>
    <t>1,1
_____
0,03</t>
  </si>
  <si>
    <t>318,82
227,36
132,44</t>
  </si>
  <si>
    <t>220,43
_____
92,57</t>
  </si>
  <si>
    <t>5,82
_____
0,31</t>
  </si>
  <si>
    <t>ТСЦ-302-1237
Сгоны стальные с муфтой и контргайкой, диаметром: 20 мм
шт.</t>
  </si>
  <si>
    <t>3
103
60</t>
  </si>
  <si>
    <t xml:space="preserve">
_____
18,6</t>
  </si>
  <si>
    <t xml:space="preserve">
_____
55,8</t>
  </si>
  <si>
    <t xml:space="preserve">
_____
103,44</t>
  </si>
  <si>
    <t>М</t>
  </si>
  <si>
    <t>Раздел 2. Остекление 4 подъезд от 23.01.2014г.</t>
  </si>
  <si>
    <t>ТЕРр63-1-3
Смена стекол толщиной 2-3 мм на штапиках по замазке: в деревянных переплетах при площади стекла до 1,0 м2
100 м2 остекления
НР 77% от ФОТ
СП 50% от ФОТ</t>
  </si>
  <si>
    <t>0,0133
77
50</t>
  </si>
  <si>
    <t>1485,48
_____
3570,86</t>
  </si>
  <si>
    <t>34,23
_____
3,51</t>
  </si>
  <si>
    <t>67,7
15,25
9,91</t>
  </si>
  <si>
    <t>19,76
_____
47,48</t>
  </si>
  <si>
    <t>0,46
_____
0,05</t>
  </si>
  <si>
    <t>407,94
168,13
109,18</t>
  </si>
  <si>
    <t>217,84
_____
187,69</t>
  </si>
  <si>
    <t>2,41
_____
0,51</t>
  </si>
  <si>
    <t>Ремонт двери 4 подъезд от 24.01.2014</t>
  </si>
  <si>
    <t>ТЕРр56-18-2
Укрепление оконных и дверных коробок: без конопатки
100 коробок
НР 82% от ФОТ
СП 62% от ФОТ</t>
  </si>
  <si>
    <t>0,01
82
62</t>
  </si>
  <si>
    <t>229,4
_____
172</t>
  </si>
  <si>
    <t>4,02
1,88
1,42</t>
  </si>
  <si>
    <t>2,29
_____
1,72</t>
  </si>
  <si>
    <t>35,7
20,74
15,68</t>
  </si>
  <si>
    <t>25,29
_____
10,35</t>
  </si>
  <si>
    <t>Раздел 3. смена стояка отопления кв.26 заявка от 16.01.2014г.</t>
  </si>
  <si>
    <t>0,015
103
60</t>
  </si>
  <si>
    <t>36,54
15,47
9,01</t>
  </si>
  <si>
    <t>15
_____
20,72</t>
  </si>
  <si>
    <t>0,82
_____
0,02</t>
  </si>
  <si>
    <t>239,12
170,52
99,33</t>
  </si>
  <si>
    <t>165,32
_____
69,44</t>
  </si>
  <si>
    <t>4,36
_____
0,23</t>
  </si>
  <si>
    <t>Раздел 4. АПРЕЛЬ</t>
  </si>
  <si>
    <t>кв.5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</si>
  <si>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103% от ФОТ
СП 60% от ФОТ</t>
  </si>
  <si>
    <t>0,04
103
60</t>
  </si>
  <si>
    <t>1884,8
_____
189,32</t>
  </si>
  <si>
    <t>86,25
77,65
45,23</t>
  </si>
  <si>
    <t>75,39
_____
7,58</t>
  </si>
  <si>
    <t>867,01
855,79
498,52</t>
  </si>
  <si>
    <t>830,86
_____
18,84</t>
  </si>
  <si>
    <t>ТСЦ-507-3367
Труба из полипропилена PN 25/25
м</t>
  </si>
  <si>
    <t>4
103
60</t>
  </si>
  <si>
    <t xml:space="preserve">
_____
16,92</t>
  </si>
  <si>
    <t xml:space="preserve">
_____
67,68</t>
  </si>
  <si>
    <t xml:space="preserve">
_____
190,32</t>
  </si>
  <si>
    <t>ТСЦ-301-1224
Крепления для трубопроводов: кронштейны, планки, хомуты
кг</t>
  </si>
  <si>
    <t>0,1
103
60</t>
  </si>
  <si>
    <t xml:space="preserve">
_____
13,2</t>
  </si>
  <si>
    <t xml:space="preserve">
_____
1,32</t>
  </si>
  <si>
    <t xml:space="preserve">
_____
7,66</t>
  </si>
  <si>
    <t>ТСЦ-507-5074
Муфта полипропиленовая комбинированная, с внутренней резьбой, разъемная диаметром 20х1/2"
шт.</t>
  </si>
  <si>
    <t>2
103
60</t>
  </si>
  <si>
    <t xml:space="preserve">
_____
12,46</t>
  </si>
  <si>
    <t xml:space="preserve">
_____
24,92</t>
  </si>
  <si>
    <t xml:space="preserve">
_____
58,44</t>
  </si>
  <si>
    <t>ТСЦ-507-3174
Угольник 90 град. полипропиленовый диаметром 25 мм
шт.</t>
  </si>
  <si>
    <t xml:space="preserve">
_____
2,45</t>
  </si>
  <si>
    <t xml:space="preserve">
_____
4,9</t>
  </si>
  <si>
    <t xml:space="preserve">
_____
12,28</t>
  </si>
  <si>
    <t>0,15
74
50</t>
  </si>
  <si>
    <t>2,05
1,52
1,03</t>
  </si>
  <si>
    <t>22,64
16,75
11,32</t>
  </si>
  <si>
    <t xml:space="preserve">
_____
37,2</t>
  </si>
  <si>
    <t xml:space="preserve">
_____
68,96</t>
  </si>
  <si>
    <t>ТСЦ-301-1308
Пробки радиаторные
шт.</t>
  </si>
  <si>
    <t>1
103
60</t>
  </si>
  <si>
    <t xml:space="preserve">
_____
15,7</t>
  </si>
  <si>
    <t xml:space="preserve">
_____
19,06</t>
  </si>
  <si>
    <t>кв.33</t>
  </si>
  <si>
    <t>ТЕРр65-9-1
Смена внутренних трубопроводов из стальных труб диаметром: до 15 мм
100 м трубопровода
НР 103% от ФОТ
СП 60% от ФОТ</t>
  </si>
  <si>
    <t>0,001
103
60</t>
  </si>
  <si>
    <t>946,05
_____
4815,52</t>
  </si>
  <si>
    <t>68,62
_____
2,94</t>
  </si>
  <si>
    <t>5,83
0,98
0,57</t>
  </si>
  <si>
    <t>0,95
_____
4,81</t>
  </si>
  <si>
    <t>24,51
10,77
6,28</t>
  </si>
  <si>
    <t>10,43
_____
13,71</t>
  </si>
  <si>
    <t>0,37
_____
0,03</t>
  </si>
  <si>
    <t>ТЕРр65-5-1
Смена вентилей и клапанов обратных муфтовых диаметром: до 20 мм
100 шт.
НР 103% от ФОТ
СП 60% от ФОТ</t>
  </si>
  <si>
    <t>0,01
103
60</t>
  </si>
  <si>
    <t>929,07
_____
76,36</t>
  </si>
  <si>
    <t>10,11
9,57
5,57</t>
  </si>
  <si>
    <t>9,29
_____
0,77</t>
  </si>
  <si>
    <t>105,03
105,43
61,42</t>
  </si>
  <si>
    <t>102,36
_____
2,38</t>
  </si>
  <si>
    <t>ТСЦ-302-1831
Кран шаровой муфтовый 11Б27П1, диаметром: 15 мм
шт.</t>
  </si>
  <si>
    <t xml:space="preserve">
_____
29,3</t>
  </si>
  <si>
    <t xml:space="preserve">
_____
74,81</t>
  </si>
  <si>
    <t>Ливневки</t>
  </si>
  <si>
    <t>ТЕРр65-10-1
Очистка канализационной сети: внутренней
100 м трубопровода
НР 103% от ФОТ
СП 60% от ФОТ</t>
  </si>
  <si>
    <t>0,52
103
60</t>
  </si>
  <si>
    <t>332,63
_____
174,41</t>
  </si>
  <si>
    <t>264,2
178,16
103,78</t>
  </si>
  <si>
    <t>172,97
_____
90,69</t>
  </si>
  <si>
    <t>2258,07
1964,53
1144,39</t>
  </si>
  <si>
    <t>1907,31
_____
347,8</t>
  </si>
  <si>
    <t>кв.40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</si>
  <si>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</si>
  <si>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2225,28
_____
105,38</t>
  </si>
  <si>
    <t>96,27
91,68
53,41</t>
  </si>
  <si>
    <t>89,01
_____
4,21</t>
  </si>
  <si>
    <t>1007
1010,38
588,57</t>
  </si>
  <si>
    <t>980,95
_____
10</t>
  </si>
  <si>
    <t>4
74
50</t>
  </si>
  <si>
    <t>Раздел 5. МАЙ</t>
  </si>
  <si>
    <t>Подвал</t>
  </si>
  <si>
    <t>0,012
103
60</t>
  </si>
  <si>
    <t>29,23
12,38
7,21</t>
  </si>
  <si>
    <t>12
_____
16,57</t>
  </si>
  <si>
    <t>0,66
_____
0,02</t>
  </si>
  <si>
    <t>191,29
136,42
79,47</t>
  </si>
  <si>
    <t>132,26
_____
55,54</t>
  </si>
  <si>
    <t>3,49
_____
0,19</t>
  </si>
  <si>
    <t>20,21
19,14
11,15</t>
  </si>
  <si>
    <t>18,58
_____
1,53</t>
  </si>
  <si>
    <t>210,07
210,86
122,83</t>
  </si>
  <si>
    <t>204,72
_____
4,78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</si>
  <si>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</si>
  <si>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</si>
  <si>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</si>
  <si>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232,64</t>
  </si>
  <si>
    <t xml:space="preserve">
_____
74,4</t>
  </si>
  <si>
    <t xml:space="preserve">
_____
137,92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</si>
  <si>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103% от ФОТ
СП 60% от ФОТ</t>
  </si>
  <si>
    <t>0,002
103
60</t>
  </si>
  <si>
    <t>1019,2
_____
1947,72</t>
  </si>
  <si>
    <t>68,58
_____
2,8</t>
  </si>
  <si>
    <t>6,07
2,11
1,23</t>
  </si>
  <si>
    <t>2,04
_____
3,89</t>
  </si>
  <si>
    <t>0,14
_____
0,01</t>
  </si>
  <si>
    <t>36,28
23,2
13,51</t>
  </si>
  <si>
    <t>22,46
_____
13,09</t>
  </si>
  <si>
    <t>0,73
_____
0,06</t>
  </si>
  <si>
    <t>кв.23</t>
  </si>
  <si>
    <t>0,035
103
60</t>
  </si>
  <si>
    <t>85,25
36,11
21,04</t>
  </si>
  <si>
    <t>35,01
_____
48,32</t>
  </si>
  <si>
    <t>1,92
_____
0,05</t>
  </si>
  <si>
    <t>557,94
397,88
231,77</t>
  </si>
  <si>
    <t>385,75
_____
162,01</t>
  </si>
  <si>
    <t>10,18
_____
0,54</t>
  </si>
  <si>
    <t>ТСЦ-103-0110
Муфты прямые длинные из ковкого чугуна с цилиндрической резьбой максимальным условным проходом: 20 мм
10 шт.</t>
  </si>
  <si>
    <t>0,5
103
60</t>
  </si>
  <si>
    <t xml:space="preserve">
_____
50,3</t>
  </si>
  <si>
    <t xml:space="preserve">
_____
25,15</t>
  </si>
  <si>
    <t xml:space="preserve">
_____
67,08</t>
  </si>
  <si>
    <t>ТСЦ-302-3234
Контргайка
шт.</t>
  </si>
  <si>
    <t>6
103
60</t>
  </si>
  <si>
    <t xml:space="preserve">
_____
2,41</t>
  </si>
  <si>
    <t xml:space="preserve">
_____
14,46</t>
  </si>
  <si>
    <t xml:space="preserve">
_____
105,42</t>
  </si>
  <si>
    <t>Раздел 6. ИЮНЬ</t>
  </si>
  <si>
    <t>кв.58</t>
  </si>
  <si>
    <t>0,018
103
60</t>
  </si>
  <si>
    <t>43,84
18,57
10,82</t>
  </si>
  <si>
    <t>18
_____
24,85</t>
  </si>
  <si>
    <t>0,99
_____
0,03</t>
  </si>
  <si>
    <t>286,94
204,63
119,2</t>
  </si>
  <si>
    <t>198,39
_____
83,31</t>
  </si>
  <si>
    <t>5,24
_____
0,28</t>
  </si>
  <si>
    <t>10
103
60</t>
  </si>
  <si>
    <t xml:space="preserve">
_____
24,1</t>
  </si>
  <si>
    <t xml:space="preserve">
_____
175,7</t>
  </si>
  <si>
    <t>0,8
103
60</t>
  </si>
  <si>
    <t xml:space="preserve">
_____
40,24</t>
  </si>
  <si>
    <t xml:space="preserve">
_____
107,32</t>
  </si>
  <si>
    <t>ТСЦ-302-3246
Угольники прямые
10 шт.</t>
  </si>
  <si>
    <t>0,2
103
60</t>
  </si>
  <si>
    <t xml:space="preserve">
_____
77,7</t>
  </si>
  <si>
    <t xml:space="preserve">
_____
15,54</t>
  </si>
  <si>
    <t xml:space="preserve">
_____
72,65</t>
  </si>
  <si>
    <t>Раздел 7. ИЮЛЬ</t>
  </si>
  <si>
    <t>кв.56</t>
  </si>
  <si>
    <t>ТЕРр65-23-1
Слив и наполнение водой системы отопления: без осмотра системы
1000 м3 объема здания
НР 74% от ФОТ
СП 50% от ФОТ</t>
  </si>
  <si>
    <t>0,1375
74
50</t>
  </si>
  <si>
    <t>0,54
0,4
0,27</t>
  </si>
  <si>
    <t>5,99
4,43
3</t>
  </si>
  <si>
    <t>кв.2</t>
  </si>
  <si>
    <t>0,05
103
60</t>
  </si>
  <si>
    <t>120,34
114,6
66,76</t>
  </si>
  <si>
    <t>111,26
_____
5,27</t>
  </si>
  <si>
    <t>1258,75
1262,98
735,71</t>
  </si>
  <si>
    <t>1226,19
_____
12,5</t>
  </si>
  <si>
    <t>5
74
50</t>
  </si>
  <si>
    <t xml:space="preserve">
_____
84,6</t>
  </si>
  <si>
    <t xml:space="preserve">
_____
237,9</t>
  </si>
  <si>
    <t xml:space="preserve">
_____
9,8</t>
  </si>
  <si>
    <t xml:space="preserve">
_____
24,56</t>
  </si>
  <si>
    <t>ТСЦ-507-3287
Тройник полипропиленовый соединительный диаметром 25 мм
шт.</t>
  </si>
  <si>
    <t xml:space="preserve">
_____
2,82</t>
  </si>
  <si>
    <t xml:space="preserve">
_____
5,64</t>
  </si>
  <si>
    <t xml:space="preserve">
_____
16,08</t>
  </si>
  <si>
    <t xml:space="preserve">
_____
116,32</t>
  </si>
  <si>
    <t>кв.37,40</t>
  </si>
  <si>
    <t xml:space="preserve">
_____
17,57</t>
  </si>
  <si>
    <t xml:space="preserve">
_____
4,82</t>
  </si>
  <si>
    <t xml:space="preserve">
_____
35,14</t>
  </si>
  <si>
    <t xml:space="preserve">
_____
7,77</t>
  </si>
  <si>
    <t xml:space="preserve">
_____
36,32</t>
  </si>
  <si>
    <t>ТСЦ-507-5008
Муфта полипропиленовая соединительная диаметром 25 мм
шт.</t>
  </si>
  <si>
    <t xml:space="preserve">
_____
0,95</t>
  </si>
  <si>
    <t xml:space="preserve">
_____
1,9</t>
  </si>
  <si>
    <t xml:space="preserve">
_____
8,46</t>
  </si>
  <si>
    <t>кв.53</t>
  </si>
  <si>
    <t>ТЕРр65-5-1
Прочистка  вентилей и клапанов обратных муфтовых диаметром: до 20 мм
100 шт.
НР 103% от ФОТ
СП 60% от ФОТ</t>
  </si>
  <si>
    <t>Раздел 8. АВГУСТ</t>
  </si>
  <si>
    <t>кв.54</t>
  </si>
  <si>
    <t>0,005
103
60</t>
  </si>
  <si>
    <t>12,18
5,16
3,01</t>
  </si>
  <si>
    <t>5
_____
6,91</t>
  </si>
  <si>
    <t>0,27
_____
0,01</t>
  </si>
  <si>
    <t>79,71
56,85
33,11</t>
  </si>
  <si>
    <t>55,11
_____
23,15</t>
  </si>
  <si>
    <t>1,45
_____
0,08</t>
  </si>
  <si>
    <t>кв.46</t>
  </si>
  <si>
    <t>0,006
103
60</t>
  </si>
  <si>
    <t>14,61
6,19
3,61</t>
  </si>
  <si>
    <t>6
_____
8,28</t>
  </si>
  <si>
    <t>0,33
_____
0,01</t>
  </si>
  <si>
    <t>95,65
68,21
39,73</t>
  </si>
  <si>
    <t>66,13
_____
27,77</t>
  </si>
  <si>
    <t>1,75
_____
0,09</t>
  </si>
  <si>
    <t>кв.29</t>
  </si>
  <si>
    <t>25,4
17,13
9,98</t>
  </si>
  <si>
    <t>16,63
_____
8,72</t>
  </si>
  <si>
    <t>217,12
188,9
110,04</t>
  </si>
  <si>
    <t>183,4
_____
33,43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</si>
  <si>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</si>
  <si>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</si>
  <si>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</si>
  <si>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7,13
4,15</t>
  </si>
  <si>
    <t>6,91
_____
38,08</t>
  </si>
  <si>
    <t>0,01
_____
0,01</t>
  </si>
  <si>
    <t>147,77
78,41
45,68</t>
  </si>
  <si>
    <t>76,07
_____
71,64</t>
  </si>
  <si>
    <t>0,06
_____
0,06</t>
  </si>
  <si>
    <t>кв.64</t>
  </si>
  <si>
    <t>Раздел 9. СЕНТЯБРЬ</t>
  </si>
  <si>
    <t>кв.10,14</t>
  </si>
  <si>
    <t>ТЕРр65-2-2
Разборка трубопроводов из чугунных канализационных труб диаметром: 100 мм
100 м трубопровода с фасонными частями
НР 74% от ФОТ
СП 50% от ФОТ</t>
  </si>
  <si>
    <t>0,055
74
50</t>
  </si>
  <si>
    <t>10,79
_____
4,49</t>
  </si>
  <si>
    <t>50,75
37,3
25,21</t>
  </si>
  <si>
    <t>0,59
_____
0,25</t>
  </si>
  <si>
    <t>555,34
410,94
277,67</t>
  </si>
  <si>
    <t>2,73
_____
2,72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</si>
  <si>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</si>
  <si>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0,058
128
83</t>
  </si>
  <si>
    <t>888,33
_____
5724,08</t>
  </si>
  <si>
    <t>36,38
_____
1,23</t>
  </si>
  <si>
    <t>385,63
66,04
42,82</t>
  </si>
  <si>
    <t>51,52
_____
332</t>
  </si>
  <si>
    <t>2,11
_____
0,07</t>
  </si>
  <si>
    <t>2018,89
727,6
471,81</t>
  </si>
  <si>
    <t>567,66
_____
1439,74</t>
  </si>
  <si>
    <t>11,49
_____
0,78</t>
  </si>
  <si>
    <t>ТЕР16-04-001-01
Прокладка трубопроводов канализации из полиэтиленовых труб высокой плотности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</si>
  <si>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0,005
128
83</t>
  </si>
  <si>
    <t>926,41
_____
2854,98</t>
  </si>
  <si>
    <t>17,03
_____
0,41</t>
  </si>
  <si>
    <t>18,99
5,93
3,84</t>
  </si>
  <si>
    <t>4,63
_____
14,27</t>
  </si>
  <si>
    <t>88,89
65,34
42,37</t>
  </si>
  <si>
    <t>51,03
_____
37,4</t>
  </si>
  <si>
    <t>0,46
_____
0,02</t>
  </si>
  <si>
    <t>ТСЦ-507-0779
Переход: «полиэтилен-сталь 110х108»
шт.</t>
  </si>
  <si>
    <t>1
128
83</t>
  </si>
  <si>
    <t xml:space="preserve">
_____
700</t>
  </si>
  <si>
    <t xml:space="preserve">
_____
896,57</t>
  </si>
  <si>
    <t>ТСЦ-507-0782
Переход полиэтиленовый с удлиненным хвостовиком SDR 11: 110х63 (ТУ2248-001-18425183-01)
шт.</t>
  </si>
  <si>
    <t>2
128
83</t>
  </si>
  <si>
    <t xml:space="preserve">
_____
101,47</t>
  </si>
  <si>
    <t xml:space="preserve">
_____
202,94</t>
  </si>
  <si>
    <t xml:space="preserve">
_____
473,36</t>
  </si>
  <si>
    <t>ТСЦ-103-1033
Тройники косые под 60 градусов диаметром: 100х50 мм
шт.</t>
  </si>
  <si>
    <t xml:space="preserve">
_____
62,7</t>
  </si>
  <si>
    <t xml:space="preserve">
_____
125,4</t>
  </si>
  <si>
    <t xml:space="preserve">
_____
574,98</t>
  </si>
  <si>
    <t>ТЕР29-01-181-01
Устройство металлической гидроизоляции
1 т металлоконструкций изоляции
НР 145% от ФОТ
СП 75% от ФОТ</t>
  </si>
  <si>
    <t>0,0012
145
75</t>
  </si>
  <si>
    <t>811,45
_____
14803,28</t>
  </si>
  <si>
    <t>18,97
1,41
0,73</t>
  </si>
  <si>
    <t>0,97
_____
17,77</t>
  </si>
  <si>
    <t>74,03
15,56
8,05</t>
  </si>
  <si>
    <t>10,73
_____
62,01</t>
  </si>
  <si>
    <t>ТСЦ-101-2137
Резина техническая листовая прессованная
кг</t>
  </si>
  <si>
    <t>0,8
145
75</t>
  </si>
  <si>
    <t xml:space="preserve">
_____
26,3</t>
  </si>
  <si>
    <t xml:space="preserve">
_____
21,04</t>
  </si>
  <si>
    <t xml:space="preserve">
_____
96,5</t>
  </si>
  <si>
    <t>кв.50</t>
  </si>
  <si>
    <t>ТЕРр65-16-1
Смена сгонов у трубопроводов диаметром: до 20 мм
100 сгонов
2 150,24 = 2 250,24 + 100 x (17,60 - 18,60)
НР 103% от ФОТ
СП 60% от ФОТ</t>
  </si>
  <si>
    <t>345,26
_____
1804,31</t>
  </si>
  <si>
    <t>21,5
3,55
2,07</t>
  </si>
  <si>
    <t>3,45
_____
18,04</t>
  </si>
  <si>
    <t>67,37
39,21
22,84</t>
  </si>
  <si>
    <t>38,04
_____
29,3</t>
  </si>
  <si>
    <t>0,03
_____
0,03</t>
  </si>
  <si>
    <t>кв.20</t>
  </si>
  <si>
    <t>ТЕРр65-8-2
Смена полиэтиленовых канализационных труб диаметром: до 100 мм
100 м трубопровода с фасонными частями
НР 103% от ФОТ
СП 60% от ФОТ</t>
  </si>
  <si>
    <t>776,23
_____
6358,76</t>
  </si>
  <si>
    <t>27,39
_____
2,8</t>
  </si>
  <si>
    <t>71,62
8,02
4,67</t>
  </si>
  <si>
    <t>7,76
_____
63,59</t>
  </si>
  <si>
    <t>0,27
_____
0,03</t>
  </si>
  <si>
    <t>328,41
88,4
51,5</t>
  </si>
  <si>
    <t>85,52
_____
241,44</t>
  </si>
  <si>
    <t>1,45
_____
0,31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</si>
  <si>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</si>
  <si>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</si>
  <si>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50</t>
  </si>
  <si>
    <t>1 подъезд ремонт перекрытий</t>
  </si>
  <si>
    <t>ТЕР46-03-017-01
Заделка отверстий, гнезд и борозд: в перекрытиях железобетонных площадью до 0,1 м2
1 м3 заделки
НР 110% от ФОТ
СП 70% от ФОТ</t>
  </si>
  <si>
    <t>0,06
110
70</t>
  </si>
  <si>
    <t>564,29
_____
805,68</t>
  </si>
  <si>
    <t>83,75
37,25
23,7</t>
  </si>
  <si>
    <t>33,86
_____
48,34</t>
  </si>
  <si>
    <t>638,89
410,29
261,09</t>
  </si>
  <si>
    <t>372,99
_____
257,53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</si>
  <si>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</si>
  <si>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0,0114
77
50</t>
  </si>
  <si>
    <t>2116,11
_____
4194,75</t>
  </si>
  <si>
    <t>72,33
18,6
12,08</t>
  </si>
  <si>
    <t>24,12
_____
47,82</t>
  </si>
  <si>
    <t>0,39
_____
0,04</t>
  </si>
  <si>
    <t>450,59
205,15
133,22</t>
  </si>
  <si>
    <t>265,99
_____
182,53</t>
  </si>
  <si>
    <t>2,07
_____
0,44</t>
  </si>
  <si>
    <t>Раздел 10. Октябрь</t>
  </si>
  <si>
    <t>Заделка подвал. окон</t>
  </si>
  <si>
    <t>ТЕРр52-16-2
Заделка подвальных окон: железом
10 м2
НР 93% от ФОТ
СП 75% от ФОТ</t>
  </si>
  <si>
    <t>0,22
93
75</t>
  </si>
  <si>
    <t>30,25
_____
480,39</t>
  </si>
  <si>
    <t>112,57
6,19
5</t>
  </si>
  <si>
    <t>6,66
_____
105,68</t>
  </si>
  <si>
    <t>352,81
68,18
54,98</t>
  </si>
  <si>
    <t>73,31
_____
278,25</t>
  </si>
  <si>
    <t>Остекление подъездов.</t>
  </si>
  <si>
    <t>0,1273
77
50</t>
  </si>
  <si>
    <t>807,73
207,77
134,92</t>
  </si>
  <si>
    <t>269,38
_____
533,99</t>
  </si>
  <si>
    <t>4,36
_____
0,45</t>
  </si>
  <si>
    <t>5031,64
2290,83
1487,56</t>
  </si>
  <si>
    <t>2970,19
_____
2038,38</t>
  </si>
  <si>
    <t>23,07
_____
4,92</t>
  </si>
  <si>
    <t>Раздел 11. НОЯБРЬ</t>
  </si>
  <si>
    <t>ТЕРр65-17-1
Установка заглушек диаметром трубопроводов: до 100 мм
100 заглушек
НР 103% от ФОТ
СП 60% от ФОТ</t>
  </si>
  <si>
    <t>1254,4
_____
2494,72</t>
  </si>
  <si>
    <t>37,59
12,92
7,52</t>
  </si>
  <si>
    <t>12,54
_____
24,95</t>
  </si>
  <si>
    <t>229,83
142,38
82,94</t>
  </si>
  <si>
    <t>138,23
_____
91,03</t>
  </si>
  <si>
    <t>Раздел 12. ДЕКАБРЬ</t>
  </si>
  <si>
    <t>0,008
103
60</t>
  </si>
  <si>
    <t>19,49
8,25
4,81</t>
  </si>
  <si>
    <t>8
_____
11,05</t>
  </si>
  <si>
    <t>0,44
_____
0,01</t>
  </si>
  <si>
    <t>127,53
90,94
52,97</t>
  </si>
  <si>
    <t>88,17
_____
37,03</t>
  </si>
  <si>
    <t>2,33
_____
0,12</t>
  </si>
  <si>
    <t>ТСЦ-302-1475
Тройник размером: 3/4"
шт.</t>
  </si>
  <si>
    <t xml:space="preserve">
_____
70,3</t>
  </si>
  <si>
    <t xml:space="preserve">
_____
162,52</t>
  </si>
  <si>
    <t>кв.34</t>
  </si>
  <si>
    <t>ТЕРр65-6-26
Регулировка смывного бачка
100 приборов
НР 103% от ФОТ
СП 60% от ФОТ</t>
  </si>
  <si>
    <t>3,17
3,27
1,9</t>
  </si>
  <si>
    <t>34,99
36,04
20,99</t>
  </si>
  <si>
    <t>кв.22, подвал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</si>
  <si>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103% от ФОТ
СП 60% от ФОТ</t>
  </si>
  <si>
    <t>2115,84
_____
93,79</t>
  </si>
  <si>
    <t>91,41
87,17
50,78</t>
  </si>
  <si>
    <t>84,63
_____
3,76</t>
  </si>
  <si>
    <t>957,73
960,69
559,63</t>
  </si>
  <si>
    <t>932,71
_____
9,1</t>
  </si>
  <si>
    <t xml:space="preserve">
_____
8,04</t>
  </si>
  <si>
    <t>Итого прямые затраты по акту</t>
  </si>
  <si>
    <t>1489,83
_____
4339,72</t>
  </si>
  <si>
    <t>41,09
_____
1,19</t>
  </si>
  <si>
    <t>16421,62
_____
12438,32</t>
  </si>
  <si>
    <t>217,52
_____
12,80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</si>
  <si>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</si>
  <si>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</si>
  <si>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</si>
  <si>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</si>
  <si>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</si>
  <si>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</si>
  <si>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</si>
  <si>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</si>
  <si>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</si>
  <si>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</si>
  <si>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</si>
  <si>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</si>
  <si>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</si>
  <si>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</si>
  <si>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</si>
  <si>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</si>
  <si>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</si>
  <si>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</si>
  <si>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</si>
  <si>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</si>
  <si>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</si>
  <si>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</si>
  <si>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</si>
  <si>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</si>
  <si>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</si>
  <si>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</si>
  <si>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</si>
  <si>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</si>
  <si>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</si>
  <si>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1-2-4</t>
  </si>
  <si>
    <t>Затраты труда рабочих (ср 2,4)</t>
  </si>
  <si>
    <t xml:space="preserve">10,23
</t>
  </si>
  <si>
    <t xml:space="preserve">112,7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</si>
  <si>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</si>
  <si>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</si>
  <si>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</si>
  <si>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</si>
  <si>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</si>
  <si>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</si>
  <si>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</si>
  <si>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</si>
  <si>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</si>
  <si>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</si>
  <si>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</si>
  <si>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</si>
  <si>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</si>
  <si>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</si>
  <si>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</si>
  <si>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</si>
  <si>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</si>
  <si>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</si>
  <si>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</si>
  <si>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</si>
  <si>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</si>
  <si>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</si>
  <si>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</si>
  <si>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</si>
  <si>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</si>
  <si>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</si>
  <si>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</si>
  <si>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</si>
  <si>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</si>
  <si>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</si>
  <si>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</si>
  <si>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</si>
  <si>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</si>
  <si>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</si>
  <si>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</si>
  <si>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</si>
  <si>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</si>
  <si>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</si>
  <si>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</si>
  <si>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</si>
  <si>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</si>
  <si>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</si>
  <si>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</si>
  <si>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</si>
  <si>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</si>
  <si>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</si>
  <si>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</si>
  <si>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</si>
  <si>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</si>
  <si>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</si>
  <si>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</si>
  <si>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</si>
  <si>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</si>
  <si>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</si>
  <si>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</si>
  <si>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</si>
  <si>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</si>
  <si>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</si>
  <si>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</si>
  <si>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</si>
  <si>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</si>
  <si>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</si>
  <si>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</si>
  <si>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</si>
  <si>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</si>
  <si>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</si>
  <si>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</si>
  <si>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</si>
  <si>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</si>
  <si>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</si>
  <si>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</si>
  <si>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</si>
  <si>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101-0162</t>
  </si>
  <si>
    <t>Гвозди отделочные круглые: 1,6x25 мм</t>
  </si>
  <si>
    <t xml:space="preserve">т
</t>
  </si>
  <si>
    <t xml:space="preserve">13160
</t>
  </si>
  <si>
    <t xml:space="preserve">40466,41
</t>
  </si>
  <si>
    <t>08.05.091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</si>
  <si>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</si>
  <si>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</si>
  <si>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</si>
  <si>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</si>
  <si>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</si>
  <si>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</si>
  <si>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</si>
  <si>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</si>
  <si>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</si>
  <si>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</si>
  <si>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</si>
  <si>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101-0797</t>
  </si>
  <si>
    <t>Проволока горячекатаная в мотках, диаметром 6,3-6,5 мм</t>
  </si>
  <si>
    <t xml:space="preserve">4650
</t>
  </si>
  <si>
    <t xml:space="preserve">23391,03
</t>
  </si>
  <si>
    <t>ГК ЕТО №4/1 от 31.01.2014 г., п.118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</si>
  <si>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</si>
  <si>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</si>
  <si>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</si>
  <si>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</si>
  <si>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</si>
  <si>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</si>
  <si>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</si>
  <si>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</si>
  <si>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</si>
  <si>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</si>
  <si>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</si>
  <si>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</si>
  <si>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</si>
  <si>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</si>
  <si>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</si>
  <si>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</si>
  <si>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</si>
  <si>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</si>
  <si>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</si>
  <si>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</si>
  <si>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</si>
  <si>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</si>
  <si>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</si>
  <si>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</si>
  <si>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</si>
  <si>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</si>
  <si>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</si>
  <si>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101-1671</t>
  </si>
  <si>
    <t>Поковки простые строительные /скобы, закрепы, хомуты и т.п./ массой до 1,6 кг</t>
  </si>
  <si>
    <t xml:space="preserve">10
</t>
  </si>
  <si>
    <t xml:space="preserve">60,18
</t>
  </si>
  <si>
    <t>08.05.410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</si>
  <si>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</si>
  <si>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</si>
  <si>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</si>
  <si>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</si>
  <si>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</si>
  <si>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</si>
  <si>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</si>
  <si>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</si>
  <si>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</si>
  <si>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</si>
  <si>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</si>
  <si>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</si>
  <si>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</si>
  <si>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</si>
  <si>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</si>
  <si>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</si>
  <si>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</si>
  <si>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</si>
  <si>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</si>
  <si>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</si>
  <si>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</si>
  <si>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</si>
  <si>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</si>
  <si>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</si>
  <si>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</si>
  <si>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</si>
  <si>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</si>
  <si>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</si>
  <si>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</si>
  <si>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</si>
  <si>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102-0057</t>
  </si>
  <si>
    <t>Доски обрезные хвойных пород длиной: 4-6,5 м, шириной 75-150 мм, толщиной 32-40 мм, III сорта</t>
  </si>
  <si>
    <t xml:space="preserve">806
</t>
  </si>
  <si>
    <t xml:space="preserve">4724,51
</t>
  </si>
  <si>
    <t>(09.01.133/964.21)*754.41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</si>
  <si>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</si>
  <si>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</si>
  <si>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</si>
  <si>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</si>
  <si>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</si>
  <si>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</si>
  <si>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</si>
  <si>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</si>
  <si>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</si>
  <si>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</si>
  <si>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</si>
  <si>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</si>
  <si>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</si>
  <si>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</si>
  <si>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</si>
  <si>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</si>
  <si>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</si>
  <si>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</si>
  <si>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</si>
  <si>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</si>
  <si>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</si>
  <si>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</si>
  <si>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</si>
  <si>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</si>
  <si>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</si>
  <si>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</si>
  <si>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</si>
  <si>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</si>
  <si>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</si>
  <si>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</si>
  <si>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</si>
  <si>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302-1236</t>
  </si>
  <si>
    <t>Сгоны стальные с муфтой и контргайкой, диаметром: 15 мм</t>
  </si>
  <si>
    <t xml:space="preserve">шт.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</si>
  <si>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</si>
  <si>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</si>
  <si>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</si>
  <si>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</si>
  <si>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</si>
  <si>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</si>
  <si>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</si>
  <si>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</si>
  <si>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</si>
  <si>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</si>
  <si>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</si>
  <si>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</si>
  <si>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302-3339</t>
  </si>
  <si>
    <t>Трубопроводы канализации из полиэтиленовых труб высокой плотности с гильзами, диаметром: 50 мм</t>
  </si>
  <si>
    <t xml:space="preserve">26,6
</t>
  </si>
  <si>
    <t xml:space="preserve">64,3
</t>
  </si>
  <si>
    <t>ГК ЕТО №4/1 от 31.01.2014 г., п.389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</si>
  <si>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</si>
  <si>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</si>
  <si>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</si>
  <si>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</si>
  <si>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</si>
  <si>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401-0066</t>
  </si>
  <si>
    <t>Бетон тяжелый, крупность заполнителя: 20 мм, класс В15 (М200)</t>
  </si>
  <si>
    <t xml:space="preserve">631
</t>
  </si>
  <si>
    <t xml:space="preserve">3388,84
</t>
  </si>
  <si>
    <t>ГК ЕТО №4/1 от 31.01.2014 г., п.060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</si>
  <si>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</si>
  <si>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</si>
  <si>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</si>
  <si>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</si>
  <si>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</si>
  <si>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</si>
  <si>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</si>
  <si>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</si>
  <si>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</si>
  <si>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</si>
  <si>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</si>
  <si>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</si>
  <si>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</si>
  <si>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</si>
  <si>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</si>
  <si>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</si>
  <si>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</si>
  <si>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</si>
  <si>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</si>
  <si>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</si>
  <si>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</si>
  <si>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</si>
  <si>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</si>
  <si>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</si>
  <si>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</si>
  <si>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</si>
  <si>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</si>
  <si>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</si>
  <si>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</si>
  <si>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</si>
  <si>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ТСЦ-103-1033</t>
  </si>
  <si>
    <t>Тройники косые под 60 градусов диаметром: 100х50 мм</t>
  </si>
  <si>
    <t xml:space="preserve">62,7
</t>
  </si>
  <si>
    <t xml:space="preserve">287,49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</si>
  <si>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</si>
  <si>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</si>
  <si>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</si>
  <si>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</si>
  <si>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ТСЦ-301-1224</t>
  </si>
  <si>
    <t>Крепления для трубопроводов: кронштейны, планки, хомуты</t>
  </si>
  <si>
    <t xml:space="preserve">13,2
</t>
  </si>
  <si>
    <t xml:space="preserve">76,59
</t>
  </si>
  <si>
    <t>ТСЦ-301-1308</t>
  </si>
  <si>
    <t>Пробки радиаторные</t>
  </si>
  <si>
    <t xml:space="preserve">15,7
</t>
  </si>
  <si>
    <t xml:space="preserve">19,06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</si>
  <si>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</si>
  <si>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</si>
  <si>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</si>
  <si>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</si>
  <si>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</si>
  <si>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</si>
  <si>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</si>
  <si>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</si>
  <si>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</si>
  <si>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</si>
  <si>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</si>
  <si>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</si>
  <si>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</si>
  <si>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</si>
  <si>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</si>
  <si>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</si>
  <si>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</si>
  <si>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</si>
  <si>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</si>
  <si>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</si>
  <si>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</si>
  <si>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</si>
  <si>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</si>
  <si>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</si>
  <si>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</si>
  <si>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ТСЦ-507-0782</t>
  </si>
  <si>
    <t>Переход полиэтиленовый с удлиненным хвостовиком SDR 11: 110х63 (ТУ2248-001-18425183-01)</t>
  </si>
  <si>
    <t xml:space="preserve">101,47
</t>
  </si>
  <si>
    <t xml:space="preserve">236,68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</si>
  <si>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</si>
  <si>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</si>
  <si>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</si>
  <si>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</si>
  <si>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</si>
  <si>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</si>
  <si>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</si>
  <si>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</si>
  <si>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</si>
  <si>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</si>
  <si>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</si>
  <si>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</si>
  <si>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</si>
  <si>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</si>
  <si>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</si>
  <si>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</si>
  <si>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</si>
  <si>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</si>
  <si>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</si>
  <si>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</si>
  <si>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</si>
  <si>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</si>
  <si>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</si>
  <si>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204-9001</t>
  </si>
  <si>
    <t>Арматура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</si>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</sst>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20"/>
  <sheetViews>
    <sheetView showGridLines="0" tabSelected="1" topLeftCell="C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131.63</v>
      </c>
      <c r="X14" s="27">
        <v>131.63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9049.11/1000</f>
        <v>9.0491100000000007</v>
      </c>
      <c r="I27" s="85"/>
      <c r="J27" s="35" t="s">
        <v>6</v>
      </c>
      <c r="K27" s="86">
        <f>57697.37/1000</f>
        <v>57.697369999999999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0.13168000000000002</v>
      </c>
      <c r="I30" s="85"/>
      <c r="J30" s="35" t="s">
        <v>8</v>
      </c>
      <c r="K30" s="86">
        <f>(X14+X15)/1000</f>
        <v>0.13168000000000002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1491.02</v>
      </c>
      <c r="Z30" s="71">
        <v>1448.53</v>
      </c>
      <c r="AA30" s="71">
        <v>873.39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1491.02/1000</f>
        <v>1.49102</v>
      </c>
      <c r="I31" s="85"/>
      <c r="J31" s="35" t="s">
        <v>6</v>
      </c>
      <c r="K31" s="86">
        <f>16434.42/1000</f>
        <v>16.434419999999999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16434.419999999998</v>
      </c>
      <c r="Z31" s="72">
        <v>15965.73</v>
      </c>
      <c r="AA31" s="72">
        <v>9626.52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13.69</v>
      </c>
      <c r="F41" s="135">
        <v>13.69</v>
      </c>
      <c r="G41" s="134"/>
      <c r="H41" s="134" t="s">
        <v>74</v>
      </c>
      <c r="I41" s="134">
        <v>3.42</v>
      </c>
      <c r="J41" s="134"/>
      <c r="K41" s="134" t="s">
        <v>75</v>
      </c>
      <c r="L41" s="135">
        <v>37.74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79.8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2435.67</v>
      </c>
      <c r="F42" s="135" t="s">
        <v>79</v>
      </c>
      <c r="G42" s="134" t="s">
        <v>80</v>
      </c>
      <c r="H42" s="134" t="s">
        <v>81</v>
      </c>
      <c r="I42" s="134" t="s">
        <v>82</v>
      </c>
      <c r="J42" s="134" t="s">
        <v>83</v>
      </c>
      <c r="K42" s="134" t="s">
        <v>84</v>
      </c>
      <c r="L42" s="135" t="s">
        <v>85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 t="s">
        <v>86</v>
      </c>
    </row>
    <row r="43" spans="1:22" ht="45.6" x14ac:dyDescent="0.25">
      <c r="A43" s="136">
        <v>3</v>
      </c>
      <c r="B43" s="137">
        <v>3</v>
      </c>
      <c r="C43" s="138" t="s">
        <v>87</v>
      </c>
      <c r="D43" s="139" t="s">
        <v>88</v>
      </c>
      <c r="E43" s="140">
        <v>18.600000000000001</v>
      </c>
      <c r="F43" s="141" t="s">
        <v>89</v>
      </c>
      <c r="G43" s="140"/>
      <c r="H43" s="140">
        <v>55.8</v>
      </c>
      <c r="I43" s="140" t="s">
        <v>90</v>
      </c>
      <c r="J43" s="140"/>
      <c r="K43" s="140">
        <v>103.44</v>
      </c>
      <c r="L43" s="141" t="s">
        <v>91</v>
      </c>
      <c r="M43" s="141"/>
      <c r="N43" s="141" t="s">
        <v>92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93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79.8" x14ac:dyDescent="0.25">
      <c r="A45" s="130">
        <v>4</v>
      </c>
      <c r="B45" s="131">
        <v>4</v>
      </c>
      <c r="C45" s="132" t="s">
        <v>94</v>
      </c>
      <c r="D45" s="133" t="s">
        <v>95</v>
      </c>
      <c r="E45" s="134">
        <v>5090.57</v>
      </c>
      <c r="F45" s="135" t="s">
        <v>96</v>
      </c>
      <c r="G45" s="134" t="s">
        <v>97</v>
      </c>
      <c r="H45" s="134" t="s">
        <v>98</v>
      </c>
      <c r="I45" s="134" t="s">
        <v>99</v>
      </c>
      <c r="J45" s="134" t="s">
        <v>100</v>
      </c>
      <c r="K45" s="134" t="s">
        <v>101</v>
      </c>
      <c r="L45" s="135" t="s">
        <v>102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 t="s">
        <v>103</v>
      </c>
    </row>
    <row r="46" spans="1:22" ht="18.45" customHeight="1" x14ac:dyDescent="0.25">
      <c r="A46" s="142" t="s">
        <v>104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ht="68.400000000000006" x14ac:dyDescent="0.25">
      <c r="A47" s="136">
        <v>5</v>
      </c>
      <c r="B47" s="137">
        <v>5</v>
      </c>
      <c r="C47" s="138" t="s">
        <v>105</v>
      </c>
      <c r="D47" s="139" t="s">
        <v>106</v>
      </c>
      <c r="E47" s="140">
        <v>402.43</v>
      </c>
      <c r="F47" s="141" t="s">
        <v>107</v>
      </c>
      <c r="G47" s="140">
        <v>1.03</v>
      </c>
      <c r="H47" s="140" t="s">
        <v>108</v>
      </c>
      <c r="I47" s="140" t="s">
        <v>109</v>
      </c>
      <c r="J47" s="140">
        <v>0.01</v>
      </c>
      <c r="K47" s="140" t="s">
        <v>110</v>
      </c>
      <c r="L47" s="141" t="s">
        <v>111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>
        <v>0.06</v>
      </c>
    </row>
    <row r="48" spans="1:22" ht="19.350000000000001" customHeight="1" x14ac:dyDescent="0.25">
      <c r="A48" s="128" t="s">
        <v>112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68.400000000000006" x14ac:dyDescent="0.25">
      <c r="A49" s="130">
        <v>6</v>
      </c>
      <c r="B49" s="131">
        <v>6</v>
      </c>
      <c r="C49" s="132" t="s">
        <v>72</v>
      </c>
      <c r="D49" s="133" t="s">
        <v>73</v>
      </c>
      <c r="E49" s="134">
        <v>13.69</v>
      </c>
      <c r="F49" s="135">
        <v>13.69</v>
      </c>
      <c r="G49" s="134"/>
      <c r="H49" s="134" t="s">
        <v>74</v>
      </c>
      <c r="I49" s="134">
        <v>3.42</v>
      </c>
      <c r="J49" s="134"/>
      <c r="K49" s="134" t="s">
        <v>75</v>
      </c>
      <c r="L49" s="135">
        <v>37.74</v>
      </c>
      <c r="M49" s="135"/>
      <c r="N49" s="135" t="s">
        <v>76</v>
      </c>
      <c r="O49" s="135"/>
      <c r="P49" s="135"/>
      <c r="Q49" s="135"/>
      <c r="R49" s="135"/>
      <c r="S49" s="135"/>
      <c r="T49" s="135"/>
      <c r="U49" s="135"/>
      <c r="V49" s="135"/>
    </row>
    <row r="50" spans="1:22" ht="79.8" x14ac:dyDescent="0.25">
      <c r="A50" s="130">
        <v>7</v>
      </c>
      <c r="B50" s="131">
        <v>7</v>
      </c>
      <c r="C50" s="132" t="s">
        <v>77</v>
      </c>
      <c r="D50" s="133" t="s">
        <v>113</v>
      </c>
      <c r="E50" s="134">
        <v>2435.67</v>
      </c>
      <c r="F50" s="135" t="s">
        <v>79</v>
      </c>
      <c r="G50" s="134" t="s">
        <v>80</v>
      </c>
      <c r="H50" s="134" t="s">
        <v>114</v>
      </c>
      <c r="I50" s="134" t="s">
        <v>115</v>
      </c>
      <c r="J50" s="134" t="s">
        <v>116</v>
      </c>
      <c r="K50" s="134" t="s">
        <v>117</v>
      </c>
      <c r="L50" s="135" t="s">
        <v>118</v>
      </c>
      <c r="M50" s="135"/>
      <c r="N50" s="135" t="s">
        <v>76</v>
      </c>
      <c r="O50" s="135"/>
      <c r="P50" s="135"/>
      <c r="Q50" s="135"/>
      <c r="R50" s="135"/>
      <c r="S50" s="135"/>
      <c r="T50" s="135"/>
      <c r="U50" s="135"/>
      <c r="V50" s="135" t="s">
        <v>119</v>
      </c>
    </row>
    <row r="51" spans="1:22" ht="45.6" x14ac:dyDescent="0.25">
      <c r="A51" s="136">
        <v>8</v>
      </c>
      <c r="B51" s="137">
        <v>8</v>
      </c>
      <c r="C51" s="138" t="s">
        <v>87</v>
      </c>
      <c r="D51" s="139" t="s">
        <v>88</v>
      </c>
      <c r="E51" s="140">
        <v>18.600000000000001</v>
      </c>
      <c r="F51" s="141" t="s">
        <v>89</v>
      </c>
      <c r="G51" s="140"/>
      <c r="H51" s="140">
        <v>55.8</v>
      </c>
      <c r="I51" s="140" t="s">
        <v>90</v>
      </c>
      <c r="J51" s="140"/>
      <c r="K51" s="140">
        <v>103.44</v>
      </c>
      <c r="L51" s="141" t="s">
        <v>91</v>
      </c>
      <c r="M51" s="141"/>
      <c r="N51" s="141" t="s">
        <v>92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120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42" t="s">
        <v>121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ht="102.6" x14ac:dyDescent="0.25">
      <c r="A54" s="130">
        <v>9</v>
      </c>
      <c r="B54" s="131">
        <v>9</v>
      </c>
      <c r="C54" s="132" t="s">
        <v>122</v>
      </c>
      <c r="D54" s="133" t="s">
        <v>123</v>
      </c>
      <c r="E54" s="134">
        <v>2156.21</v>
      </c>
      <c r="F54" s="135" t="s">
        <v>124</v>
      </c>
      <c r="G54" s="134">
        <v>82.09</v>
      </c>
      <c r="H54" s="134" t="s">
        <v>125</v>
      </c>
      <c r="I54" s="134" t="s">
        <v>126</v>
      </c>
      <c r="J54" s="134">
        <v>3.28</v>
      </c>
      <c r="K54" s="134" t="s">
        <v>127</v>
      </c>
      <c r="L54" s="135" t="s">
        <v>128</v>
      </c>
      <c r="M54" s="135"/>
      <c r="N54" s="135" t="s">
        <v>76</v>
      </c>
      <c r="O54" s="135"/>
      <c r="P54" s="135"/>
      <c r="Q54" s="135"/>
      <c r="R54" s="135"/>
      <c r="S54" s="135"/>
      <c r="T54" s="135"/>
      <c r="U54" s="135"/>
      <c r="V54" s="135">
        <v>17.309999999999999</v>
      </c>
    </row>
    <row r="55" spans="1:22" ht="34.200000000000003" x14ac:dyDescent="0.25">
      <c r="A55" s="130">
        <v>10</v>
      </c>
      <c r="B55" s="131">
        <v>10</v>
      </c>
      <c r="C55" s="132" t="s">
        <v>129</v>
      </c>
      <c r="D55" s="133" t="s">
        <v>130</v>
      </c>
      <c r="E55" s="134">
        <v>16.920000000000002</v>
      </c>
      <c r="F55" s="135" t="s">
        <v>131</v>
      </c>
      <c r="G55" s="134"/>
      <c r="H55" s="134">
        <v>67.680000000000007</v>
      </c>
      <c r="I55" s="134" t="s">
        <v>132</v>
      </c>
      <c r="J55" s="134"/>
      <c r="K55" s="134">
        <v>190.32</v>
      </c>
      <c r="L55" s="135" t="s">
        <v>133</v>
      </c>
      <c r="M55" s="135"/>
      <c r="N55" s="135" t="s">
        <v>92</v>
      </c>
      <c r="O55" s="135"/>
      <c r="P55" s="135"/>
      <c r="Q55" s="135"/>
      <c r="R55" s="135"/>
      <c r="S55" s="135"/>
      <c r="T55" s="135"/>
      <c r="U55" s="135"/>
      <c r="V55" s="135"/>
    </row>
    <row r="56" spans="1:22" ht="45.6" x14ac:dyDescent="0.25">
      <c r="A56" s="130">
        <v>11</v>
      </c>
      <c r="B56" s="131">
        <v>11</v>
      </c>
      <c r="C56" s="132" t="s">
        <v>134</v>
      </c>
      <c r="D56" s="133" t="s">
        <v>135</v>
      </c>
      <c r="E56" s="134">
        <v>13.2</v>
      </c>
      <c r="F56" s="135" t="s">
        <v>136</v>
      </c>
      <c r="G56" s="134"/>
      <c r="H56" s="134">
        <v>1.32</v>
      </c>
      <c r="I56" s="134" t="s">
        <v>137</v>
      </c>
      <c r="J56" s="134"/>
      <c r="K56" s="134">
        <v>7.66</v>
      </c>
      <c r="L56" s="135" t="s">
        <v>138</v>
      </c>
      <c r="M56" s="135"/>
      <c r="N56" s="135" t="s">
        <v>92</v>
      </c>
      <c r="O56" s="135"/>
      <c r="P56" s="135"/>
      <c r="Q56" s="135"/>
      <c r="R56" s="135"/>
      <c r="S56" s="135"/>
      <c r="T56" s="135"/>
      <c r="U56" s="135"/>
      <c r="V56" s="135"/>
    </row>
    <row r="57" spans="1:22" ht="57" x14ac:dyDescent="0.25">
      <c r="A57" s="130">
        <v>12</v>
      </c>
      <c r="B57" s="131">
        <v>12</v>
      </c>
      <c r="C57" s="132" t="s">
        <v>139</v>
      </c>
      <c r="D57" s="133" t="s">
        <v>140</v>
      </c>
      <c r="E57" s="134">
        <v>12.46</v>
      </c>
      <c r="F57" s="135" t="s">
        <v>141</v>
      </c>
      <c r="G57" s="134"/>
      <c r="H57" s="134">
        <v>24.92</v>
      </c>
      <c r="I57" s="134" t="s">
        <v>142</v>
      </c>
      <c r="J57" s="134"/>
      <c r="K57" s="134">
        <v>58.44</v>
      </c>
      <c r="L57" s="135" t="s">
        <v>143</v>
      </c>
      <c r="M57" s="135"/>
      <c r="N57" s="135" t="s">
        <v>92</v>
      </c>
      <c r="O57" s="135"/>
      <c r="P57" s="135"/>
      <c r="Q57" s="135"/>
      <c r="R57" s="135"/>
      <c r="S57" s="135"/>
      <c r="T57" s="135"/>
      <c r="U57" s="135"/>
      <c r="V57" s="135"/>
    </row>
    <row r="58" spans="1:22" ht="45.6" x14ac:dyDescent="0.25">
      <c r="A58" s="130">
        <v>13</v>
      </c>
      <c r="B58" s="131">
        <v>13</v>
      </c>
      <c r="C58" s="132" t="s">
        <v>144</v>
      </c>
      <c r="D58" s="133" t="s">
        <v>140</v>
      </c>
      <c r="E58" s="134">
        <v>2.4500000000000002</v>
      </c>
      <c r="F58" s="135" t="s">
        <v>145</v>
      </c>
      <c r="G58" s="134"/>
      <c r="H58" s="134">
        <v>4.9000000000000004</v>
      </c>
      <c r="I58" s="134" t="s">
        <v>146</v>
      </c>
      <c r="J58" s="134"/>
      <c r="K58" s="134">
        <v>12.28</v>
      </c>
      <c r="L58" s="135" t="s">
        <v>147</v>
      </c>
      <c r="M58" s="135"/>
      <c r="N58" s="135" t="s">
        <v>92</v>
      </c>
      <c r="O58" s="135"/>
      <c r="P58" s="135"/>
      <c r="Q58" s="135"/>
      <c r="R58" s="135"/>
      <c r="S58" s="135"/>
      <c r="T58" s="135"/>
      <c r="U58" s="135"/>
      <c r="V58" s="135"/>
    </row>
    <row r="59" spans="1:22" ht="68.400000000000006" x14ac:dyDescent="0.25">
      <c r="A59" s="130">
        <v>14</v>
      </c>
      <c r="B59" s="131">
        <v>14</v>
      </c>
      <c r="C59" s="132" t="s">
        <v>72</v>
      </c>
      <c r="D59" s="133" t="s">
        <v>148</v>
      </c>
      <c r="E59" s="134">
        <v>13.69</v>
      </c>
      <c r="F59" s="135">
        <v>13.69</v>
      </c>
      <c r="G59" s="134"/>
      <c r="H59" s="134" t="s">
        <v>149</v>
      </c>
      <c r="I59" s="134">
        <v>2.0499999999999998</v>
      </c>
      <c r="J59" s="134"/>
      <c r="K59" s="134" t="s">
        <v>150</v>
      </c>
      <c r="L59" s="135">
        <v>22.64</v>
      </c>
      <c r="M59" s="135"/>
      <c r="N59" s="135" t="s">
        <v>76</v>
      </c>
      <c r="O59" s="135"/>
      <c r="P59" s="135"/>
      <c r="Q59" s="135"/>
      <c r="R59" s="135"/>
      <c r="S59" s="135"/>
      <c r="T59" s="135"/>
      <c r="U59" s="135"/>
      <c r="V59" s="135"/>
    </row>
    <row r="60" spans="1:22" ht="79.8" x14ac:dyDescent="0.25">
      <c r="A60" s="130">
        <v>15</v>
      </c>
      <c r="B60" s="131">
        <v>15</v>
      </c>
      <c r="C60" s="132" t="s">
        <v>77</v>
      </c>
      <c r="D60" s="133" t="s">
        <v>78</v>
      </c>
      <c r="E60" s="134">
        <v>2435.67</v>
      </c>
      <c r="F60" s="135" t="s">
        <v>79</v>
      </c>
      <c r="G60" s="134" t="s">
        <v>80</v>
      </c>
      <c r="H60" s="134" t="s">
        <v>81</v>
      </c>
      <c r="I60" s="134" t="s">
        <v>82</v>
      </c>
      <c r="J60" s="134" t="s">
        <v>83</v>
      </c>
      <c r="K60" s="134" t="s">
        <v>84</v>
      </c>
      <c r="L60" s="135" t="s">
        <v>85</v>
      </c>
      <c r="M60" s="135"/>
      <c r="N60" s="135" t="s">
        <v>76</v>
      </c>
      <c r="O60" s="135"/>
      <c r="P60" s="135"/>
      <c r="Q60" s="135"/>
      <c r="R60" s="135"/>
      <c r="S60" s="135"/>
      <c r="T60" s="135"/>
      <c r="U60" s="135"/>
      <c r="V60" s="135" t="s">
        <v>86</v>
      </c>
    </row>
    <row r="61" spans="1:22" ht="45.6" x14ac:dyDescent="0.25">
      <c r="A61" s="130">
        <v>16</v>
      </c>
      <c r="B61" s="131">
        <v>16</v>
      </c>
      <c r="C61" s="132" t="s">
        <v>87</v>
      </c>
      <c r="D61" s="133" t="s">
        <v>140</v>
      </c>
      <c r="E61" s="134">
        <v>18.600000000000001</v>
      </c>
      <c r="F61" s="135" t="s">
        <v>89</v>
      </c>
      <c r="G61" s="134"/>
      <c r="H61" s="134">
        <v>37.200000000000003</v>
      </c>
      <c r="I61" s="134" t="s">
        <v>151</v>
      </c>
      <c r="J61" s="134"/>
      <c r="K61" s="134">
        <v>68.959999999999994</v>
      </c>
      <c r="L61" s="135" t="s">
        <v>152</v>
      </c>
      <c r="M61" s="135"/>
      <c r="N61" s="135" t="s">
        <v>92</v>
      </c>
      <c r="O61" s="135"/>
      <c r="P61" s="135"/>
      <c r="Q61" s="135"/>
      <c r="R61" s="135"/>
      <c r="S61" s="135"/>
      <c r="T61" s="135"/>
      <c r="U61" s="135"/>
      <c r="V61" s="135"/>
    </row>
    <row r="62" spans="1:22" ht="34.200000000000003" x14ac:dyDescent="0.25">
      <c r="A62" s="130">
        <v>17</v>
      </c>
      <c r="B62" s="131">
        <v>17</v>
      </c>
      <c r="C62" s="132" t="s">
        <v>153</v>
      </c>
      <c r="D62" s="133" t="s">
        <v>154</v>
      </c>
      <c r="E62" s="134">
        <v>15.7</v>
      </c>
      <c r="F62" s="135" t="s">
        <v>155</v>
      </c>
      <c r="G62" s="134"/>
      <c r="H62" s="134">
        <v>15.7</v>
      </c>
      <c r="I62" s="134" t="s">
        <v>155</v>
      </c>
      <c r="J62" s="134"/>
      <c r="K62" s="134">
        <v>19.059999999999999</v>
      </c>
      <c r="L62" s="135" t="s">
        <v>156</v>
      </c>
      <c r="M62" s="135"/>
      <c r="N62" s="135" t="s">
        <v>92</v>
      </c>
      <c r="O62" s="135"/>
      <c r="P62" s="135"/>
      <c r="Q62" s="135"/>
      <c r="R62" s="135"/>
      <c r="S62" s="135"/>
      <c r="T62" s="135"/>
      <c r="U62" s="135"/>
      <c r="V62" s="135"/>
    </row>
    <row r="63" spans="1:22" ht="18.45" customHeight="1" x14ac:dyDescent="0.25">
      <c r="A63" s="142" t="s">
        <v>157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</row>
    <row r="64" spans="1:22" ht="68.400000000000006" x14ac:dyDescent="0.25">
      <c r="A64" s="130">
        <v>18</v>
      </c>
      <c r="B64" s="131">
        <v>18</v>
      </c>
      <c r="C64" s="132" t="s">
        <v>158</v>
      </c>
      <c r="D64" s="133" t="s">
        <v>159</v>
      </c>
      <c r="E64" s="134">
        <v>5830.19</v>
      </c>
      <c r="F64" s="135" t="s">
        <v>160</v>
      </c>
      <c r="G64" s="134" t="s">
        <v>161</v>
      </c>
      <c r="H64" s="134" t="s">
        <v>162</v>
      </c>
      <c r="I64" s="134" t="s">
        <v>163</v>
      </c>
      <c r="J64" s="134">
        <v>7.0000000000000007E-2</v>
      </c>
      <c r="K64" s="134" t="s">
        <v>164</v>
      </c>
      <c r="L64" s="135" t="s">
        <v>165</v>
      </c>
      <c r="M64" s="135"/>
      <c r="N64" s="135" t="s">
        <v>76</v>
      </c>
      <c r="O64" s="135"/>
      <c r="P64" s="135"/>
      <c r="Q64" s="135"/>
      <c r="R64" s="135"/>
      <c r="S64" s="135"/>
      <c r="T64" s="135"/>
      <c r="U64" s="135"/>
      <c r="V64" s="135" t="s">
        <v>166</v>
      </c>
    </row>
    <row r="65" spans="1:22" ht="68.400000000000006" x14ac:dyDescent="0.25">
      <c r="A65" s="130">
        <v>19</v>
      </c>
      <c r="B65" s="131">
        <v>19</v>
      </c>
      <c r="C65" s="132" t="s">
        <v>167</v>
      </c>
      <c r="D65" s="133" t="s">
        <v>168</v>
      </c>
      <c r="E65" s="134">
        <v>1010.59</v>
      </c>
      <c r="F65" s="135" t="s">
        <v>169</v>
      </c>
      <c r="G65" s="134">
        <v>5.16</v>
      </c>
      <c r="H65" s="134" t="s">
        <v>170</v>
      </c>
      <c r="I65" s="134" t="s">
        <v>171</v>
      </c>
      <c r="J65" s="134">
        <v>0.05</v>
      </c>
      <c r="K65" s="134" t="s">
        <v>172</v>
      </c>
      <c r="L65" s="135" t="s">
        <v>173</v>
      </c>
      <c r="M65" s="135"/>
      <c r="N65" s="135" t="s">
        <v>76</v>
      </c>
      <c r="O65" s="135"/>
      <c r="P65" s="135"/>
      <c r="Q65" s="135"/>
      <c r="R65" s="135"/>
      <c r="S65" s="135"/>
      <c r="T65" s="135"/>
      <c r="U65" s="135"/>
      <c r="V65" s="135">
        <v>0.28999999999999998</v>
      </c>
    </row>
    <row r="66" spans="1:22" ht="45.6" x14ac:dyDescent="0.25">
      <c r="A66" s="130">
        <v>20</v>
      </c>
      <c r="B66" s="131">
        <v>20</v>
      </c>
      <c r="C66" s="132" t="s">
        <v>174</v>
      </c>
      <c r="D66" s="133" t="s">
        <v>154</v>
      </c>
      <c r="E66" s="134">
        <v>29.3</v>
      </c>
      <c r="F66" s="135" t="s">
        <v>175</v>
      </c>
      <c r="G66" s="134"/>
      <c r="H66" s="134">
        <v>29.3</v>
      </c>
      <c r="I66" s="134" t="s">
        <v>175</v>
      </c>
      <c r="J66" s="134"/>
      <c r="K66" s="134">
        <v>74.81</v>
      </c>
      <c r="L66" s="135" t="s">
        <v>176</v>
      </c>
      <c r="M66" s="135"/>
      <c r="N66" s="135" t="s">
        <v>92</v>
      </c>
      <c r="O66" s="135"/>
      <c r="P66" s="135"/>
      <c r="Q66" s="135"/>
      <c r="R66" s="135"/>
      <c r="S66" s="135"/>
      <c r="T66" s="135"/>
      <c r="U66" s="135"/>
      <c r="V66" s="135"/>
    </row>
    <row r="67" spans="1:22" ht="18.45" customHeight="1" x14ac:dyDescent="0.25">
      <c r="A67" s="142" t="s">
        <v>177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</row>
    <row r="68" spans="1:22" ht="57" x14ac:dyDescent="0.25">
      <c r="A68" s="130">
        <v>21</v>
      </c>
      <c r="B68" s="131">
        <v>21</v>
      </c>
      <c r="C68" s="132" t="s">
        <v>178</v>
      </c>
      <c r="D68" s="133" t="s">
        <v>179</v>
      </c>
      <c r="E68" s="134">
        <v>508.07</v>
      </c>
      <c r="F68" s="135" t="s">
        <v>180</v>
      </c>
      <c r="G68" s="134">
        <v>1.03</v>
      </c>
      <c r="H68" s="134" t="s">
        <v>181</v>
      </c>
      <c r="I68" s="134" t="s">
        <v>182</v>
      </c>
      <c r="J68" s="134">
        <v>0.54</v>
      </c>
      <c r="K68" s="134" t="s">
        <v>183</v>
      </c>
      <c r="L68" s="135" t="s">
        <v>184</v>
      </c>
      <c r="M68" s="135"/>
      <c r="N68" s="135" t="s">
        <v>76</v>
      </c>
      <c r="O68" s="135"/>
      <c r="P68" s="135"/>
      <c r="Q68" s="135"/>
      <c r="R68" s="135"/>
      <c r="S68" s="135"/>
      <c r="T68" s="135"/>
      <c r="U68" s="135"/>
      <c r="V68" s="135">
        <v>2.96</v>
      </c>
    </row>
    <row r="69" spans="1:22" ht="18.45" customHeight="1" x14ac:dyDescent="0.25">
      <c r="A69" s="142" t="s">
        <v>185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1:22" ht="68.400000000000006" x14ac:dyDescent="0.25">
      <c r="A70" s="130">
        <v>22</v>
      </c>
      <c r="B70" s="131">
        <v>22</v>
      </c>
      <c r="C70" s="132" t="s">
        <v>72</v>
      </c>
      <c r="D70" s="133" t="s">
        <v>73</v>
      </c>
      <c r="E70" s="134">
        <v>13.69</v>
      </c>
      <c r="F70" s="135">
        <v>13.69</v>
      </c>
      <c r="G70" s="134"/>
      <c r="H70" s="134" t="s">
        <v>74</v>
      </c>
      <c r="I70" s="134">
        <v>3.42</v>
      </c>
      <c r="J70" s="134"/>
      <c r="K70" s="134" t="s">
        <v>75</v>
      </c>
      <c r="L70" s="135">
        <v>37.74</v>
      </c>
      <c r="M70" s="135"/>
      <c r="N70" s="135" t="s">
        <v>76</v>
      </c>
      <c r="O70" s="135"/>
      <c r="P70" s="135"/>
      <c r="Q70" s="135"/>
      <c r="R70" s="135"/>
      <c r="S70" s="135"/>
      <c r="T70" s="135"/>
      <c r="U70" s="135"/>
      <c r="V70" s="135"/>
    </row>
    <row r="71" spans="1:22" ht="114" x14ac:dyDescent="0.25">
      <c r="A71" s="130">
        <v>23</v>
      </c>
      <c r="B71" s="131">
        <v>23</v>
      </c>
      <c r="C71" s="132" t="s">
        <v>186</v>
      </c>
      <c r="D71" s="133" t="s">
        <v>123</v>
      </c>
      <c r="E71" s="134">
        <v>2406.83</v>
      </c>
      <c r="F71" s="135" t="s">
        <v>187</v>
      </c>
      <c r="G71" s="134">
        <v>76.17</v>
      </c>
      <c r="H71" s="134" t="s">
        <v>188</v>
      </c>
      <c r="I71" s="134" t="s">
        <v>189</v>
      </c>
      <c r="J71" s="134">
        <v>3.05</v>
      </c>
      <c r="K71" s="134" t="s">
        <v>190</v>
      </c>
      <c r="L71" s="135" t="s">
        <v>191</v>
      </c>
      <c r="M71" s="135"/>
      <c r="N71" s="135" t="s">
        <v>76</v>
      </c>
      <c r="O71" s="135"/>
      <c r="P71" s="135"/>
      <c r="Q71" s="135"/>
      <c r="R71" s="135"/>
      <c r="S71" s="135"/>
      <c r="T71" s="135"/>
      <c r="U71" s="135"/>
      <c r="V71" s="135">
        <v>16.05</v>
      </c>
    </row>
    <row r="72" spans="1:22" ht="34.200000000000003" x14ac:dyDescent="0.25">
      <c r="A72" s="130">
        <v>24</v>
      </c>
      <c r="B72" s="131">
        <v>24</v>
      </c>
      <c r="C72" s="132" t="s">
        <v>129</v>
      </c>
      <c r="D72" s="133" t="s">
        <v>192</v>
      </c>
      <c r="E72" s="134">
        <v>16.920000000000002</v>
      </c>
      <c r="F72" s="135" t="s">
        <v>131</v>
      </c>
      <c r="G72" s="134"/>
      <c r="H72" s="134">
        <v>67.680000000000007</v>
      </c>
      <c r="I72" s="134" t="s">
        <v>132</v>
      </c>
      <c r="J72" s="134"/>
      <c r="K72" s="134">
        <v>190.32</v>
      </c>
      <c r="L72" s="135" t="s">
        <v>133</v>
      </c>
      <c r="M72" s="135"/>
      <c r="N72" s="135" t="s">
        <v>92</v>
      </c>
      <c r="O72" s="135"/>
      <c r="P72" s="135"/>
      <c r="Q72" s="135"/>
      <c r="R72" s="135"/>
      <c r="S72" s="135"/>
      <c r="T72" s="135"/>
      <c r="U72" s="135"/>
      <c r="V72" s="135"/>
    </row>
    <row r="73" spans="1:22" ht="45.6" x14ac:dyDescent="0.25">
      <c r="A73" s="130">
        <v>25</v>
      </c>
      <c r="B73" s="131">
        <v>25</v>
      </c>
      <c r="C73" s="132" t="s">
        <v>144</v>
      </c>
      <c r="D73" s="133" t="s">
        <v>140</v>
      </c>
      <c r="E73" s="134">
        <v>2.4500000000000002</v>
      </c>
      <c r="F73" s="135" t="s">
        <v>145</v>
      </c>
      <c r="G73" s="134"/>
      <c r="H73" s="134">
        <v>4.9000000000000004</v>
      </c>
      <c r="I73" s="134" t="s">
        <v>146</v>
      </c>
      <c r="J73" s="134"/>
      <c r="K73" s="134">
        <v>12.28</v>
      </c>
      <c r="L73" s="135" t="s">
        <v>147</v>
      </c>
      <c r="M73" s="135"/>
      <c r="N73" s="135" t="s">
        <v>92</v>
      </c>
      <c r="O73" s="135"/>
      <c r="P73" s="135"/>
      <c r="Q73" s="135"/>
      <c r="R73" s="135"/>
      <c r="S73" s="135"/>
      <c r="T73" s="135"/>
      <c r="U73" s="135"/>
      <c r="V73" s="135"/>
    </row>
    <row r="74" spans="1:22" ht="57" x14ac:dyDescent="0.25">
      <c r="A74" s="136">
        <v>26</v>
      </c>
      <c r="B74" s="137">
        <v>26</v>
      </c>
      <c r="C74" s="138" t="s">
        <v>139</v>
      </c>
      <c r="D74" s="139" t="s">
        <v>140</v>
      </c>
      <c r="E74" s="140">
        <v>12.46</v>
      </c>
      <c r="F74" s="141" t="s">
        <v>141</v>
      </c>
      <c r="G74" s="140"/>
      <c r="H74" s="140">
        <v>24.92</v>
      </c>
      <c r="I74" s="140" t="s">
        <v>142</v>
      </c>
      <c r="J74" s="140"/>
      <c r="K74" s="140">
        <v>58.44</v>
      </c>
      <c r="L74" s="141" t="s">
        <v>143</v>
      </c>
      <c r="M74" s="141"/>
      <c r="N74" s="141" t="s">
        <v>92</v>
      </c>
      <c r="O74" s="141"/>
      <c r="P74" s="141"/>
      <c r="Q74" s="141"/>
      <c r="R74" s="141"/>
      <c r="S74" s="141"/>
      <c r="T74" s="141"/>
      <c r="U74" s="141"/>
      <c r="V74" s="141"/>
    </row>
    <row r="75" spans="1:22" ht="19.350000000000001" customHeight="1" x14ac:dyDescent="0.25">
      <c r="A75" s="128" t="s">
        <v>193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42" t="s">
        <v>194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79.8" x14ac:dyDescent="0.25">
      <c r="A77" s="130">
        <v>27</v>
      </c>
      <c r="B77" s="131">
        <v>27</v>
      </c>
      <c r="C77" s="132" t="s">
        <v>77</v>
      </c>
      <c r="D77" s="133" t="s">
        <v>195</v>
      </c>
      <c r="E77" s="134">
        <v>2435.67</v>
      </c>
      <c r="F77" s="135" t="s">
        <v>79</v>
      </c>
      <c r="G77" s="134" t="s">
        <v>80</v>
      </c>
      <c r="H77" s="134" t="s">
        <v>196</v>
      </c>
      <c r="I77" s="134" t="s">
        <v>197</v>
      </c>
      <c r="J77" s="134" t="s">
        <v>198</v>
      </c>
      <c r="K77" s="134" t="s">
        <v>199</v>
      </c>
      <c r="L77" s="135" t="s">
        <v>200</v>
      </c>
      <c r="M77" s="135"/>
      <c r="N77" s="135" t="s">
        <v>76</v>
      </c>
      <c r="O77" s="135"/>
      <c r="P77" s="135"/>
      <c r="Q77" s="135"/>
      <c r="R77" s="135"/>
      <c r="S77" s="135"/>
      <c r="T77" s="135"/>
      <c r="U77" s="135"/>
      <c r="V77" s="135" t="s">
        <v>201</v>
      </c>
    </row>
    <row r="78" spans="1:22" ht="68.400000000000006" x14ac:dyDescent="0.25">
      <c r="A78" s="130">
        <v>28</v>
      </c>
      <c r="B78" s="131">
        <v>28</v>
      </c>
      <c r="C78" s="132" t="s">
        <v>167</v>
      </c>
      <c r="D78" s="133" t="s">
        <v>78</v>
      </c>
      <c r="E78" s="134">
        <v>1010.59</v>
      </c>
      <c r="F78" s="135" t="s">
        <v>169</v>
      </c>
      <c r="G78" s="134">
        <v>5.16</v>
      </c>
      <c r="H78" s="134" t="s">
        <v>202</v>
      </c>
      <c r="I78" s="134" t="s">
        <v>203</v>
      </c>
      <c r="J78" s="134">
        <v>0.1</v>
      </c>
      <c r="K78" s="134" t="s">
        <v>204</v>
      </c>
      <c r="L78" s="135" t="s">
        <v>205</v>
      </c>
      <c r="M78" s="135"/>
      <c r="N78" s="135" t="s">
        <v>76</v>
      </c>
      <c r="O78" s="135"/>
      <c r="P78" s="135"/>
      <c r="Q78" s="135"/>
      <c r="R78" s="135"/>
      <c r="S78" s="135"/>
      <c r="T78" s="135"/>
      <c r="U78" s="135"/>
      <c r="V78" s="135">
        <v>0.56999999999999995</v>
      </c>
    </row>
    <row r="79" spans="1:22" ht="45.6" x14ac:dyDescent="0.25">
      <c r="A79" s="130">
        <v>29</v>
      </c>
      <c r="B79" s="131">
        <v>29</v>
      </c>
      <c r="C79" s="132" t="s">
        <v>206</v>
      </c>
      <c r="D79" s="133" t="s">
        <v>140</v>
      </c>
      <c r="E79" s="134">
        <v>43.5</v>
      </c>
      <c r="F79" s="135" t="s">
        <v>207</v>
      </c>
      <c r="G79" s="134"/>
      <c r="H79" s="134">
        <v>87</v>
      </c>
      <c r="I79" s="134" t="s">
        <v>208</v>
      </c>
      <c r="J79" s="134"/>
      <c r="K79" s="134">
        <v>232.64</v>
      </c>
      <c r="L79" s="135" t="s">
        <v>209</v>
      </c>
      <c r="M79" s="135"/>
      <c r="N79" s="135" t="s">
        <v>92</v>
      </c>
      <c r="O79" s="135"/>
      <c r="P79" s="135"/>
      <c r="Q79" s="135"/>
      <c r="R79" s="135"/>
      <c r="S79" s="135"/>
      <c r="T79" s="135"/>
      <c r="U79" s="135"/>
      <c r="V79" s="135"/>
    </row>
    <row r="80" spans="1:22" ht="45.6" x14ac:dyDescent="0.25">
      <c r="A80" s="130">
        <v>30</v>
      </c>
      <c r="B80" s="131">
        <v>30</v>
      </c>
      <c r="C80" s="132" t="s">
        <v>87</v>
      </c>
      <c r="D80" s="133" t="s">
        <v>130</v>
      </c>
      <c r="E80" s="134">
        <v>18.600000000000001</v>
      </c>
      <c r="F80" s="135" t="s">
        <v>89</v>
      </c>
      <c r="G80" s="134"/>
      <c r="H80" s="134">
        <v>74.400000000000006</v>
      </c>
      <c r="I80" s="134" t="s">
        <v>210</v>
      </c>
      <c r="J80" s="134"/>
      <c r="K80" s="134">
        <v>137.91999999999999</v>
      </c>
      <c r="L80" s="135" t="s">
        <v>211</v>
      </c>
      <c r="M80" s="135"/>
      <c r="N80" s="135" t="s">
        <v>92</v>
      </c>
      <c r="O80" s="135"/>
      <c r="P80" s="135"/>
      <c r="Q80" s="135"/>
      <c r="R80" s="135"/>
      <c r="S80" s="135"/>
      <c r="T80" s="135"/>
      <c r="U80" s="135"/>
      <c r="V80" s="135"/>
    </row>
    <row r="81" spans="1:22" ht="91.2" x14ac:dyDescent="0.25">
      <c r="A81" s="130">
        <v>31</v>
      </c>
      <c r="B81" s="131">
        <v>31</v>
      </c>
      <c r="C81" s="132" t="s">
        <v>212</v>
      </c>
      <c r="D81" s="133" t="s">
        <v>213</v>
      </c>
      <c r="E81" s="134">
        <v>3035.5</v>
      </c>
      <c r="F81" s="135" t="s">
        <v>214</v>
      </c>
      <c r="G81" s="134" t="s">
        <v>215</v>
      </c>
      <c r="H81" s="134" t="s">
        <v>216</v>
      </c>
      <c r="I81" s="134" t="s">
        <v>217</v>
      </c>
      <c r="J81" s="134" t="s">
        <v>218</v>
      </c>
      <c r="K81" s="134" t="s">
        <v>219</v>
      </c>
      <c r="L81" s="135" t="s">
        <v>220</v>
      </c>
      <c r="M81" s="135"/>
      <c r="N81" s="135" t="s">
        <v>76</v>
      </c>
      <c r="O81" s="135"/>
      <c r="P81" s="135"/>
      <c r="Q81" s="135"/>
      <c r="R81" s="135"/>
      <c r="S81" s="135"/>
      <c r="T81" s="135"/>
      <c r="U81" s="135"/>
      <c r="V81" s="135" t="s">
        <v>221</v>
      </c>
    </row>
    <row r="82" spans="1:22" ht="18.45" customHeight="1" x14ac:dyDescent="0.25">
      <c r="A82" s="142" t="s">
        <v>222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79.8" x14ac:dyDescent="0.25">
      <c r="A83" s="130">
        <v>32</v>
      </c>
      <c r="B83" s="131">
        <v>32</v>
      </c>
      <c r="C83" s="132" t="s">
        <v>77</v>
      </c>
      <c r="D83" s="133" t="s">
        <v>223</v>
      </c>
      <c r="E83" s="134">
        <v>2435.67</v>
      </c>
      <c r="F83" s="135" t="s">
        <v>79</v>
      </c>
      <c r="G83" s="134" t="s">
        <v>80</v>
      </c>
      <c r="H83" s="134" t="s">
        <v>224</v>
      </c>
      <c r="I83" s="134" t="s">
        <v>225</v>
      </c>
      <c r="J83" s="134" t="s">
        <v>226</v>
      </c>
      <c r="K83" s="134" t="s">
        <v>227</v>
      </c>
      <c r="L83" s="135" t="s">
        <v>228</v>
      </c>
      <c r="M83" s="135"/>
      <c r="N83" s="135" t="s">
        <v>76</v>
      </c>
      <c r="O83" s="135"/>
      <c r="P83" s="135"/>
      <c r="Q83" s="135"/>
      <c r="R83" s="135"/>
      <c r="S83" s="135"/>
      <c r="T83" s="135"/>
      <c r="U83" s="135"/>
      <c r="V83" s="135" t="s">
        <v>229</v>
      </c>
    </row>
    <row r="84" spans="1:22" ht="57" x14ac:dyDescent="0.25">
      <c r="A84" s="130">
        <v>33</v>
      </c>
      <c r="B84" s="131">
        <v>33</v>
      </c>
      <c r="C84" s="132" t="s">
        <v>230</v>
      </c>
      <c r="D84" s="133" t="s">
        <v>231</v>
      </c>
      <c r="E84" s="134">
        <v>50.3</v>
      </c>
      <c r="F84" s="135" t="s">
        <v>232</v>
      </c>
      <c r="G84" s="134"/>
      <c r="H84" s="134">
        <v>25.15</v>
      </c>
      <c r="I84" s="134" t="s">
        <v>233</v>
      </c>
      <c r="J84" s="134"/>
      <c r="K84" s="134">
        <v>67.08</v>
      </c>
      <c r="L84" s="135" t="s">
        <v>234</v>
      </c>
      <c r="M84" s="135"/>
      <c r="N84" s="135" t="s">
        <v>92</v>
      </c>
      <c r="O84" s="135"/>
      <c r="P84" s="135"/>
      <c r="Q84" s="135"/>
      <c r="R84" s="135"/>
      <c r="S84" s="135"/>
      <c r="T84" s="135"/>
      <c r="U84" s="135"/>
      <c r="V84" s="135"/>
    </row>
    <row r="85" spans="1:22" ht="34.200000000000003" x14ac:dyDescent="0.25">
      <c r="A85" s="136">
        <v>34</v>
      </c>
      <c r="B85" s="137">
        <v>34</v>
      </c>
      <c r="C85" s="138" t="s">
        <v>235</v>
      </c>
      <c r="D85" s="139" t="s">
        <v>236</v>
      </c>
      <c r="E85" s="140">
        <v>2.41</v>
      </c>
      <c r="F85" s="141" t="s">
        <v>237</v>
      </c>
      <c r="G85" s="140"/>
      <c r="H85" s="140">
        <v>14.46</v>
      </c>
      <c r="I85" s="140" t="s">
        <v>238</v>
      </c>
      <c r="J85" s="140"/>
      <c r="K85" s="140">
        <v>105.42</v>
      </c>
      <c r="L85" s="141" t="s">
        <v>239</v>
      </c>
      <c r="M85" s="141"/>
      <c r="N85" s="141" t="s">
        <v>92</v>
      </c>
      <c r="O85" s="141"/>
      <c r="P85" s="141"/>
      <c r="Q85" s="141"/>
      <c r="R85" s="141"/>
      <c r="S85" s="141"/>
      <c r="T85" s="141"/>
      <c r="U85" s="141"/>
      <c r="V85" s="141"/>
    </row>
    <row r="86" spans="1:22" ht="19.350000000000001" customHeight="1" x14ac:dyDescent="0.25">
      <c r="A86" s="128" t="s">
        <v>240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42" t="s">
        <v>241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79.8" x14ac:dyDescent="0.25">
      <c r="A88" s="130">
        <v>35</v>
      </c>
      <c r="B88" s="131">
        <v>35</v>
      </c>
      <c r="C88" s="132" t="s">
        <v>77</v>
      </c>
      <c r="D88" s="133" t="s">
        <v>242</v>
      </c>
      <c r="E88" s="134">
        <v>2435.67</v>
      </c>
      <c r="F88" s="135" t="s">
        <v>79</v>
      </c>
      <c r="G88" s="134" t="s">
        <v>80</v>
      </c>
      <c r="H88" s="134" t="s">
        <v>243</v>
      </c>
      <c r="I88" s="134" t="s">
        <v>244</v>
      </c>
      <c r="J88" s="134" t="s">
        <v>245</v>
      </c>
      <c r="K88" s="134" t="s">
        <v>246</v>
      </c>
      <c r="L88" s="135" t="s">
        <v>247</v>
      </c>
      <c r="M88" s="135"/>
      <c r="N88" s="135" t="s">
        <v>76</v>
      </c>
      <c r="O88" s="135"/>
      <c r="P88" s="135"/>
      <c r="Q88" s="135"/>
      <c r="R88" s="135"/>
      <c r="S88" s="135"/>
      <c r="T88" s="135"/>
      <c r="U88" s="135"/>
      <c r="V88" s="135" t="s">
        <v>248</v>
      </c>
    </row>
    <row r="89" spans="1:22" ht="34.200000000000003" x14ac:dyDescent="0.25">
      <c r="A89" s="130">
        <v>36</v>
      </c>
      <c r="B89" s="131">
        <v>36</v>
      </c>
      <c r="C89" s="132" t="s">
        <v>235</v>
      </c>
      <c r="D89" s="133" t="s">
        <v>249</v>
      </c>
      <c r="E89" s="134">
        <v>2.41</v>
      </c>
      <c r="F89" s="135" t="s">
        <v>237</v>
      </c>
      <c r="G89" s="134"/>
      <c r="H89" s="134">
        <v>24.1</v>
      </c>
      <c r="I89" s="134" t="s">
        <v>250</v>
      </c>
      <c r="J89" s="134"/>
      <c r="K89" s="134">
        <v>175.7</v>
      </c>
      <c r="L89" s="135" t="s">
        <v>251</v>
      </c>
      <c r="M89" s="135"/>
      <c r="N89" s="135" t="s">
        <v>92</v>
      </c>
      <c r="O89" s="135"/>
      <c r="P89" s="135"/>
      <c r="Q89" s="135"/>
      <c r="R89" s="135"/>
      <c r="S89" s="135"/>
      <c r="T89" s="135"/>
      <c r="U89" s="135"/>
      <c r="V89" s="135"/>
    </row>
    <row r="90" spans="1:22" ht="57" x14ac:dyDescent="0.25">
      <c r="A90" s="130">
        <v>37</v>
      </c>
      <c r="B90" s="131">
        <v>37</v>
      </c>
      <c r="C90" s="132" t="s">
        <v>230</v>
      </c>
      <c r="D90" s="133" t="s">
        <v>252</v>
      </c>
      <c r="E90" s="134">
        <v>50.3</v>
      </c>
      <c r="F90" s="135" t="s">
        <v>232</v>
      </c>
      <c r="G90" s="134"/>
      <c r="H90" s="134">
        <v>40.24</v>
      </c>
      <c r="I90" s="134" t="s">
        <v>253</v>
      </c>
      <c r="J90" s="134"/>
      <c r="K90" s="134">
        <v>107.32</v>
      </c>
      <c r="L90" s="135" t="s">
        <v>254</v>
      </c>
      <c r="M90" s="135"/>
      <c r="N90" s="135" t="s">
        <v>92</v>
      </c>
      <c r="O90" s="135"/>
      <c r="P90" s="135"/>
      <c r="Q90" s="135"/>
      <c r="R90" s="135"/>
      <c r="S90" s="135"/>
      <c r="T90" s="135"/>
      <c r="U90" s="135"/>
      <c r="V90" s="135"/>
    </row>
    <row r="91" spans="1:22" ht="34.200000000000003" x14ac:dyDescent="0.25">
      <c r="A91" s="136">
        <v>38</v>
      </c>
      <c r="B91" s="137">
        <v>38</v>
      </c>
      <c r="C91" s="138" t="s">
        <v>255</v>
      </c>
      <c r="D91" s="139" t="s">
        <v>256</v>
      </c>
      <c r="E91" s="140">
        <v>77.7</v>
      </c>
      <c r="F91" s="141" t="s">
        <v>257</v>
      </c>
      <c r="G91" s="140"/>
      <c r="H91" s="140">
        <v>15.54</v>
      </c>
      <c r="I91" s="140" t="s">
        <v>258</v>
      </c>
      <c r="J91" s="140"/>
      <c r="K91" s="140">
        <v>72.650000000000006</v>
      </c>
      <c r="L91" s="141" t="s">
        <v>259</v>
      </c>
      <c r="M91" s="141"/>
      <c r="N91" s="141" t="s">
        <v>92</v>
      </c>
      <c r="O91" s="141"/>
      <c r="P91" s="141"/>
      <c r="Q91" s="141"/>
      <c r="R91" s="141"/>
      <c r="S91" s="141"/>
      <c r="T91" s="141"/>
      <c r="U91" s="141"/>
      <c r="V91" s="141"/>
    </row>
    <row r="92" spans="1:22" ht="19.350000000000001" customHeight="1" x14ac:dyDescent="0.25">
      <c r="A92" s="128" t="s">
        <v>260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42" t="s">
        <v>261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68.400000000000006" x14ac:dyDescent="0.25">
      <c r="A94" s="130">
        <v>39</v>
      </c>
      <c r="B94" s="131">
        <v>39</v>
      </c>
      <c r="C94" s="132" t="s">
        <v>262</v>
      </c>
      <c r="D94" s="133" t="s">
        <v>263</v>
      </c>
      <c r="E94" s="134">
        <v>3.95</v>
      </c>
      <c r="F94" s="135">
        <v>3.95</v>
      </c>
      <c r="G94" s="134"/>
      <c r="H94" s="134" t="s">
        <v>264</v>
      </c>
      <c r="I94" s="134">
        <v>0.54</v>
      </c>
      <c r="J94" s="134"/>
      <c r="K94" s="134" t="s">
        <v>265</v>
      </c>
      <c r="L94" s="135">
        <v>5.99</v>
      </c>
      <c r="M94" s="135"/>
      <c r="N94" s="135" t="s">
        <v>76</v>
      </c>
      <c r="O94" s="135"/>
      <c r="P94" s="135"/>
      <c r="Q94" s="135"/>
      <c r="R94" s="135"/>
      <c r="S94" s="135"/>
      <c r="T94" s="135"/>
      <c r="U94" s="135"/>
      <c r="V94" s="135"/>
    </row>
    <row r="95" spans="1:22" ht="18.45" customHeight="1" x14ac:dyDescent="0.25">
      <c r="A95" s="142" t="s">
        <v>266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</row>
    <row r="96" spans="1:22" ht="114" x14ac:dyDescent="0.25">
      <c r="A96" s="130">
        <v>40</v>
      </c>
      <c r="B96" s="131">
        <v>40</v>
      </c>
      <c r="C96" s="132" t="s">
        <v>186</v>
      </c>
      <c r="D96" s="133" t="s">
        <v>267</v>
      </c>
      <c r="E96" s="134">
        <v>2406.83</v>
      </c>
      <c r="F96" s="135" t="s">
        <v>187</v>
      </c>
      <c r="G96" s="134">
        <v>76.17</v>
      </c>
      <c r="H96" s="134" t="s">
        <v>268</v>
      </c>
      <c r="I96" s="134" t="s">
        <v>269</v>
      </c>
      <c r="J96" s="134">
        <v>3.81</v>
      </c>
      <c r="K96" s="134" t="s">
        <v>270</v>
      </c>
      <c r="L96" s="135" t="s">
        <v>271</v>
      </c>
      <c r="M96" s="135"/>
      <c r="N96" s="135" t="s">
        <v>76</v>
      </c>
      <c r="O96" s="135"/>
      <c r="P96" s="135"/>
      <c r="Q96" s="135"/>
      <c r="R96" s="135"/>
      <c r="S96" s="135"/>
      <c r="T96" s="135"/>
      <c r="U96" s="135"/>
      <c r="V96" s="135">
        <v>20.059999999999999</v>
      </c>
    </row>
    <row r="97" spans="1:22" ht="34.200000000000003" x14ac:dyDescent="0.25">
      <c r="A97" s="130">
        <v>41</v>
      </c>
      <c r="B97" s="131">
        <v>41</v>
      </c>
      <c r="C97" s="132" t="s">
        <v>129</v>
      </c>
      <c r="D97" s="133" t="s">
        <v>272</v>
      </c>
      <c r="E97" s="134">
        <v>16.920000000000002</v>
      </c>
      <c r="F97" s="135" t="s">
        <v>131</v>
      </c>
      <c r="G97" s="134"/>
      <c r="H97" s="134">
        <v>84.6</v>
      </c>
      <c r="I97" s="134" t="s">
        <v>273</v>
      </c>
      <c r="J97" s="134"/>
      <c r="K97" s="134">
        <v>237.9</v>
      </c>
      <c r="L97" s="135" t="s">
        <v>274</v>
      </c>
      <c r="M97" s="135"/>
      <c r="N97" s="135" t="s">
        <v>92</v>
      </c>
      <c r="O97" s="135"/>
      <c r="P97" s="135"/>
      <c r="Q97" s="135"/>
      <c r="R97" s="135"/>
      <c r="S97" s="135"/>
      <c r="T97" s="135"/>
      <c r="U97" s="135"/>
      <c r="V97" s="135"/>
    </row>
    <row r="98" spans="1:22" ht="45.6" x14ac:dyDescent="0.25">
      <c r="A98" s="130">
        <v>42</v>
      </c>
      <c r="B98" s="131">
        <v>42</v>
      </c>
      <c r="C98" s="132" t="s">
        <v>144</v>
      </c>
      <c r="D98" s="133" t="s">
        <v>130</v>
      </c>
      <c r="E98" s="134">
        <v>2.4500000000000002</v>
      </c>
      <c r="F98" s="135" t="s">
        <v>145</v>
      </c>
      <c r="G98" s="134"/>
      <c r="H98" s="134">
        <v>9.8000000000000007</v>
      </c>
      <c r="I98" s="134" t="s">
        <v>275</v>
      </c>
      <c r="J98" s="134"/>
      <c r="K98" s="134">
        <v>24.56</v>
      </c>
      <c r="L98" s="135" t="s">
        <v>276</v>
      </c>
      <c r="M98" s="135"/>
      <c r="N98" s="135" t="s">
        <v>92</v>
      </c>
      <c r="O98" s="135"/>
      <c r="P98" s="135"/>
      <c r="Q98" s="135"/>
      <c r="R98" s="135"/>
      <c r="S98" s="135"/>
      <c r="T98" s="135"/>
      <c r="U98" s="135"/>
      <c r="V98" s="135"/>
    </row>
    <row r="99" spans="1:22" ht="57" x14ac:dyDescent="0.25">
      <c r="A99" s="130">
        <v>43</v>
      </c>
      <c r="B99" s="131">
        <v>43</v>
      </c>
      <c r="C99" s="132" t="s">
        <v>139</v>
      </c>
      <c r="D99" s="133" t="s">
        <v>140</v>
      </c>
      <c r="E99" s="134">
        <v>12.46</v>
      </c>
      <c r="F99" s="135" t="s">
        <v>141</v>
      </c>
      <c r="G99" s="134"/>
      <c r="H99" s="134">
        <v>24.92</v>
      </c>
      <c r="I99" s="134" t="s">
        <v>142</v>
      </c>
      <c r="J99" s="134"/>
      <c r="K99" s="134">
        <v>58.44</v>
      </c>
      <c r="L99" s="135" t="s">
        <v>143</v>
      </c>
      <c r="M99" s="135"/>
      <c r="N99" s="135" t="s">
        <v>92</v>
      </c>
      <c r="O99" s="135"/>
      <c r="P99" s="135"/>
      <c r="Q99" s="135"/>
      <c r="R99" s="135"/>
      <c r="S99" s="135"/>
      <c r="T99" s="135"/>
      <c r="U99" s="135"/>
      <c r="V99" s="135"/>
    </row>
    <row r="100" spans="1:22" ht="45.6" x14ac:dyDescent="0.25">
      <c r="A100" s="130">
        <v>44</v>
      </c>
      <c r="B100" s="131">
        <v>44</v>
      </c>
      <c r="C100" s="132" t="s">
        <v>277</v>
      </c>
      <c r="D100" s="133" t="s">
        <v>140</v>
      </c>
      <c r="E100" s="134">
        <v>2.82</v>
      </c>
      <c r="F100" s="135" t="s">
        <v>278</v>
      </c>
      <c r="G100" s="134"/>
      <c r="H100" s="134">
        <v>5.64</v>
      </c>
      <c r="I100" s="134" t="s">
        <v>279</v>
      </c>
      <c r="J100" s="134"/>
      <c r="K100" s="134">
        <v>16.079999999999998</v>
      </c>
      <c r="L100" s="135" t="s">
        <v>280</v>
      </c>
      <c r="M100" s="135"/>
      <c r="N100" s="135" t="s">
        <v>92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68.400000000000006" x14ac:dyDescent="0.25">
      <c r="A101" s="130">
        <v>45</v>
      </c>
      <c r="B101" s="131">
        <v>45</v>
      </c>
      <c r="C101" s="132" t="s">
        <v>167</v>
      </c>
      <c r="D101" s="133" t="s">
        <v>168</v>
      </c>
      <c r="E101" s="134">
        <v>1010.59</v>
      </c>
      <c r="F101" s="135" t="s">
        <v>169</v>
      </c>
      <c r="G101" s="134">
        <v>5.16</v>
      </c>
      <c r="H101" s="134" t="s">
        <v>170</v>
      </c>
      <c r="I101" s="134" t="s">
        <v>171</v>
      </c>
      <c r="J101" s="134">
        <v>0.05</v>
      </c>
      <c r="K101" s="134" t="s">
        <v>172</v>
      </c>
      <c r="L101" s="135" t="s">
        <v>173</v>
      </c>
      <c r="M101" s="135"/>
      <c r="N101" s="135" t="s">
        <v>76</v>
      </c>
      <c r="O101" s="135"/>
      <c r="P101" s="135"/>
      <c r="Q101" s="135"/>
      <c r="R101" s="135"/>
      <c r="S101" s="135"/>
      <c r="T101" s="135"/>
      <c r="U101" s="135"/>
      <c r="V101" s="135">
        <v>0.28999999999999998</v>
      </c>
    </row>
    <row r="102" spans="1:22" ht="45.6" x14ac:dyDescent="0.25">
      <c r="A102" s="130">
        <v>46</v>
      </c>
      <c r="B102" s="131">
        <v>46</v>
      </c>
      <c r="C102" s="132" t="s">
        <v>206</v>
      </c>
      <c r="D102" s="133" t="s">
        <v>154</v>
      </c>
      <c r="E102" s="134">
        <v>43.5</v>
      </c>
      <c r="F102" s="135" t="s">
        <v>207</v>
      </c>
      <c r="G102" s="134"/>
      <c r="H102" s="134">
        <v>43.5</v>
      </c>
      <c r="I102" s="134" t="s">
        <v>207</v>
      </c>
      <c r="J102" s="134"/>
      <c r="K102" s="134">
        <v>116.32</v>
      </c>
      <c r="L102" s="135" t="s">
        <v>281</v>
      </c>
      <c r="M102" s="135"/>
      <c r="N102" s="135" t="s">
        <v>92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18.45" customHeight="1" x14ac:dyDescent="0.25">
      <c r="A103" s="142" t="s">
        <v>282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79.8" x14ac:dyDescent="0.25">
      <c r="A104" s="130">
        <v>47</v>
      </c>
      <c r="B104" s="131">
        <v>47</v>
      </c>
      <c r="C104" s="132" t="s">
        <v>77</v>
      </c>
      <c r="D104" s="133" t="s">
        <v>223</v>
      </c>
      <c r="E104" s="134">
        <v>2435.67</v>
      </c>
      <c r="F104" s="135" t="s">
        <v>79</v>
      </c>
      <c r="G104" s="134" t="s">
        <v>80</v>
      </c>
      <c r="H104" s="134" t="s">
        <v>224</v>
      </c>
      <c r="I104" s="134" t="s">
        <v>225</v>
      </c>
      <c r="J104" s="134" t="s">
        <v>226</v>
      </c>
      <c r="K104" s="134" t="s">
        <v>227</v>
      </c>
      <c r="L104" s="135" t="s">
        <v>228</v>
      </c>
      <c r="M104" s="135"/>
      <c r="N104" s="135" t="s">
        <v>76</v>
      </c>
      <c r="O104" s="135"/>
      <c r="P104" s="135"/>
      <c r="Q104" s="135"/>
      <c r="R104" s="135"/>
      <c r="S104" s="135"/>
      <c r="T104" s="135"/>
      <c r="U104" s="135"/>
      <c r="V104" s="135" t="s">
        <v>229</v>
      </c>
    </row>
    <row r="105" spans="1:22" ht="45.6" x14ac:dyDescent="0.25">
      <c r="A105" s="130">
        <v>48</v>
      </c>
      <c r="B105" s="131">
        <v>48</v>
      </c>
      <c r="C105" s="132" t="s">
        <v>87</v>
      </c>
      <c r="D105" s="133" t="s">
        <v>88</v>
      </c>
      <c r="E105" s="134">
        <v>18.600000000000001</v>
      </c>
      <c r="F105" s="135" t="s">
        <v>89</v>
      </c>
      <c r="G105" s="134"/>
      <c r="H105" s="134">
        <v>55.8</v>
      </c>
      <c r="I105" s="134" t="s">
        <v>90</v>
      </c>
      <c r="J105" s="134"/>
      <c r="K105" s="134">
        <v>103.44</v>
      </c>
      <c r="L105" s="135" t="s">
        <v>91</v>
      </c>
      <c r="M105" s="135"/>
      <c r="N105" s="135" t="s">
        <v>92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34.200000000000003" x14ac:dyDescent="0.25">
      <c r="A106" s="130">
        <v>49</v>
      </c>
      <c r="B106" s="131">
        <v>49</v>
      </c>
      <c r="C106" s="132" t="s">
        <v>235</v>
      </c>
      <c r="D106" s="133" t="s">
        <v>154</v>
      </c>
      <c r="E106" s="134">
        <v>2.41</v>
      </c>
      <c r="F106" s="135" t="s">
        <v>237</v>
      </c>
      <c r="G106" s="134"/>
      <c r="H106" s="134">
        <v>2.41</v>
      </c>
      <c r="I106" s="134" t="s">
        <v>237</v>
      </c>
      <c r="J106" s="134"/>
      <c r="K106" s="134">
        <v>17.57</v>
      </c>
      <c r="L106" s="135" t="s">
        <v>283</v>
      </c>
      <c r="M106" s="135"/>
      <c r="N106" s="135" t="s">
        <v>92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185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79.8" x14ac:dyDescent="0.25">
      <c r="A108" s="130">
        <v>50</v>
      </c>
      <c r="B108" s="131">
        <v>50</v>
      </c>
      <c r="C108" s="132" t="s">
        <v>77</v>
      </c>
      <c r="D108" s="133" t="s">
        <v>113</v>
      </c>
      <c r="E108" s="134">
        <v>2435.67</v>
      </c>
      <c r="F108" s="135" t="s">
        <v>79</v>
      </c>
      <c r="G108" s="134" t="s">
        <v>80</v>
      </c>
      <c r="H108" s="134" t="s">
        <v>114</v>
      </c>
      <c r="I108" s="134" t="s">
        <v>115</v>
      </c>
      <c r="J108" s="134" t="s">
        <v>116</v>
      </c>
      <c r="K108" s="134" t="s">
        <v>117</v>
      </c>
      <c r="L108" s="135" t="s">
        <v>118</v>
      </c>
      <c r="M108" s="135"/>
      <c r="N108" s="135" t="s">
        <v>76</v>
      </c>
      <c r="O108" s="135"/>
      <c r="P108" s="135"/>
      <c r="Q108" s="135"/>
      <c r="R108" s="135"/>
      <c r="S108" s="135"/>
      <c r="T108" s="135"/>
      <c r="U108" s="135"/>
      <c r="V108" s="135" t="s">
        <v>119</v>
      </c>
    </row>
    <row r="109" spans="1:22" ht="45.6" x14ac:dyDescent="0.25">
      <c r="A109" s="130">
        <v>51</v>
      </c>
      <c r="B109" s="131">
        <v>51</v>
      </c>
      <c r="C109" s="132" t="s">
        <v>87</v>
      </c>
      <c r="D109" s="133" t="s">
        <v>88</v>
      </c>
      <c r="E109" s="134">
        <v>18.600000000000001</v>
      </c>
      <c r="F109" s="135" t="s">
        <v>89</v>
      </c>
      <c r="G109" s="134"/>
      <c r="H109" s="134">
        <v>55.8</v>
      </c>
      <c r="I109" s="134" t="s">
        <v>90</v>
      </c>
      <c r="J109" s="134"/>
      <c r="K109" s="134">
        <v>103.44</v>
      </c>
      <c r="L109" s="135" t="s">
        <v>91</v>
      </c>
      <c r="M109" s="135"/>
      <c r="N109" s="135" t="s">
        <v>92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34.200000000000003" x14ac:dyDescent="0.25">
      <c r="A110" s="130">
        <v>52</v>
      </c>
      <c r="B110" s="131">
        <v>52</v>
      </c>
      <c r="C110" s="132" t="s">
        <v>235</v>
      </c>
      <c r="D110" s="133" t="s">
        <v>140</v>
      </c>
      <c r="E110" s="134">
        <v>2.41</v>
      </c>
      <c r="F110" s="135" t="s">
        <v>237</v>
      </c>
      <c r="G110" s="134"/>
      <c r="H110" s="134">
        <v>4.82</v>
      </c>
      <c r="I110" s="134" t="s">
        <v>284</v>
      </c>
      <c r="J110" s="134"/>
      <c r="K110" s="134">
        <v>35.14</v>
      </c>
      <c r="L110" s="135" t="s">
        <v>285</v>
      </c>
      <c r="M110" s="135"/>
      <c r="N110" s="135" t="s">
        <v>92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34.200000000000003" x14ac:dyDescent="0.25">
      <c r="A111" s="130">
        <v>53</v>
      </c>
      <c r="B111" s="131">
        <v>53</v>
      </c>
      <c r="C111" s="132" t="s">
        <v>255</v>
      </c>
      <c r="D111" s="133" t="s">
        <v>135</v>
      </c>
      <c r="E111" s="134">
        <v>77.7</v>
      </c>
      <c r="F111" s="135" t="s">
        <v>257</v>
      </c>
      <c r="G111" s="134"/>
      <c r="H111" s="134">
        <v>7.77</v>
      </c>
      <c r="I111" s="134" t="s">
        <v>286</v>
      </c>
      <c r="J111" s="134"/>
      <c r="K111" s="134">
        <v>36.32</v>
      </c>
      <c r="L111" s="135" t="s">
        <v>287</v>
      </c>
      <c r="M111" s="135"/>
      <c r="N111" s="135" t="s">
        <v>92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114" x14ac:dyDescent="0.25">
      <c r="A112" s="130">
        <v>54</v>
      </c>
      <c r="B112" s="131">
        <v>54</v>
      </c>
      <c r="C112" s="132" t="s">
        <v>186</v>
      </c>
      <c r="D112" s="133" t="s">
        <v>123</v>
      </c>
      <c r="E112" s="134">
        <v>2406.83</v>
      </c>
      <c r="F112" s="135" t="s">
        <v>187</v>
      </c>
      <c r="G112" s="134">
        <v>76.17</v>
      </c>
      <c r="H112" s="134" t="s">
        <v>188</v>
      </c>
      <c r="I112" s="134" t="s">
        <v>189</v>
      </c>
      <c r="J112" s="134">
        <v>3.05</v>
      </c>
      <c r="K112" s="134" t="s">
        <v>190</v>
      </c>
      <c r="L112" s="135" t="s">
        <v>191</v>
      </c>
      <c r="M112" s="135"/>
      <c r="N112" s="135" t="s">
        <v>76</v>
      </c>
      <c r="O112" s="135"/>
      <c r="P112" s="135"/>
      <c r="Q112" s="135"/>
      <c r="R112" s="135"/>
      <c r="S112" s="135"/>
      <c r="T112" s="135"/>
      <c r="U112" s="135"/>
      <c r="V112" s="135">
        <v>16.05</v>
      </c>
    </row>
    <row r="113" spans="1:22" ht="34.200000000000003" x14ac:dyDescent="0.25">
      <c r="A113" s="130">
        <v>55</v>
      </c>
      <c r="B113" s="131">
        <v>55</v>
      </c>
      <c r="C113" s="132" t="s">
        <v>129</v>
      </c>
      <c r="D113" s="133" t="s">
        <v>192</v>
      </c>
      <c r="E113" s="134">
        <v>16.920000000000002</v>
      </c>
      <c r="F113" s="135" t="s">
        <v>131</v>
      </c>
      <c r="G113" s="134"/>
      <c r="H113" s="134">
        <v>67.680000000000007</v>
      </c>
      <c r="I113" s="134" t="s">
        <v>132</v>
      </c>
      <c r="J113" s="134"/>
      <c r="K113" s="134">
        <v>190.32</v>
      </c>
      <c r="L113" s="135" t="s">
        <v>133</v>
      </c>
      <c r="M113" s="135"/>
      <c r="N113" s="135" t="s">
        <v>92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45.6" x14ac:dyDescent="0.25">
      <c r="A114" s="130">
        <v>56</v>
      </c>
      <c r="B114" s="131">
        <v>56</v>
      </c>
      <c r="C114" s="132" t="s">
        <v>144</v>
      </c>
      <c r="D114" s="133" t="s">
        <v>140</v>
      </c>
      <c r="E114" s="134">
        <v>2.4500000000000002</v>
      </c>
      <c r="F114" s="135" t="s">
        <v>145</v>
      </c>
      <c r="G114" s="134"/>
      <c r="H114" s="134">
        <v>4.9000000000000004</v>
      </c>
      <c r="I114" s="134" t="s">
        <v>146</v>
      </c>
      <c r="J114" s="134"/>
      <c r="K114" s="134">
        <v>12.28</v>
      </c>
      <c r="L114" s="135" t="s">
        <v>147</v>
      </c>
      <c r="M114" s="135"/>
      <c r="N114" s="135" t="s">
        <v>92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57" x14ac:dyDescent="0.25">
      <c r="A115" s="130">
        <v>57</v>
      </c>
      <c r="B115" s="131">
        <v>57</v>
      </c>
      <c r="C115" s="132" t="s">
        <v>139</v>
      </c>
      <c r="D115" s="133" t="s">
        <v>140</v>
      </c>
      <c r="E115" s="134">
        <v>12.46</v>
      </c>
      <c r="F115" s="135" t="s">
        <v>141</v>
      </c>
      <c r="G115" s="134"/>
      <c r="H115" s="134">
        <v>24.92</v>
      </c>
      <c r="I115" s="134" t="s">
        <v>142</v>
      </c>
      <c r="J115" s="134"/>
      <c r="K115" s="134">
        <v>58.44</v>
      </c>
      <c r="L115" s="135" t="s">
        <v>143</v>
      </c>
      <c r="M115" s="135"/>
      <c r="N115" s="135" t="s">
        <v>92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45.6" x14ac:dyDescent="0.25">
      <c r="A116" s="130">
        <v>58</v>
      </c>
      <c r="B116" s="131">
        <v>58</v>
      </c>
      <c r="C116" s="132" t="s">
        <v>288</v>
      </c>
      <c r="D116" s="133" t="s">
        <v>140</v>
      </c>
      <c r="E116" s="134">
        <v>0.95</v>
      </c>
      <c r="F116" s="135" t="s">
        <v>289</v>
      </c>
      <c r="G116" s="134"/>
      <c r="H116" s="134">
        <v>1.9</v>
      </c>
      <c r="I116" s="134" t="s">
        <v>290</v>
      </c>
      <c r="J116" s="134"/>
      <c r="K116" s="134">
        <v>8.4600000000000009</v>
      </c>
      <c r="L116" s="135" t="s">
        <v>291</v>
      </c>
      <c r="M116" s="135"/>
      <c r="N116" s="135" t="s">
        <v>92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18.45" customHeight="1" x14ac:dyDescent="0.25">
      <c r="A117" s="142" t="s">
        <v>292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68.400000000000006" x14ac:dyDescent="0.25">
      <c r="A118" s="136">
        <v>59</v>
      </c>
      <c r="B118" s="137">
        <v>59</v>
      </c>
      <c r="C118" s="138" t="s">
        <v>293</v>
      </c>
      <c r="D118" s="139" t="s">
        <v>168</v>
      </c>
      <c r="E118" s="140">
        <v>1010.59</v>
      </c>
      <c r="F118" s="141" t="s">
        <v>169</v>
      </c>
      <c r="G118" s="140">
        <v>5.16</v>
      </c>
      <c r="H118" s="140" t="s">
        <v>170</v>
      </c>
      <c r="I118" s="140" t="s">
        <v>171</v>
      </c>
      <c r="J118" s="140">
        <v>0.05</v>
      </c>
      <c r="K118" s="140" t="s">
        <v>172</v>
      </c>
      <c r="L118" s="141" t="s">
        <v>173</v>
      </c>
      <c r="M118" s="141"/>
      <c r="N118" s="141" t="s">
        <v>76</v>
      </c>
      <c r="O118" s="141"/>
      <c r="P118" s="141"/>
      <c r="Q118" s="141"/>
      <c r="R118" s="141"/>
      <c r="S118" s="141"/>
      <c r="T118" s="141"/>
      <c r="U118" s="141"/>
      <c r="V118" s="141">
        <v>0.28999999999999998</v>
      </c>
    </row>
    <row r="119" spans="1:22" ht="19.350000000000001" customHeight="1" x14ac:dyDescent="0.25">
      <c r="A119" s="128" t="s">
        <v>294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</row>
    <row r="120" spans="1:22" ht="18.45" customHeight="1" x14ac:dyDescent="0.25">
      <c r="A120" s="142" t="s">
        <v>295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79.8" x14ac:dyDescent="0.25">
      <c r="A121" s="130">
        <v>60</v>
      </c>
      <c r="B121" s="131">
        <v>60</v>
      </c>
      <c r="C121" s="132" t="s">
        <v>77</v>
      </c>
      <c r="D121" s="133" t="s">
        <v>296</v>
      </c>
      <c r="E121" s="134">
        <v>2435.67</v>
      </c>
      <c r="F121" s="135" t="s">
        <v>79</v>
      </c>
      <c r="G121" s="134" t="s">
        <v>80</v>
      </c>
      <c r="H121" s="134" t="s">
        <v>297</v>
      </c>
      <c r="I121" s="134" t="s">
        <v>298</v>
      </c>
      <c r="J121" s="134" t="s">
        <v>299</v>
      </c>
      <c r="K121" s="134" t="s">
        <v>300</v>
      </c>
      <c r="L121" s="135" t="s">
        <v>301</v>
      </c>
      <c r="M121" s="135"/>
      <c r="N121" s="135" t="s">
        <v>76</v>
      </c>
      <c r="O121" s="135"/>
      <c r="P121" s="135"/>
      <c r="Q121" s="135"/>
      <c r="R121" s="135"/>
      <c r="S121" s="135"/>
      <c r="T121" s="135"/>
      <c r="U121" s="135"/>
      <c r="V121" s="135" t="s">
        <v>302</v>
      </c>
    </row>
    <row r="122" spans="1:22" ht="45.6" x14ac:dyDescent="0.25">
      <c r="A122" s="130">
        <v>61</v>
      </c>
      <c r="B122" s="131">
        <v>61</v>
      </c>
      <c r="C122" s="132" t="s">
        <v>87</v>
      </c>
      <c r="D122" s="133" t="s">
        <v>130</v>
      </c>
      <c r="E122" s="134">
        <v>18.600000000000001</v>
      </c>
      <c r="F122" s="135" t="s">
        <v>89</v>
      </c>
      <c r="G122" s="134"/>
      <c r="H122" s="134">
        <v>74.400000000000006</v>
      </c>
      <c r="I122" s="134" t="s">
        <v>210</v>
      </c>
      <c r="J122" s="134"/>
      <c r="K122" s="134">
        <v>137.91999999999999</v>
      </c>
      <c r="L122" s="135" t="s">
        <v>211</v>
      </c>
      <c r="M122" s="135"/>
      <c r="N122" s="135" t="s">
        <v>92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303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79.8" x14ac:dyDescent="0.25">
      <c r="A124" s="130">
        <v>62</v>
      </c>
      <c r="B124" s="131">
        <v>62</v>
      </c>
      <c r="C124" s="132" t="s">
        <v>77</v>
      </c>
      <c r="D124" s="133" t="s">
        <v>304</v>
      </c>
      <c r="E124" s="134">
        <v>2435.67</v>
      </c>
      <c r="F124" s="135" t="s">
        <v>79</v>
      </c>
      <c r="G124" s="134" t="s">
        <v>80</v>
      </c>
      <c r="H124" s="134" t="s">
        <v>305</v>
      </c>
      <c r="I124" s="134" t="s">
        <v>306</v>
      </c>
      <c r="J124" s="134" t="s">
        <v>307</v>
      </c>
      <c r="K124" s="134" t="s">
        <v>308</v>
      </c>
      <c r="L124" s="135" t="s">
        <v>309</v>
      </c>
      <c r="M124" s="135"/>
      <c r="N124" s="135" t="s">
        <v>76</v>
      </c>
      <c r="O124" s="135"/>
      <c r="P124" s="135"/>
      <c r="Q124" s="135"/>
      <c r="R124" s="135"/>
      <c r="S124" s="135"/>
      <c r="T124" s="135"/>
      <c r="U124" s="135"/>
      <c r="V124" s="135" t="s">
        <v>310</v>
      </c>
    </row>
    <row r="125" spans="1:22" ht="45.6" x14ac:dyDescent="0.25">
      <c r="A125" s="130">
        <v>63</v>
      </c>
      <c r="B125" s="131">
        <v>63</v>
      </c>
      <c r="C125" s="132" t="s">
        <v>87</v>
      </c>
      <c r="D125" s="133" t="s">
        <v>140</v>
      </c>
      <c r="E125" s="134">
        <v>18.600000000000001</v>
      </c>
      <c r="F125" s="135" t="s">
        <v>89</v>
      </c>
      <c r="G125" s="134"/>
      <c r="H125" s="134">
        <v>37.200000000000003</v>
      </c>
      <c r="I125" s="134" t="s">
        <v>151</v>
      </c>
      <c r="J125" s="134"/>
      <c r="K125" s="134">
        <v>68.959999999999994</v>
      </c>
      <c r="L125" s="135" t="s">
        <v>152</v>
      </c>
      <c r="M125" s="135"/>
      <c r="N125" s="135" t="s">
        <v>92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18.45" customHeight="1" x14ac:dyDescent="0.25">
      <c r="A126" s="142" t="s">
        <v>311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57" x14ac:dyDescent="0.25">
      <c r="A127" s="130">
        <v>64</v>
      </c>
      <c r="B127" s="131">
        <v>64</v>
      </c>
      <c r="C127" s="132" t="s">
        <v>178</v>
      </c>
      <c r="D127" s="133" t="s">
        <v>267</v>
      </c>
      <c r="E127" s="134">
        <v>508.07</v>
      </c>
      <c r="F127" s="135" t="s">
        <v>180</v>
      </c>
      <c r="G127" s="134">
        <v>1.03</v>
      </c>
      <c r="H127" s="134" t="s">
        <v>312</v>
      </c>
      <c r="I127" s="134" t="s">
        <v>313</v>
      </c>
      <c r="J127" s="134">
        <v>0.05</v>
      </c>
      <c r="K127" s="134" t="s">
        <v>314</v>
      </c>
      <c r="L127" s="135" t="s">
        <v>315</v>
      </c>
      <c r="M127" s="135"/>
      <c r="N127" s="135" t="s">
        <v>76</v>
      </c>
      <c r="O127" s="135"/>
      <c r="P127" s="135"/>
      <c r="Q127" s="135"/>
      <c r="R127" s="135"/>
      <c r="S127" s="135"/>
      <c r="T127" s="135"/>
      <c r="U127" s="135"/>
      <c r="V127" s="135">
        <v>0.28999999999999998</v>
      </c>
    </row>
    <row r="128" spans="1:22" ht="68.400000000000006" x14ac:dyDescent="0.25">
      <c r="A128" s="130">
        <v>65</v>
      </c>
      <c r="B128" s="131">
        <v>65</v>
      </c>
      <c r="C128" s="132" t="s">
        <v>316</v>
      </c>
      <c r="D128" s="133" t="s">
        <v>78</v>
      </c>
      <c r="E128" s="134">
        <v>2250.2399999999998</v>
      </c>
      <c r="F128" s="135" t="s">
        <v>317</v>
      </c>
      <c r="G128" s="134" t="s">
        <v>318</v>
      </c>
      <c r="H128" s="134" t="s">
        <v>319</v>
      </c>
      <c r="I128" s="134" t="s">
        <v>320</v>
      </c>
      <c r="J128" s="134" t="s">
        <v>321</v>
      </c>
      <c r="K128" s="134" t="s">
        <v>322</v>
      </c>
      <c r="L128" s="135" t="s">
        <v>323</v>
      </c>
      <c r="M128" s="135"/>
      <c r="N128" s="135" t="s">
        <v>76</v>
      </c>
      <c r="O128" s="135"/>
      <c r="P128" s="135"/>
      <c r="Q128" s="135"/>
      <c r="R128" s="135"/>
      <c r="S128" s="135"/>
      <c r="T128" s="135"/>
      <c r="U128" s="135"/>
      <c r="V128" s="135" t="s">
        <v>324</v>
      </c>
    </row>
    <row r="129" spans="1:22" ht="18.45" customHeight="1" x14ac:dyDescent="0.25">
      <c r="A129" s="142" t="s">
        <v>325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114" x14ac:dyDescent="0.25">
      <c r="A130" s="130">
        <v>66</v>
      </c>
      <c r="B130" s="131">
        <v>66</v>
      </c>
      <c r="C130" s="132" t="s">
        <v>186</v>
      </c>
      <c r="D130" s="133" t="s">
        <v>123</v>
      </c>
      <c r="E130" s="134">
        <v>2406.83</v>
      </c>
      <c r="F130" s="135" t="s">
        <v>187</v>
      </c>
      <c r="G130" s="134">
        <v>76.17</v>
      </c>
      <c r="H130" s="134" t="s">
        <v>188</v>
      </c>
      <c r="I130" s="134" t="s">
        <v>189</v>
      </c>
      <c r="J130" s="134">
        <v>3.05</v>
      </c>
      <c r="K130" s="134" t="s">
        <v>190</v>
      </c>
      <c r="L130" s="135" t="s">
        <v>191</v>
      </c>
      <c r="M130" s="135"/>
      <c r="N130" s="135" t="s">
        <v>76</v>
      </c>
      <c r="O130" s="135"/>
      <c r="P130" s="135"/>
      <c r="Q130" s="135"/>
      <c r="R130" s="135"/>
      <c r="S130" s="135"/>
      <c r="T130" s="135"/>
      <c r="U130" s="135"/>
      <c r="V130" s="135">
        <v>16.05</v>
      </c>
    </row>
    <row r="131" spans="1:22" ht="34.200000000000003" x14ac:dyDescent="0.25">
      <c r="A131" s="130">
        <v>67</v>
      </c>
      <c r="B131" s="131">
        <v>67</v>
      </c>
      <c r="C131" s="132" t="s">
        <v>129</v>
      </c>
      <c r="D131" s="133" t="s">
        <v>192</v>
      </c>
      <c r="E131" s="134">
        <v>16.920000000000002</v>
      </c>
      <c r="F131" s="135" t="s">
        <v>131</v>
      </c>
      <c r="G131" s="134"/>
      <c r="H131" s="134">
        <v>67.680000000000007</v>
      </c>
      <c r="I131" s="134" t="s">
        <v>132</v>
      </c>
      <c r="J131" s="134"/>
      <c r="K131" s="134">
        <v>190.32</v>
      </c>
      <c r="L131" s="135" t="s">
        <v>133</v>
      </c>
      <c r="M131" s="135"/>
      <c r="N131" s="135" t="s">
        <v>92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45.6" x14ac:dyDescent="0.25">
      <c r="A132" s="130">
        <v>68</v>
      </c>
      <c r="B132" s="131">
        <v>68</v>
      </c>
      <c r="C132" s="132" t="s">
        <v>144</v>
      </c>
      <c r="D132" s="133" t="s">
        <v>130</v>
      </c>
      <c r="E132" s="134">
        <v>2.4500000000000002</v>
      </c>
      <c r="F132" s="135" t="s">
        <v>145</v>
      </c>
      <c r="G132" s="134"/>
      <c r="H132" s="134">
        <v>9.8000000000000007</v>
      </c>
      <c r="I132" s="134" t="s">
        <v>275</v>
      </c>
      <c r="J132" s="134"/>
      <c r="K132" s="134">
        <v>24.56</v>
      </c>
      <c r="L132" s="135" t="s">
        <v>276</v>
      </c>
      <c r="M132" s="135"/>
      <c r="N132" s="135" t="s">
        <v>92</v>
      </c>
      <c r="O132" s="135"/>
      <c r="P132" s="135"/>
      <c r="Q132" s="135"/>
      <c r="R132" s="135"/>
      <c r="S132" s="135"/>
      <c r="T132" s="135"/>
      <c r="U132" s="135"/>
      <c r="V132" s="135"/>
    </row>
    <row r="133" spans="1:22" ht="57" x14ac:dyDescent="0.25">
      <c r="A133" s="130">
        <v>69</v>
      </c>
      <c r="B133" s="131">
        <v>69</v>
      </c>
      <c r="C133" s="132" t="s">
        <v>139</v>
      </c>
      <c r="D133" s="133" t="s">
        <v>140</v>
      </c>
      <c r="E133" s="134">
        <v>12.46</v>
      </c>
      <c r="F133" s="135" t="s">
        <v>141</v>
      </c>
      <c r="G133" s="134"/>
      <c r="H133" s="134">
        <v>24.92</v>
      </c>
      <c r="I133" s="134" t="s">
        <v>142</v>
      </c>
      <c r="J133" s="134"/>
      <c r="K133" s="134">
        <v>58.44</v>
      </c>
      <c r="L133" s="135" t="s">
        <v>143</v>
      </c>
      <c r="M133" s="135"/>
      <c r="N133" s="135" t="s">
        <v>92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45.6" x14ac:dyDescent="0.25">
      <c r="A134" s="136">
        <v>70</v>
      </c>
      <c r="B134" s="137">
        <v>70</v>
      </c>
      <c r="C134" s="138" t="s">
        <v>206</v>
      </c>
      <c r="D134" s="139" t="s">
        <v>154</v>
      </c>
      <c r="E134" s="140">
        <v>43.5</v>
      </c>
      <c r="F134" s="141" t="s">
        <v>207</v>
      </c>
      <c r="G134" s="140"/>
      <c r="H134" s="140">
        <v>43.5</v>
      </c>
      <c r="I134" s="140" t="s">
        <v>207</v>
      </c>
      <c r="J134" s="140"/>
      <c r="K134" s="140">
        <v>116.32</v>
      </c>
      <c r="L134" s="141" t="s">
        <v>281</v>
      </c>
      <c r="M134" s="141"/>
      <c r="N134" s="141" t="s">
        <v>92</v>
      </c>
      <c r="O134" s="141"/>
      <c r="P134" s="141"/>
      <c r="Q134" s="141"/>
      <c r="R134" s="141"/>
      <c r="S134" s="141"/>
      <c r="T134" s="141"/>
      <c r="U134" s="141"/>
      <c r="V134" s="141"/>
    </row>
    <row r="135" spans="1:22" ht="19.350000000000001" customHeight="1" x14ac:dyDescent="0.25">
      <c r="A135" s="128" t="s">
        <v>326</v>
      </c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</row>
    <row r="136" spans="1:22" ht="18.45" customHeight="1" x14ac:dyDescent="0.25">
      <c r="A136" s="142" t="s">
        <v>327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</row>
    <row r="137" spans="1:22" ht="68.400000000000006" x14ac:dyDescent="0.25">
      <c r="A137" s="130">
        <v>71</v>
      </c>
      <c r="B137" s="131">
        <v>71</v>
      </c>
      <c r="C137" s="132" t="s">
        <v>328</v>
      </c>
      <c r="D137" s="133" t="s">
        <v>329</v>
      </c>
      <c r="E137" s="134">
        <v>922.65</v>
      </c>
      <c r="F137" s="135">
        <v>911.86</v>
      </c>
      <c r="G137" s="134" t="s">
        <v>330</v>
      </c>
      <c r="H137" s="134" t="s">
        <v>331</v>
      </c>
      <c r="I137" s="134">
        <v>50.16</v>
      </c>
      <c r="J137" s="134" t="s">
        <v>332</v>
      </c>
      <c r="K137" s="134" t="s">
        <v>333</v>
      </c>
      <c r="L137" s="135">
        <v>552.61</v>
      </c>
      <c r="M137" s="135"/>
      <c r="N137" s="135" t="s">
        <v>76</v>
      </c>
      <c r="O137" s="135"/>
      <c r="P137" s="135"/>
      <c r="Q137" s="135"/>
      <c r="R137" s="135"/>
      <c r="S137" s="135"/>
      <c r="T137" s="135"/>
      <c r="U137" s="135"/>
      <c r="V137" s="135" t="s">
        <v>334</v>
      </c>
    </row>
    <row r="138" spans="1:22" ht="136.80000000000001" x14ac:dyDescent="0.25">
      <c r="A138" s="130">
        <v>72</v>
      </c>
      <c r="B138" s="131">
        <v>72</v>
      </c>
      <c r="C138" s="132" t="s">
        <v>335</v>
      </c>
      <c r="D138" s="133" t="s">
        <v>336</v>
      </c>
      <c r="E138" s="134">
        <v>6648.78</v>
      </c>
      <c r="F138" s="135" t="s">
        <v>337</v>
      </c>
      <c r="G138" s="134" t="s">
        <v>338</v>
      </c>
      <c r="H138" s="134" t="s">
        <v>339</v>
      </c>
      <c r="I138" s="134" t="s">
        <v>340</v>
      </c>
      <c r="J138" s="134" t="s">
        <v>341</v>
      </c>
      <c r="K138" s="134" t="s">
        <v>342</v>
      </c>
      <c r="L138" s="135" t="s">
        <v>343</v>
      </c>
      <c r="M138" s="135"/>
      <c r="N138" s="135" t="s">
        <v>76</v>
      </c>
      <c r="O138" s="135"/>
      <c r="P138" s="135"/>
      <c r="Q138" s="135"/>
      <c r="R138" s="135"/>
      <c r="S138" s="135"/>
      <c r="T138" s="135"/>
      <c r="U138" s="135"/>
      <c r="V138" s="135" t="s">
        <v>344</v>
      </c>
    </row>
    <row r="139" spans="1:22" ht="136.80000000000001" x14ac:dyDescent="0.25">
      <c r="A139" s="130">
        <v>73</v>
      </c>
      <c r="B139" s="131">
        <v>73</v>
      </c>
      <c r="C139" s="132" t="s">
        <v>345</v>
      </c>
      <c r="D139" s="133" t="s">
        <v>346</v>
      </c>
      <c r="E139" s="134">
        <v>3798.41</v>
      </c>
      <c r="F139" s="135" t="s">
        <v>347</v>
      </c>
      <c r="G139" s="134" t="s">
        <v>348</v>
      </c>
      <c r="H139" s="134" t="s">
        <v>349</v>
      </c>
      <c r="I139" s="134" t="s">
        <v>350</v>
      </c>
      <c r="J139" s="134">
        <v>0.09</v>
      </c>
      <c r="K139" s="134" t="s">
        <v>351</v>
      </c>
      <c r="L139" s="135" t="s">
        <v>352</v>
      </c>
      <c r="M139" s="135"/>
      <c r="N139" s="135" t="s">
        <v>76</v>
      </c>
      <c r="O139" s="135"/>
      <c r="P139" s="135"/>
      <c r="Q139" s="135"/>
      <c r="R139" s="135"/>
      <c r="S139" s="135"/>
      <c r="T139" s="135"/>
      <c r="U139" s="135"/>
      <c r="V139" s="135" t="s">
        <v>353</v>
      </c>
    </row>
    <row r="140" spans="1:22" ht="34.200000000000003" x14ac:dyDescent="0.25">
      <c r="A140" s="130">
        <v>74</v>
      </c>
      <c r="B140" s="131">
        <v>74</v>
      </c>
      <c r="C140" s="132" t="s">
        <v>354</v>
      </c>
      <c r="D140" s="133" t="s">
        <v>355</v>
      </c>
      <c r="E140" s="134">
        <v>700</v>
      </c>
      <c r="F140" s="135" t="s">
        <v>356</v>
      </c>
      <c r="G140" s="134"/>
      <c r="H140" s="134">
        <v>700</v>
      </c>
      <c r="I140" s="134" t="s">
        <v>356</v>
      </c>
      <c r="J140" s="134"/>
      <c r="K140" s="134">
        <v>896.57</v>
      </c>
      <c r="L140" s="135" t="s">
        <v>357</v>
      </c>
      <c r="M140" s="135"/>
      <c r="N140" s="135" t="s">
        <v>92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57" x14ac:dyDescent="0.25">
      <c r="A141" s="130">
        <v>75</v>
      </c>
      <c r="B141" s="131">
        <v>75</v>
      </c>
      <c r="C141" s="132" t="s">
        <v>358</v>
      </c>
      <c r="D141" s="133" t="s">
        <v>359</v>
      </c>
      <c r="E141" s="134">
        <v>101.47</v>
      </c>
      <c r="F141" s="135" t="s">
        <v>360</v>
      </c>
      <c r="G141" s="134"/>
      <c r="H141" s="134">
        <v>202.94</v>
      </c>
      <c r="I141" s="134" t="s">
        <v>361</v>
      </c>
      <c r="J141" s="134"/>
      <c r="K141" s="134">
        <v>473.36</v>
      </c>
      <c r="L141" s="135" t="s">
        <v>362</v>
      </c>
      <c r="M141" s="135"/>
      <c r="N141" s="135" t="s">
        <v>92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45.6" x14ac:dyDescent="0.25">
      <c r="A142" s="130">
        <v>76</v>
      </c>
      <c r="B142" s="131">
        <v>76</v>
      </c>
      <c r="C142" s="132" t="s">
        <v>363</v>
      </c>
      <c r="D142" s="133" t="s">
        <v>359</v>
      </c>
      <c r="E142" s="134">
        <v>62.7</v>
      </c>
      <c r="F142" s="135" t="s">
        <v>364</v>
      </c>
      <c r="G142" s="134"/>
      <c r="H142" s="134">
        <v>125.4</v>
      </c>
      <c r="I142" s="134" t="s">
        <v>365</v>
      </c>
      <c r="J142" s="134"/>
      <c r="K142" s="134">
        <v>574.98</v>
      </c>
      <c r="L142" s="135" t="s">
        <v>366</v>
      </c>
      <c r="M142" s="135"/>
      <c r="N142" s="135" t="s">
        <v>92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57" x14ac:dyDescent="0.25">
      <c r="A143" s="130">
        <v>77</v>
      </c>
      <c r="B143" s="131">
        <v>77</v>
      </c>
      <c r="C143" s="132" t="s">
        <v>367</v>
      </c>
      <c r="D143" s="133" t="s">
        <v>368</v>
      </c>
      <c r="E143" s="134">
        <v>15810.14</v>
      </c>
      <c r="F143" s="135" t="s">
        <v>369</v>
      </c>
      <c r="G143" s="134">
        <v>195.41</v>
      </c>
      <c r="H143" s="134" t="s">
        <v>370</v>
      </c>
      <c r="I143" s="134" t="s">
        <v>371</v>
      </c>
      <c r="J143" s="134">
        <v>0.23</v>
      </c>
      <c r="K143" s="134" t="s">
        <v>372</v>
      </c>
      <c r="L143" s="135" t="s">
        <v>373</v>
      </c>
      <c r="M143" s="135"/>
      <c r="N143" s="135" t="s">
        <v>76</v>
      </c>
      <c r="O143" s="135"/>
      <c r="P143" s="135"/>
      <c r="Q143" s="135"/>
      <c r="R143" s="135"/>
      <c r="S143" s="135"/>
      <c r="T143" s="135"/>
      <c r="U143" s="135"/>
      <c r="V143" s="135">
        <v>1.29</v>
      </c>
    </row>
    <row r="144" spans="1:22" ht="34.200000000000003" x14ac:dyDescent="0.25">
      <c r="A144" s="130">
        <v>78</v>
      </c>
      <c r="B144" s="131">
        <v>78</v>
      </c>
      <c r="C144" s="132" t="s">
        <v>374</v>
      </c>
      <c r="D144" s="133" t="s">
        <v>375</v>
      </c>
      <c r="E144" s="134">
        <v>26.3</v>
      </c>
      <c r="F144" s="135" t="s">
        <v>376</v>
      </c>
      <c r="G144" s="134"/>
      <c r="H144" s="134">
        <v>21.04</v>
      </c>
      <c r="I144" s="134" t="s">
        <v>377</v>
      </c>
      <c r="J144" s="134"/>
      <c r="K144" s="134">
        <v>96.5</v>
      </c>
      <c r="L144" s="135" t="s">
        <v>378</v>
      </c>
      <c r="M144" s="135"/>
      <c r="N144" s="135" t="s">
        <v>92</v>
      </c>
      <c r="O144" s="135"/>
      <c r="P144" s="135"/>
      <c r="Q144" s="135"/>
      <c r="R144" s="135"/>
      <c r="S144" s="135"/>
      <c r="T144" s="135"/>
      <c r="U144" s="135"/>
      <c r="V144" s="135"/>
    </row>
    <row r="145" spans="1:22" ht="18.45" customHeight="1" x14ac:dyDescent="0.25">
      <c r="A145" s="142" t="s">
        <v>379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</row>
    <row r="146" spans="1:22" ht="79.8" x14ac:dyDescent="0.25">
      <c r="A146" s="130">
        <v>79</v>
      </c>
      <c r="B146" s="131">
        <v>79</v>
      </c>
      <c r="C146" s="132" t="s">
        <v>380</v>
      </c>
      <c r="D146" s="133" t="s">
        <v>168</v>
      </c>
      <c r="E146" s="134">
        <v>2150.2399999999998</v>
      </c>
      <c r="F146" s="135" t="s">
        <v>381</v>
      </c>
      <c r="G146" s="134" t="s">
        <v>318</v>
      </c>
      <c r="H146" s="134" t="s">
        <v>382</v>
      </c>
      <c r="I146" s="134" t="s">
        <v>383</v>
      </c>
      <c r="J146" s="134">
        <v>0.01</v>
      </c>
      <c r="K146" s="134" t="s">
        <v>384</v>
      </c>
      <c r="L146" s="135" t="s">
        <v>385</v>
      </c>
      <c r="M146" s="135"/>
      <c r="N146" s="135" t="s">
        <v>76</v>
      </c>
      <c r="O146" s="135"/>
      <c r="P146" s="135"/>
      <c r="Q146" s="135"/>
      <c r="R146" s="135"/>
      <c r="S146" s="135"/>
      <c r="T146" s="135"/>
      <c r="U146" s="135"/>
      <c r="V146" s="135" t="s">
        <v>386</v>
      </c>
    </row>
    <row r="147" spans="1:22" ht="18.45" customHeight="1" x14ac:dyDescent="0.25">
      <c r="A147" s="142" t="s">
        <v>387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</row>
    <row r="148" spans="1:22" ht="68.400000000000006" x14ac:dyDescent="0.25">
      <c r="A148" s="130">
        <v>80</v>
      </c>
      <c r="B148" s="131">
        <v>80</v>
      </c>
      <c r="C148" s="132" t="s">
        <v>388</v>
      </c>
      <c r="D148" s="133" t="s">
        <v>168</v>
      </c>
      <c r="E148" s="134">
        <v>7162.38</v>
      </c>
      <c r="F148" s="135" t="s">
        <v>389</v>
      </c>
      <c r="G148" s="134" t="s">
        <v>390</v>
      </c>
      <c r="H148" s="134" t="s">
        <v>391</v>
      </c>
      <c r="I148" s="134" t="s">
        <v>392</v>
      </c>
      <c r="J148" s="134" t="s">
        <v>393</v>
      </c>
      <c r="K148" s="134" t="s">
        <v>394</v>
      </c>
      <c r="L148" s="135" t="s">
        <v>395</v>
      </c>
      <c r="M148" s="135"/>
      <c r="N148" s="135" t="s">
        <v>76</v>
      </c>
      <c r="O148" s="135"/>
      <c r="P148" s="135"/>
      <c r="Q148" s="135"/>
      <c r="R148" s="135"/>
      <c r="S148" s="135"/>
      <c r="T148" s="135"/>
      <c r="U148" s="135"/>
      <c r="V148" s="135" t="s">
        <v>396</v>
      </c>
    </row>
    <row r="149" spans="1:22" ht="57" x14ac:dyDescent="0.25">
      <c r="A149" s="130">
        <v>81</v>
      </c>
      <c r="B149" s="131">
        <v>81</v>
      </c>
      <c r="C149" s="132" t="s">
        <v>397</v>
      </c>
      <c r="D149" s="133" t="s">
        <v>154</v>
      </c>
      <c r="E149" s="134">
        <v>13.88</v>
      </c>
      <c r="F149" s="135" t="s">
        <v>398</v>
      </c>
      <c r="G149" s="134"/>
      <c r="H149" s="134">
        <v>13.88</v>
      </c>
      <c r="I149" s="134" t="s">
        <v>398</v>
      </c>
      <c r="J149" s="134"/>
      <c r="K149" s="134">
        <v>50</v>
      </c>
      <c r="L149" s="135" t="s">
        <v>399</v>
      </c>
      <c r="M149" s="135"/>
      <c r="N149" s="135" t="s">
        <v>92</v>
      </c>
      <c r="O149" s="135"/>
      <c r="P149" s="135"/>
      <c r="Q149" s="135"/>
      <c r="R149" s="135"/>
      <c r="S149" s="135"/>
      <c r="T149" s="135"/>
      <c r="U149" s="135"/>
      <c r="V149" s="135"/>
    </row>
    <row r="150" spans="1:22" ht="18.45" customHeight="1" x14ac:dyDescent="0.25">
      <c r="A150" s="142" t="s">
        <v>400</v>
      </c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</row>
    <row r="151" spans="1:22" ht="79.8" x14ac:dyDescent="0.25">
      <c r="A151" s="130">
        <v>82</v>
      </c>
      <c r="B151" s="131">
        <v>82</v>
      </c>
      <c r="C151" s="132" t="s">
        <v>401</v>
      </c>
      <c r="D151" s="133" t="s">
        <v>402</v>
      </c>
      <c r="E151" s="134">
        <v>1395.75</v>
      </c>
      <c r="F151" s="135" t="s">
        <v>403</v>
      </c>
      <c r="G151" s="134">
        <v>25.78</v>
      </c>
      <c r="H151" s="134" t="s">
        <v>404</v>
      </c>
      <c r="I151" s="134" t="s">
        <v>405</v>
      </c>
      <c r="J151" s="134">
        <v>1.55</v>
      </c>
      <c r="K151" s="134" t="s">
        <v>406</v>
      </c>
      <c r="L151" s="135" t="s">
        <v>407</v>
      </c>
      <c r="M151" s="135"/>
      <c r="N151" s="135" t="s">
        <v>76</v>
      </c>
      <c r="O151" s="135"/>
      <c r="P151" s="135"/>
      <c r="Q151" s="135"/>
      <c r="R151" s="135"/>
      <c r="S151" s="135"/>
      <c r="T151" s="135"/>
      <c r="U151" s="135"/>
      <c r="V151" s="135">
        <v>8.3699999999999992</v>
      </c>
    </row>
    <row r="152" spans="1:22" ht="79.8" x14ac:dyDescent="0.25">
      <c r="A152" s="136">
        <v>83</v>
      </c>
      <c r="B152" s="137">
        <v>83</v>
      </c>
      <c r="C152" s="138" t="s">
        <v>408</v>
      </c>
      <c r="D152" s="139" t="s">
        <v>409</v>
      </c>
      <c r="E152" s="140">
        <v>6345.09</v>
      </c>
      <c r="F152" s="141" t="s">
        <v>410</v>
      </c>
      <c r="G152" s="140" t="s">
        <v>97</v>
      </c>
      <c r="H152" s="140" t="s">
        <v>411</v>
      </c>
      <c r="I152" s="140" t="s">
        <v>412</v>
      </c>
      <c r="J152" s="140" t="s">
        <v>413</v>
      </c>
      <c r="K152" s="140" t="s">
        <v>414</v>
      </c>
      <c r="L152" s="141" t="s">
        <v>415</v>
      </c>
      <c r="M152" s="141"/>
      <c r="N152" s="141" t="s">
        <v>76</v>
      </c>
      <c r="O152" s="141"/>
      <c r="P152" s="141"/>
      <c r="Q152" s="141"/>
      <c r="R152" s="141"/>
      <c r="S152" s="141"/>
      <c r="T152" s="141"/>
      <c r="U152" s="141"/>
      <c r="V152" s="141" t="s">
        <v>416</v>
      </c>
    </row>
    <row r="153" spans="1:22" ht="19.350000000000001" customHeight="1" x14ac:dyDescent="0.25">
      <c r="A153" s="128" t="s">
        <v>417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</row>
    <row r="154" spans="1:22" ht="18.45" customHeight="1" x14ac:dyDescent="0.25">
      <c r="A154" s="142" t="s">
        <v>418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</row>
    <row r="155" spans="1:22" ht="57" x14ac:dyDescent="0.25">
      <c r="A155" s="130">
        <v>84</v>
      </c>
      <c r="B155" s="131">
        <v>84</v>
      </c>
      <c r="C155" s="132" t="s">
        <v>419</v>
      </c>
      <c r="D155" s="133" t="s">
        <v>420</v>
      </c>
      <c r="E155" s="134">
        <v>511.67</v>
      </c>
      <c r="F155" s="135" t="s">
        <v>421</v>
      </c>
      <c r="G155" s="134">
        <v>1.03</v>
      </c>
      <c r="H155" s="134" t="s">
        <v>422</v>
      </c>
      <c r="I155" s="134" t="s">
        <v>423</v>
      </c>
      <c r="J155" s="134">
        <v>0.23</v>
      </c>
      <c r="K155" s="134" t="s">
        <v>424</v>
      </c>
      <c r="L155" s="135" t="s">
        <v>425</v>
      </c>
      <c r="M155" s="135"/>
      <c r="N155" s="135" t="s">
        <v>76</v>
      </c>
      <c r="O155" s="135"/>
      <c r="P155" s="135"/>
      <c r="Q155" s="135"/>
      <c r="R155" s="135"/>
      <c r="S155" s="135"/>
      <c r="T155" s="135"/>
      <c r="U155" s="135"/>
      <c r="V155" s="135">
        <v>1.25</v>
      </c>
    </row>
    <row r="156" spans="1:22" ht="18.45" customHeight="1" x14ac:dyDescent="0.25">
      <c r="A156" s="142" t="s">
        <v>426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79.8" x14ac:dyDescent="0.25">
      <c r="A157" s="136">
        <v>85</v>
      </c>
      <c r="B157" s="137">
        <v>85</v>
      </c>
      <c r="C157" s="138" t="s">
        <v>408</v>
      </c>
      <c r="D157" s="139" t="s">
        <v>427</v>
      </c>
      <c r="E157" s="140">
        <v>6345.09</v>
      </c>
      <c r="F157" s="141" t="s">
        <v>410</v>
      </c>
      <c r="G157" s="140" t="s">
        <v>97</v>
      </c>
      <c r="H157" s="140" t="s">
        <v>428</v>
      </c>
      <c r="I157" s="140" t="s">
        <v>429</v>
      </c>
      <c r="J157" s="140" t="s">
        <v>430</v>
      </c>
      <c r="K157" s="140" t="s">
        <v>431</v>
      </c>
      <c r="L157" s="141" t="s">
        <v>432</v>
      </c>
      <c r="M157" s="141"/>
      <c r="N157" s="141" t="s">
        <v>76</v>
      </c>
      <c r="O157" s="141"/>
      <c r="P157" s="141"/>
      <c r="Q157" s="141"/>
      <c r="R157" s="141"/>
      <c r="S157" s="141"/>
      <c r="T157" s="141"/>
      <c r="U157" s="141"/>
      <c r="V157" s="141" t="s">
        <v>433</v>
      </c>
    </row>
    <row r="158" spans="1:22" ht="19.350000000000001" customHeight="1" x14ac:dyDescent="0.25">
      <c r="A158" s="128" t="s">
        <v>434</v>
      </c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</row>
    <row r="159" spans="1:22" ht="18.45" customHeight="1" x14ac:dyDescent="0.25">
      <c r="A159" s="142" t="s">
        <v>241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</row>
    <row r="160" spans="1:22" ht="68.400000000000006" x14ac:dyDescent="0.25">
      <c r="A160" s="130">
        <v>86</v>
      </c>
      <c r="B160" s="131">
        <v>86</v>
      </c>
      <c r="C160" s="132" t="s">
        <v>72</v>
      </c>
      <c r="D160" s="133" t="s">
        <v>73</v>
      </c>
      <c r="E160" s="134">
        <v>13.69</v>
      </c>
      <c r="F160" s="135">
        <v>13.69</v>
      </c>
      <c r="G160" s="134"/>
      <c r="H160" s="134" t="s">
        <v>74</v>
      </c>
      <c r="I160" s="134">
        <v>3.42</v>
      </c>
      <c r="J160" s="134"/>
      <c r="K160" s="134" t="s">
        <v>75</v>
      </c>
      <c r="L160" s="135">
        <v>37.74</v>
      </c>
      <c r="M160" s="135"/>
      <c r="N160" s="135" t="s">
        <v>76</v>
      </c>
      <c r="O160" s="135"/>
      <c r="P160" s="135"/>
      <c r="Q160" s="135"/>
      <c r="R160" s="135"/>
      <c r="S160" s="135"/>
      <c r="T160" s="135"/>
      <c r="U160" s="135"/>
      <c r="V160" s="135"/>
    </row>
    <row r="161" spans="1:22" ht="68.400000000000006" x14ac:dyDescent="0.25">
      <c r="A161" s="136">
        <v>87</v>
      </c>
      <c r="B161" s="137">
        <v>87</v>
      </c>
      <c r="C161" s="138" t="s">
        <v>435</v>
      </c>
      <c r="D161" s="139" t="s">
        <v>168</v>
      </c>
      <c r="E161" s="140">
        <v>3759.44</v>
      </c>
      <c r="F161" s="141" t="s">
        <v>436</v>
      </c>
      <c r="G161" s="140">
        <v>10.32</v>
      </c>
      <c r="H161" s="140" t="s">
        <v>437</v>
      </c>
      <c r="I161" s="140" t="s">
        <v>438</v>
      </c>
      <c r="J161" s="140">
        <v>0.1</v>
      </c>
      <c r="K161" s="140" t="s">
        <v>439</v>
      </c>
      <c r="L161" s="141" t="s">
        <v>440</v>
      </c>
      <c r="M161" s="141"/>
      <c r="N161" s="141" t="s">
        <v>76</v>
      </c>
      <c r="O161" s="141"/>
      <c r="P161" s="141"/>
      <c r="Q161" s="141"/>
      <c r="R161" s="141"/>
      <c r="S161" s="141"/>
      <c r="T161" s="141"/>
      <c r="U161" s="141"/>
      <c r="V161" s="141">
        <v>0.56999999999999995</v>
      </c>
    </row>
    <row r="162" spans="1:22" ht="19.350000000000001" customHeight="1" x14ac:dyDescent="0.25">
      <c r="A162" s="128" t="s">
        <v>441</v>
      </c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</row>
    <row r="163" spans="1:22" ht="18.45" customHeight="1" x14ac:dyDescent="0.25">
      <c r="A163" s="142" t="s">
        <v>387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</row>
    <row r="164" spans="1:22" ht="68.400000000000006" x14ac:dyDescent="0.25">
      <c r="A164" s="130">
        <v>88</v>
      </c>
      <c r="B164" s="131">
        <v>88</v>
      </c>
      <c r="C164" s="132" t="s">
        <v>72</v>
      </c>
      <c r="D164" s="133" t="s">
        <v>73</v>
      </c>
      <c r="E164" s="134">
        <v>13.69</v>
      </c>
      <c r="F164" s="135">
        <v>13.69</v>
      </c>
      <c r="G164" s="134"/>
      <c r="H164" s="134" t="s">
        <v>74</v>
      </c>
      <c r="I164" s="134">
        <v>3.42</v>
      </c>
      <c r="J164" s="134"/>
      <c r="K164" s="134" t="s">
        <v>75</v>
      </c>
      <c r="L164" s="135">
        <v>37.74</v>
      </c>
      <c r="M164" s="135"/>
      <c r="N164" s="135" t="s">
        <v>76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79.8" x14ac:dyDescent="0.25">
      <c r="A165" s="130">
        <v>89</v>
      </c>
      <c r="B165" s="131">
        <v>89</v>
      </c>
      <c r="C165" s="132" t="s">
        <v>77</v>
      </c>
      <c r="D165" s="133" t="s">
        <v>442</v>
      </c>
      <c r="E165" s="134">
        <v>2435.67</v>
      </c>
      <c r="F165" s="135" t="s">
        <v>79</v>
      </c>
      <c r="G165" s="134" t="s">
        <v>80</v>
      </c>
      <c r="H165" s="134" t="s">
        <v>443</v>
      </c>
      <c r="I165" s="134" t="s">
        <v>444</v>
      </c>
      <c r="J165" s="134" t="s">
        <v>445</v>
      </c>
      <c r="K165" s="134" t="s">
        <v>446</v>
      </c>
      <c r="L165" s="135" t="s">
        <v>447</v>
      </c>
      <c r="M165" s="135"/>
      <c r="N165" s="135" t="s">
        <v>76</v>
      </c>
      <c r="O165" s="135"/>
      <c r="P165" s="135"/>
      <c r="Q165" s="135"/>
      <c r="R165" s="135"/>
      <c r="S165" s="135"/>
      <c r="T165" s="135"/>
      <c r="U165" s="135"/>
      <c r="V165" s="135" t="s">
        <v>448</v>
      </c>
    </row>
    <row r="166" spans="1:22" ht="45.6" x14ac:dyDescent="0.25">
      <c r="A166" s="130">
        <v>90</v>
      </c>
      <c r="B166" s="131">
        <v>90</v>
      </c>
      <c r="C166" s="132" t="s">
        <v>87</v>
      </c>
      <c r="D166" s="133" t="s">
        <v>130</v>
      </c>
      <c r="E166" s="134">
        <v>18.600000000000001</v>
      </c>
      <c r="F166" s="135" t="s">
        <v>89</v>
      </c>
      <c r="G166" s="134"/>
      <c r="H166" s="134">
        <v>74.400000000000006</v>
      </c>
      <c r="I166" s="134" t="s">
        <v>210</v>
      </c>
      <c r="J166" s="134"/>
      <c r="K166" s="134">
        <v>137.91999999999999</v>
      </c>
      <c r="L166" s="135" t="s">
        <v>211</v>
      </c>
      <c r="M166" s="135"/>
      <c r="N166" s="135" t="s">
        <v>92</v>
      </c>
      <c r="O166" s="135"/>
      <c r="P166" s="135"/>
      <c r="Q166" s="135"/>
      <c r="R166" s="135"/>
      <c r="S166" s="135"/>
      <c r="T166" s="135"/>
      <c r="U166" s="135"/>
      <c r="V166" s="135"/>
    </row>
    <row r="167" spans="1:22" ht="34.200000000000003" x14ac:dyDescent="0.25">
      <c r="A167" s="130">
        <v>91</v>
      </c>
      <c r="B167" s="131">
        <v>91</v>
      </c>
      <c r="C167" s="132" t="s">
        <v>449</v>
      </c>
      <c r="D167" s="133" t="s">
        <v>154</v>
      </c>
      <c r="E167" s="134">
        <v>70.3</v>
      </c>
      <c r="F167" s="135" t="s">
        <v>450</v>
      </c>
      <c r="G167" s="134"/>
      <c r="H167" s="134">
        <v>70.3</v>
      </c>
      <c r="I167" s="134" t="s">
        <v>450</v>
      </c>
      <c r="J167" s="134"/>
      <c r="K167" s="134">
        <v>162.52000000000001</v>
      </c>
      <c r="L167" s="135" t="s">
        <v>451</v>
      </c>
      <c r="M167" s="135"/>
      <c r="N167" s="135" t="s">
        <v>92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34.200000000000003" x14ac:dyDescent="0.25">
      <c r="A168" s="130">
        <v>92</v>
      </c>
      <c r="B168" s="131">
        <v>92</v>
      </c>
      <c r="C168" s="132" t="s">
        <v>255</v>
      </c>
      <c r="D168" s="133" t="s">
        <v>135</v>
      </c>
      <c r="E168" s="134">
        <v>77.7</v>
      </c>
      <c r="F168" s="135" t="s">
        <v>257</v>
      </c>
      <c r="G168" s="134"/>
      <c r="H168" s="134">
        <v>7.77</v>
      </c>
      <c r="I168" s="134" t="s">
        <v>286</v>
      </c>
      <c r="J168" s="134"/>
      <c r="K168" s="134">
        <v>36.32</v>
      </c>
      <c r="L168" s="135" t="s">
        <v>287</v>
      </c>
      <c r="M168" s="135"/>
      <c r="N168" s="135" t="s">
        <v>92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34.200000000000003" x14ac:dyDescent="0.25">
      <c r="A169" s="130">
        <v>93</v>
      </c>
      <c r="B169" s="131">
        <v>93</v>
      </c>
      <c r="C169" s="132" t="s">
        <v>235</v>
      </c>
      <c r="D169" s="133" t="s">
        <v>140</v>
      </c>
      <c r="E169" s="134">
        <v>2.41</v>
      </c>
      <c r="F169" s="135" t="s">
        <v>237</v>
      </c>
      <c r="G169" s="134"/>
      <c r="H169" s="134">
        <v>4.82</v>
      </c>
      <c r="I169" s="134" t="s">
        <v>284</v>
      </c>
      <c r="J169" s="134"/>
      <c r="K169" s="134">
        <v>35.14</v>
      </c>
      <c r="L169" s="135" t="s">
        <v>285</v>
      </c>
      <c r="M169" s="135"/>
      <c r="N169" s="135" t="s">
        <v>92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18.45" customHeight="1" x14ac:dyDescent="0.25">
      <c r="A170" s="142" t="s">
        <v>452</v>
      </c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</row>
    <row r="171" spans="1:22" ht="57" x14ac:dyDescent="0.25">
      <c r="A171" s="130">
        <v>94</v>
      </c>
      <c r="B171" s="131">
        <v>94</v>
      </c>
      <c r="C171" s="132" t="s">
        <v>453</v>
      </c>
      <c r="D171" s="133" t="s">
        <v>168</v>
      </c>
      <c r="E171" s="134">
        <v>317.45999999999998</v>
      </c>
      <c r="F171" s="135">
        <v>317.45999999999998</v>
      </c>
      <c r="G171" s="134"/>
      <c r="H171" s="134" t="s">
        <v>454</v>
      </c>
      <c r="I171" s="134">
        <v>3.17</v>
      </c>
      <c r="J171" s="134"/>
      <c r="K171" s="134" t="s">
        <v>455</v>
      </c>
      <c r="L171" s="135">
        <v>34.99</v>
      </c>
      <c r="M171" s="135"/>
      <c r="N171" s="135" t="s">
        <v>76</v>
      </c>
      <c r="O171" s="135"/>
      <c r="P171" s="135"/>
      <c r="Q171" s="135"/>
      <c r="R171" s="135"/>
      <c r="S171" s="135"/>
      <c r="T171" s="135"/>
      <c r="U171" s="135"/>
      <c r="V171" s="135"/>
    </row>
    <row r="172" spans="1:22" ht="18.45" customHeight="1" x14ac:dyDescent="0.25">
      <c r="A172" s="142" t="s">
        <v>456</v>
      </c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</row>
    <row r="173" spans="1:22" ht="68.400000000000006" x14ac:dyDescent="0.25">
      <c r="A173" s="130">
        <v>95</v>
      </c>
      <c r="B173" s="131">
        <v>95</v>
      </c>
      <c r="C173" s="132" t="s">
        <v>72</v>
      </c>
      <c r="D173" s="133" t="s">
        <v>73</v>
      </c>
      <c r="E173" s="134">
        <v>13.69</v>
      </c>
      <c r="F173" s="135">
        <v>13.69</v>
      </c>
      <c r="G173" s="134"/>
      <c r="H173" s="134" t="s">
        <v>74</v>
      </c>
      <c r="I173" s="134">
        <v>3.42</v>
      </c>
      <c r="J173" s="134"/>
      <c r="K173" s="134" t="s">
        <v>75</v>
      </c>
      <c r="L173" s="135">
        <v>37.74</v>
      </c>
      <c r="M173" s="135"/>
      <c r="N173" s="135" t="s">
        <v>76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114" x14ac:dyDescent="0.25">
      <c r="A174" s="130">
        <v>96</v>
      </c>
      <c r="B174" s="131">
        <v>96</v>
      </c>
      <c r="C174" s="132" t="s">
        <v>457</v>
      </c>
      <c r="D174" s="133" t="s">
        <v>123</v>
      </c>
      <c r="E174" s="134">
        <v>2285.15</v>
      </c>
      <c r="F174" s="135" t="s">
        <v>458</v>
      </c>
      <c r="G174" s="134">
        <v>75.52</v>
      </c>
      <c r="H174" s="134" t="s">
        <v>459</v>
      </c>
      <c r="I174" s="134" t="s">
        <v>460</v>
      </c>
      <c r="J174" s="134">
        <v>3.02</v>
      </c>
      <c r="K174" s="134" t="s">
        <v>461</v>
      </c>
      <c r="L174" s="135" t="s">
        <v>462</v>
      </c>
      <c r="M174" s="135"/>
      <c r="N174" s="135" t="s">
        <v>76</v>
      </c>
      <c r="O174" s="135"/>
      <c r="P174" s="135"/>
      <c r="Q174" s="135"/>
      <c r="R174" s="135"/>
      <c r="S174" s="135"/>
      <c r="T174" s="135"/>
      <c r="U174" s="135"/>
      <c r="V174" s="135">
        <v>15.92</v>
      </c>
    </row>
    <row r="175" spans="1:22" ht="34.200000000000003" x14ac:dyDescent="0.25">
      <c r="A175" s="130">
        <v>97</v>
      </c>
      <c r="B175" s="131">
        <v>97</v>
      </c>
      <c r="C175" s="132" t="s">
        <v>129</v>
      </c>
      <c r="D175" s="133" t="s">
        <v>130</v>
      </c>
      <c r="E175" s="134">
        <v>16.920000000000002</v>
      </c>
      <c r="F175" s="135" t="s">
        <v>131</v>
      </c>
      <c r="G175" s="134"/>
      <c r="H175" s="134">
        <v>67.680000000000007</v>
      </c>
      <c r="I175" s="134" t="s">
        <v>132</v>
      </c>
      <c r="J175" s="134"/>
      <c r="K175" s="134">
        <v>190.32</v>
      </c>
      <c r="L175" s="135" t="s">
        <v>133</v>
      </c>
      <c r="M175" s="135"/>
      <c r="N175" s="135" t="s">
        <v>92</v>
      </c>
      <c r="O175" s="135"/>
      <c r="P175" s="135"/>
      <c r="Q175" s="135"/>
      <c r="R175" s="135"/>
      <c r="S175" s="135"/>
      <c r="T175" s="135"/>
      <c r="U175" s="135"/>
      <c r="V175" s="135"/>
    </row>
    <row r="176" spans="1:22" ht="45.6" x14ac:dyDescent="0.25">
      <c r="A176" s="130">
        <v>98</v>
      </c>
      <c r="B176" s="131">
        <v>98</v>
      </c>
      <c r="C176" s="132" t="s">
        <v>144</v>
      </c>
      <c r="D176" s="133" t="s">
        <v>140</v>
      </c>
      <c r="E176" s="134">
        <v>2.4500000000000002</v>
      </c>
      <c r="F176" s="135" t="s">
        <v>145</v>
      </c>
      <c r="G176" s="134"/>
      <c r="H176" s="134">
        <v>4.9000000000000004</v>
      </c>
      <c r="I176" s="134" t="s">
        <v>146</v>
      </c>
      <c r="J176" s="134"/>
      <c r="K176" s="134">
        <v>12.28</v>
      </c>
      <c r="L176" s="135" t="s">
        <v>147</v>
      </c>
      <c r="M176" s="135"/>
      <c r="N176" s="135" t="s">
        <v>92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57" x14ac:dyDescent="0.25">
      <c r="A177" s="130">
        <v>99</v>
      </c>
      <c r="B177" s="131">
        <v>99</v>
      </c>
      <c r="C177" s="132" t="s">
        <v>139</v>
      </c>
      <c r="D177" s="133" t="s">
        <v>140</v>
      </c>
      <c r="E177" s="134">
        <v>12.46</v>
      </c>
      <c r="F177" s="135" t="s">
        <v>141</v>
      </c>
      <c r="G177" s="134"/>
      <c r="H177" s="134">
        <v>24.92</v>
      </c>
      <c r="I177" s="134" t="s">
        <v>142</v>
      </c>
      <c r="J177" s="134"/>
      <c r="K177" s="134">
        <v>58.44</v>
      </c>
      <c r="L177" s="135" t="s">
        <v>143</v>
      </c>
      <c r="M177" s="135"/>
      <c r="N177" s="135" t="s">
        <v>92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45.6" x14ac:dyDescent="0.25">
      <c r="A178" s="130">
        <v>100</v>
      </c>
      <c r="B178" s="131">
        <v>100</v>
      </c>
      <c r="C178" s="132" t="s">
        <v>277</v>
      </c>
      <c r="D178" s="133" t="s">
        <v>154</v>
      </c>
      <c r="E178" s="134">
        <v>2.82</v>
      </c>
      <c r="F178" s="135" t="s">
        <v>278</v>
      </c>
      <c r="G178" s="134"/>
      <c r="H178" s="134">
        <v>2.82</v>
      </c>
      <c r="I178" s="134" t="s">
        <v>278</v>
      </c>
      <c r="J178" s="134"/>
      <c r="K178" s="134">
        <v>8.0399999999999991</v>
      </c>
      <c r="L178" s="135" t="s">
        <v>463</v>
      </c>
      <c r="M178" s="135"/>
      <c r="N178" s="135" t="s">
        <v>92</v>
      </c>
      <c r="O178" s="135"/>
      <c r="P178" s="135"/>
      <c r="Q178" s="135"/>
      <c r="R178" s="135"/>
      <c r="S178" s="135"/>
      <c r="T178" s="135"/>
      <c r="U178" s="135"/>
      <c r="V178" s="135"/>
    </row>
    <row r="179" spans="1:22" ht="18.45" customHeight="1" x14ac:dyDescent="0.25">
      <c r="A179" s="142" t="s">
        <v>185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57" x14ac:dyDescent="0.25">
      <c r="A180" s="136">
        <v>101</v>
      </c>
      <c r="B180" s="137">
        <v>101</v>
      </c>
      <c r="C180" s="138" t="s">
        <v>453</v>
      </c>
      <c r="D180" s="139" t="s">
        <v>168</v>
      </c>
      <c r="E180" s="140">
        <v>317.45999999999998</v>
      </c>
      <c r="F180" s="141">
        <v>317.45999999999998</v>
      </c>
      <c r="G180" s="140"/>
      <c r="H180" s="140" t="s">
        <v>454</v>
      </c>
      <c r="I180" s="140">
        <v>3.17</v>
      </c>
      <c r="J180" s="140"/>
      <c r="K180" s="140" t="s">
        <v>455</v>
      </c>
      <c r="L180" s="141">
        <v>34.99</v>
      </c>
      <c r="M180" s="141"/>
      <c r="N180" s="141" t="s">
        <v>76</v>
      </c>
      <c r="O180" s="141"/>
      <c r="P180" s="141"/>
      <c r="Q180" s="141"/>
      <c r="R180" s="141"/>
      <c r="S180" s="141"/>
      <c r="T180" s="141"/>
      <c r="U180" s="141"/>
      <c r="V180" s="141"/>
    </row>
    <row r="181" spans="1:22" ht="34.200000000000003" x14ac:dyDescent="0.25">
      <c r="A181" s="144" t="s">
        <v>464</v>
      </c>
      <c r="B181" s="145"/>
      <c r="C181" s="145"/>
      <c r="D181" s="145"/>
      <c r="E181" s="145"/>
      <c r="F181" s="145"/>
      <c r="G181" s="145"/>
      <c r="H181" s="146">
        <v>5870.64</v>
      </c>
      <c r="I181" s="146" t="s">
        <v>465</v>
      </c>
      <c r="J181" s="146" t="s">
        <v>466</v>
      </c>
      <c r="K181" s="146">
        <v>29077.46</v>
      </c>
      <c r="L181" s="146" t="s">
        <v>467</v>
      </c>
      <c r="M181" s="146"/>
      <c r="N181" s="146"/>
      <c r="O181" s="146"/>
      <c r="P181" s="146"/>
      <c r="Q181" s="146"/>
      <c r="R181" s="146"/>
      <c r="S181" s="146"/>
      <c r="T181" s="146"/>
      <c r="U181" s="146"/>
      <c r="V181" s="146" t="s">
        <v>468</v>
      </c>
    </row>
    <row r="182" spans="1:22" x14ac:dyDescent="0.25">
      <c r="A182" s="144" t="s">
        <v>469</v>
      </c>
      <c r="B182" s="145"/>
      <c r="C182" s="145"/>
      <c r="D182" s="145"/>
      <c r="E182" s="145"/>
      <c r="F182" s="145"/>
      <c r="G182" s="145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</row>
    <row r="183" spans="1:22" x14ac:dyDescent="0.25">
      <c r="A183" s="144" t="s">
        <v>470</v>
      </c>
      <c r="B183" s="145"/>
      <c r="C183" s="145"/>
      <c r="D183" s="145"/>
      <c r="E183" s="145"/>
      <c r="F183" s="145"/>
      <c r="G183" s="145"/>
      <c r="H183" s="146">
        <v>1491.02</v>
      </c>
      <c r="I183" s="146"/>
      <c r="J183" s="146"/>
      <c r="K183" s="146">
        <v>16434.419999999998</v>
      </c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x14ac:dyDescent="0.25">
      <c r="A184" s="144" t="s">
        <v>471</v>
      </c>
      <c r="B184" s="145"/>
      <c r="C184" s="145"/>
      <c r="D184" s="145"/>
      <c r="E184" s="145"/>
      <c r="F184" s="145"/>
      <c r="G184" s="145"/>
      <c r="H184" s="146">
        <v>4339.72</v>
      </c>
      <c r="I184" s="146"/>
      <c r="J184" s="146"/>
      <c r="K184" s="146">
        <v>12438.32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x14ac:dyDescent="0.25">
      <c r="A185" s="144" t="s">
        <v>472</v>
      </c>
      <c r="B185" s="145"/>
      <c r="C185" s="145"/>
      <c r="D185" s="145"/>
      <c r="E185" s="145"/>
      <c r="F185" s="145"/>
      <c r="G185" s="145"/>
      <c r="H185" s="146">
        <v>41.09</v>
      </c>
      <c r="I185" s="146"/>
      <c r="J185" s="146"/>
      <c r="K185" s="146">
        <v>217.52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x14ac:dyDescent="0.25">
      <c r="A186" s="147" t="s">
        <v>473</v>
      </c>
      <c r="B186" s="148"/>
      <c r="C186" s="148"/>
      <c r="D186" s="148"/>
      <c r="E186" s="148"/>
      <c r="F186" s="148"/>
      <c r="G186" s="148"/>
      <c r="H186" s="149">
        <v>1448.53</v>
      </c>
      <c r="I186" s="149"/>
      <c r="J186" s="149"/>
      <c r="K186" s="149">
        <v>15965.73</v>
      </c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</row>
    <row r="187" spans="1:22" x14ac:dyDescent="0.25">
      <c r="A187" s="147" t="s">
        <v>474</v>
      </c>
      <c r="B187" s="148"/>
      <c r="C187" s="148"/>
      <c r="D187" s="148"/>
      <c r="E187" s="148"/>
      <c r="F187" s="148"/>
      <c r="G187" s="148"/>
      <c r="H187" s="149">
        <v>873.39</v>
      </c>
      <c r="I187" s="149"/>
      <c r="J187" s="149"/>
      <c r="K187" s="149">
        <v>9626.52</v>
      </c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</row>
    <row r="188" spans="1:22" x14ac:dyDescent="0.25">
      <c r="A188" s="147" t="s">
        <v>475</v>
      </c>
      <c r="B188" s="148"/>
      <c r="C188" s="148"/>
      <c r="D188" s="148"/>
      <c r="E188" s="148"/>
      <c r="F188" s="148"/>
      <c r="G188" s="148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 ht="30" customHeight="1" x14ac:dyDescent="0.25">
      <c r="A189" s="144" t="s">
        <v>476</v>
      </c>
      <c r="B189" s="145"/>
      <c r="C189" s="145"/>
      <c r="D189" s="145"/>
      <c r="E189" s="145"/>
      <c r="F189" s="145"/>
      <c r="G189" s="145"/>
      <c r="H189" s="146">
        <v>452.66</v>
      </c>
      <c r="I189" s="146"/>
      <c r="J189" s="146"/>
      <c r="K189" s="146">
        <v>2624.17</v>
      </c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ht="30" customHeight="1" x14ac:dyDescent="0.25">
      <c r="A190" s="144" t="s">
        <v>477</v>
      </c>
      <c r="B190" s="145"/>
      <c r="C190" s="145"/>
      <c r="D190" s="145"/>
      <c r="E190" s="145"/>
      <c r="F190" s="145"/>
      <c r="G190" s="145"/>
      <c r="H190" s="146">
        <v>4524.1000000000004</v>
      </c>
      <c r="I190" s="146"/>
      <c r="J190" s="146"/>
      <c r="K190" s="146">
        <v>34348.980000000003</v>
      </c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</row>
    <row r="191" spans="1:22" ht="30" customHeight="1" x14ac:dyDescent="0.25">
      <c r="A191" s="144" t="s">
        <v>478</v>
      </c>
      <c r="B191" s="145"/>
      <c r="C191" s="145"/>
      <c r="D191" s="145"/>
      <c r="E191" s="145"/>
      <c r="F191" s="145"/>
      <c r="G191" s="145"/>
      <c r="H191" s="146">
        <v>1346.29</v>
      </c>
      <c r="I191" s="146"/>
      <c r="J191" s="146"/>
      <c r="K191" s="146">
        <v>10284.24</v>
      </c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</row>
    <row r="192" spans="1:22" x14ac:dyDescent="0.25">
      <c r="A192" s="144" t="s">
        <v>479</v>
      </c>
      <c r="B192" s="145"/>
      <c r="C192" s="145"/>
      <c r="D192" s="145"/>
      <c r="E192" s="145"/>
      <c r="F192" s="145"/>
      <c r="G192" s="145"/>
      <c r="H192" s="146">
        <v>7.32</v>
      </c>
      <c r="I192" s="146"/>
      <c r="J192" s="146"/>
      <c r="K192" s="146">
        <v>72.12</v>
      </c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</row>
    <row r="193" spans="1:22" ht="30" customHeight="1" x14ac:dyDescent="0.25">
      <c r="A193" s="144" t="s">
        <v>480</v>
      </c>
      <c r="B193" s="145"/>
      <c r="C193" s="145"/>
      <c r="D193" s="145"/>
      <c r="E193" s="145"/>
      <c r="F193" s="145"/>
      <c r="G193" s="145"/>
      <c r="H193" s="146">
        <v>1551.58</v>
      </c>
      <c r="I193" s="146"/>
      <c r="J193" s="146"/>
      <c r="K193" s="146">
        <v>5359.82</v>
      </c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2" x14ac:dyDescent="0.25">
      <c r="A194" s="144" t="s">
        <v>481</v>
      </c>
      <c r="B194" s="145"/>
      <c r="C194" s="145"/>
      <c r="D194" s="145"/>
      <c r="E194" s="145"/>
      <c r="F194" s="145"/>
      <c r="G194" s="145"/>
      <c r="H194" s="146">
        <v>42.15</v>
      </c>
      <c r="I194" s="146"/>
      <c r="J194" s="146"/>
      <c r="K194" s="146">
        <v>194.14</v>
      </c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</row>
    <row r="195" spans="1:22" ht="30" customHeight="1" x14ac:dyDescent="0.25">
      <c r="A195" s="144" t="s">
        <v>482</v>
      </c>
      <c r="B195" s="145"/>
      <c r="C195" s="145"/>
      <c r="D195" s="145"/>
      <c r="E195" s="145"/>
      <c r="F195" s="145"/>
      <c r="G195" s="145"/>
      <c r="H195" s="146">
        <v>144.69999999999999</v>
      </c>
      <c r="I195" s="146"/>
      <c r="J195" s="146"/>
      <c r="K195" s="146">
        <v>1310.27</v>
      </c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</row>
    <row r="196" spans="1:22" x14ac:dyDescent="0.25">
      <c r="A196" s="144" t="s">
        <v>483</v>
      </c>
      <c r="B196" s="145"/>
      <c r="C196" s="145"/>
      <c r="D196" s="145"/>
      <c r="E196" s="145"/>
      <c r="F196" s="145"/>
      <c r="G196" s="145"/>
      <c r="H196" s="146">
        <v>123.76</v>
      </c>
      <c r="I196" s="146"/>
      <c r="J196" s="146"/>
      <c r="K196" s="146">
        <v>475.97</v>
      </c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</row>
    <row r="197" spans="1:22" x14ac:dyDescent="0.25">
      <c r="A197" s="144" t="s">
        <v>484</v>
      </c>
      <c r="B197" s="145"/>
      <c r="C197" s="145"/>
      <c r="D197" s="145"/>
      <c r="E197" s="145"/>
      <c r="F197" s="145"/>
      <c r="G197" s="145"/>
      <c r="H197" s="146">
        <v>8192.56</v>
      </c>
      <c r="I197" s="146"/>
      <c r="J197" s="146"/>
      <c r="K197" s="146">
        <v>54669.71</v>
      </c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</row>
    <row r="198" spans="1:22" ht="30" customHeight="1" x14ac:dyDescent="0.25">
      <c r="A198" s="144" t="s">
        <v>485</v>
      </c>
      <c r="B198" s="145"/>
      <c r="C198" s="145"/>
      <c r="D198" s="145"/>
      <c r="E198" s="145"/>
      <c r="F198" s="145"/>
      <c r="G198" s="145"/>
      <c r="H198" s="146">
        <v>856.55</v>
      </c>
      <c r="I198" s="146"/>
      <c r="J198" s="146"/>
      <c r="K198" s="146">
        <v>3027.66</v>
      </c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</row>
    <row r="199" spans="1:22" x14ac:dyDescent="0.25">
      <c r="A199" s="147" t="s">
        <v>486</v>
      </c>
      <c r="B199" s="148"/>
      <c r="C199" s="148"/>
      <c r="D199" s="148"/>
      <c r="E199" s="148"/>
      <c r="F199" s="148"/>
      <c r="G199" s="148"/>
      <c r="H199" s="149">
        <v>9049.11</v>
      </c>
      <c r="I199" s="149"/>
      <c r="J199" s="149"/>
      <c r="K199" s="149">
        <v>57697.37</v>
      </c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</row>
    <row r="200" spans="1:22" x14ac:dyDescent="0.25">
      <c r="A200" s="50"/>
      <c r="B200" s="39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</row>
    <row r="201" spans="1:22" x14ac:dyDescent="0.25">
      <c r="A201" s="50"/>
      <c r="B201" s="39"/>
      <c r="C201" s="73" t="s">
        <v>64</v>
      </c>
      <c r="D201" s="48"/>
      <c r="E201" s="48"/>
      <c r="F201" s="48"/>
      <c r="G201" s="48"/>
      <c r="H201" s="74">
        <f>IF(ISBLANK(Y30),"",ROUND(Z30/Y30,2)*100)</f>
        <v>97</v>
      </c>
      <c r="I201" s="48"/>
      <c r="J201" s="48"/>
      <c r="K201" s="74">
        <f>IF(ISBLANK(Y31),"",ROUND(Z31/Y31,2)*100)</f>
        <v>97</v>
      </c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</row>
    <row r="202" spans="1:22" x14ac:dyDescent="0.25">
      <c r="A202" s="50"/>
      <c r="B202" s="39"/>
      <c r="C202" s="73" t="s">
        <v>65</v>
      </c>
      <c r="D202" s="48"/>
      <c r="E202" s="48"/>
      <c r="F202" s="48"/>
      <c r="G202" s="48"/>
      <c r="H202" s="45">
        <f>IF(ISBLANK(Y30),"",ROUND(AA30/Y30,2)*100)</f>
        <v>59</v>
      </c>
      <c r="I202" s="48"/>
      <c r="J202" s="48"/>
      <c r="K202" s="45">
        <f>IF(ISBLANK(Y31),"",ROUND(AA31/Y31,2)*100)</f>
        <v>59</v>
      </c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</row>
    <row r="203" spans="1:22" x14ac:dyDescent="0.25">
      <c r="A203" s="28"/>
      <c r="B203" s="28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</row>
    <row r="204" spans="1:22" x14ac:dyDescent="0.25">
      <c r="B204" s="75" t="s">
        <v>69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x14ac:dyDescent="0.25">
      <c r="B205" s="3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</row>
    <row r="206" spans="1:22" x14ac:dyDescent="0.25">
      <c r="B206" s="75" t="s">
        <v>70</v>
      </c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x14ac:dyDescent="0.25">
      <c r="B207" s="46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</row>
    <row r="209" spans="3:7" x14ac:dyDescent="0.25">
      <c r="C209" s="49"/>
      <c r="D209" s="49"/>
      <c r="E209" s="49"/>
      <c r="F209" s="49"/>
      <c r="G209" s="49"/>
    </row>
    <row r="210" spans="3:7" x14ac:dyDescent="0.25">
      <c r="C210" s="49"/>
      <c r="D210" s="49"/>
      <c r="E210" s="49"/>
      <c r="F210" s="49"/>
      <c r="G210" s="49"/>
    </row>
    <row r="211" spans="3:7" x14ac:dyDescent="0.25">
      <c r="C211" s="49"/>
      <c r="D211" s="49"/>
      <c r="E211" s="49"/>
      <c r="F211" s="49"/>
      <c r="G211" s="49"/>
    </row>
    <row r="212" spans="3:7" x14ac:dyDescent="0.25">
      <c r="C212" s="49"/>
      <c r="D212" s="49"/>
      <c r="E212" s="49"/>
      <c r="F212" s="49"/>
      <c r="G212" s="49"/>
    </row>
    <row r="213" spans="3:7" x14ac:dyDescent="0.25">
      <c r="C213" s="49"/>
      <c r="D213" s="49"/>
      <c r="E213" s="49"/>
      <c r="F213" s="49"/>
      <c r="G213" s="49"/>
    </row>
    <row r="214" spans="3:7" x14ac:dyDescent="0.25">
      <c r="C214" s="49"/>
      <c r="D214" s="49"/>
      <c r="E214" s="49"/>
      <c r="F214" s="49"/>
      <c r="G214" s="49"/>
    </row>
    <row r="215" spans="3:7" x14ac:dyDescent="0.25">
      <c r="C215" s="49"/>
      <c r="D215" s="49"/>
      <c r="E215" s="49"/>
      <c r="F215" s="49"/>
      <c r="G215" s="49"/>
    </row>
    <row r="216" spans="3:7" x14ac:dyDescent="0.25">
      <c r="C216" s="49"/>
      <c r="D216" s="49"/>
      <c r="E216" s="49"/>
      <c r="F216" s="49"/>
      <c r="G216" s="49"/>
    </row>
    <row r="217" spans="3:7" x14ac:dyDescent="0.25">
      <c r="C217" s="49"/>
      <c r="D217" s="49"/>
      <c r="E217" s="49"/>
      <c r="F217" s="49"/>
      <c r="G217" s="49"/>
    </row>
    <row r="218" spans="3:7" x14ac:dyDescent="0.25">
      <c r="C218" s="49"/>
      <c r="D218" s="49"/>
      <c r="E218" s="49"/>
      <c r="F218" s="49"/>
      <c r="G218" s="49"/>
    </row>
    <row r="219" spans="3:7" x14ac:dyDescent="0.25">
      <c r="C219" s="49"/>
      <c r="D219" s="49"/>
      <c r="E219" s="49"/>
      <c r="F219" s="49"/>
      <c r="G219" s="49"/>
    </row>
    <row r="220" spans="3:7" x14ac:dyDescent="0.25">
      <c r="C220" s="49"/>
      <c r="D220" s="49"/>
      <c r="E220" s="49"/>
      <c r="F220" s="49"/>
      <c r="G220" s="49"/>
    </row>
  </sheetData>
  <mergeCells count="91">
    <mergeCell ref="A195:G195"/>
    <mergeCell ref="A196:G196"/>
    <mergeCell ref="A197:G197"/>
    <mergeCell ref="A198:G198"/>
    <mergeCell ref="A199:G199"/>
    <mergeCell ref="A189:G189"/>
    <mergeCell ref="A190:G190"/>
    <mergeCell ref="A191:G191"/>
    <mergeCell ref="A192:G192"/>
    <mergeCell ref="A193:G193"/>
    <mergeCell ref="A194:G194"/>
    <mergeCell ref="A183:G183"/>
    <mergeCell ref="A184:G184"/>
    <mergeCell ref="A185:G185"/>
    <mergeCell ref="A186:G186"/>
    <mergeCell ref="A187:G187"/>
    <mergeCell ref="A188:G188"/>
    <mergeCell ref="A163:V163"/>
    <mergeCell ref="A170:V170"/>
    <mergeCell ref="A172:V172"/>
    <mergeCell ref="A179:V179"/>
    <mergeCell ref="A181:G181"/>
    <mergeCell ref="A182:G182"/>
    <mergeCell ref="A153:V153"/>
    <mergeCell ref="A154:V154"/>
    <mergeCell ref="A156:V156"/>
    <mergeCell ref="A158:V158"/>
    <mergeCell ref="A159:V159"/>
    <mergeCell ref="A162:V162"/>
    <mergeCell ref="A129:V129"/>
    <mergeCell ref="A135:V135"/>
    <mergeCell ref="A136:V136"/>
    <mergeCell ref="A145:V145"/>
    <mergeCell ref="A147:V147"/>
    <mergeCell ref="A150:V150"/>
    <mergeCell ref="A107:V107"/>
    <mergeCell ref="A117:V117"/>
    <mergeCell ref="A119:V119"/>
    <mergeCell ref="A120:V120"/>
    <mergeCell ref="A123:V123"/>
    <mergeCell ref="A126:V126"/>
    <mergeCell ref="A86:V86"/>
    <mergeCell ref="A87:V87"/>
    <mergeCell ref="A92:V92"/>
    <mergeCell ref="A93:V93"/>
    <mergeCell ref="A95:V95"/>
    <mergeCell ref="A103:V103"/>
    <mergeCell ref="A63:V63"/>
    <mergeCell ref="A67:V67"/>
    <mergeCell ref="A69:V69"/>
    <mergeCell ref="A75:V75"/>
    <mergeCell ref="A76:V76"/>
    <mergeCell ref="A82:V82"/>
    <mergeCell ref="A40:V40"/>
    <mergeCell ref="A44:V44"/>
    <mergeCell ref="A46:V46"/>
    <mergeCell ref="A48:V48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9049.11/1000</f>
        <v>9.0491100000000007</v>
      </c>
      <c r="H11" s="85"/>
      <c r="I11" s="55" t="s">
        <v>6</v>
      </c>
      <c r="J11" s="86">
        <f>57697.37/1000</f>
        <v>57.697369999999999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0.13168000000000002</v>
      </c>
      <c r="H14" s="85"/>
      <c r="I14" s="55" t="s">
        <v>8</v>
      </c>
      <c r="J14" s="86">
        <f>(P14+P15)/1000</f>
        <v>0.13168000000000002</v>
      </c>
      <c r="K14" s="87"/>
      <c r="L14" s="58">
        <v>1489.83</v>
      </c>
      <c r="M14" s="35" t="s">
        <v>8</v>
      </c>
      <c r="N14" s="57"/>
      <c r="O14" s="26">
        <v>131.63</v>
      </c>
      <c r="P14" s="27">
        <v>131.63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1491.02/1000</f>
        <v>1.49102</v>
      </c>
      <c r="H15" s="117"/>
      <c r="I15" s="55" t="s">
        <v>6</v>
      </c>
      <c r="J15" s="86">
        <f>16434.42/1000</f>
        <v>16.434419999999999</v>
      </c>
      <c r="K15" s="87"/>
      <c r="L15" s="59">
        <v>16421.62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1.19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12.8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487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488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489</v>
      </c>
      <c r="C26" s="132" t="s">
        <v>490</v>
      </c>
      <c r="D26" s="154" t="s">
        <v>491</v>
      </c>
      <c r="E26" s="155">
        <v>0.06</v>
      </c>
      <c r="F26" s="134" t="s">
        <v>492</v>
      </c>
      <c r="G26" s="134">
        <v>0.57999999999999996</v>
      </c>
      <c r="H26" s="156"/>
      <c r="I26" s="156"/>
      <c r="J26" s="134" t="s">
        <v>493</v>
      </c>
      <c r="K26" s="134">
        <v>6.38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494</v>
      </c>
      <c r="C27" s="132" t="s">
        <v>495</v>
      </c>
      <c r="D27" s="154" t="s">
        <v>491</v>
      </c>
      <c r="E27" s="155">
        <v>0.67</v>
      </c>
      <c r="F27" s="134" t="s">
        <v>496</v>
      </c>
      <c r="G27" s="134">
        <v>6.67</v>
      </c>
      <c r="H27" s="156"/>
      <c r="I27" s="156"/>
      <c r="J27" s="134" t="s">
        <v>497</v>
      </c>
      <c r="K27" s="134">
        <v>73.45</v>
      </c>
      <c r="L27" s="157"/>
      <c r="M27" s="156">
        <f>IF(ISNUMBER(K27/G27),IF(NOT(K27/G27=0),K27/G27, " "), " ")</f>
        <v>11.011994002998501</v>
      </c>
      <c r="N27" s="154"/>
    </row>
    <row r="28" spans="1:23" s="29" customFormat="1" ht="22.8" x14ac:dyDescent="0.25">
      <c r="A28" s="152">
        <v>3</v>
      </c>
      <c r="B28" s="153" t="s">
        <v>498</v>
      </c>
      <c r="C28" s="132" t="s">
        <v>499</v>
      </c>
      <c r="D28" s="154" t="s">
        <v>491</v>
      </c>
      <c r="E28" s="155">
        <v>3.31</v>
      </c>
      <c r="F28" s="134" t="s">
        <v>500</v>
      </c>
      <c r="G28" s="134">
        <v>33.86</v>
      </c>
      <c r="H28" s="156"/>
      <c r="I28" s="156"/>
      <c r="J28" s="134" t="s">
        <v>501</v>
      </c>
      <c r="K28" s="134">
        <v>373.04</v>
      </c>
      <c r="L28" s="157"/>
      <c r="M28" s="156">
        <f>IF(ISNUMBER(K28/G28),IF(NOT(K28/G28=0),K28/G28, " "), " ")</f>
        <v>11.017129356172475</v>
      </c>
      <c r="N28" s="154"/>
    </row>
    <row r="29" spans="1:23" s="29" customFormat="1" ht="22.8" x14ac:dyDescent="0.25">
      <c r="A29" s="152">
        <v>4</v>
      </c>
      <c r="B29" s="153" t="s">
        <v>502</v>
      </c>
      <c r="C29" s="132" t="s">
        <v>503</v>
      </c>
      <c r="D29" s="154" t="s">
        <v>491</v>
      </c>
      <c r="E29" s="155">
        <v>18.350000000000001</v>
      </c>
      <c r="F29" s="134" t="s">
        <v>504</v>
      </c>
      <c r="G29" s="134">
        <v>189.55</v>
      </c>
      <c r="H29" s="156"/>
      <c r="I29" s="156"/>
      <c r="J29" s="134" t="s">
        <v>505</v>
      </c>
      <c r="K29" s="134">
        <v>2090.25</v>
      </c>
      <c r="L29" s="157"/>
      <c r="M29" s="156">
        <f>IF(ISNUMBER(K29/G29),IF(NOT(K29/G29=0),K29/G29, " "), " ")</f>
        <v>11.027433394882616</v>
      </c>
      <c r="N29" s="154"/>
    </row>
    <row r="30" spans="1:23" ht="22.8" x14ac:dyDescent="0.25">
      <c r="A30" s="152">
        <v>5</v>
      </c>
      <c r="B30" s="153" t="s">
        <v>506</v>
      </c>
      <c r="C30" s="132" t="s">
        <v>507</v>
      </c>
      <c r="D30" s="154" t="s">
        <v>491</v>
      </c>
      <c r="E30" s="155">
        <v>4.6900000000000004</v>
      </c>
      <c r="F30" s="134" t="s">
        <v>508</v>
      </c>
      <c r="G30" s="134">
        <v>50.14</v>
      </c>
      <c r="H30" s="156"/>
      <c r="I30" s="156"/>
      <c r="J30" s="134" t="s">
        <v>509</v>
      </c>
      <c r="K30" s="134">
        <v>552.44000000000005</v>
      </c>
      <c r="L30" s="157"/>
      <c r="M30" s="156">
        <f>IF(ISNUMBER(K30/G30),IF(NOT(K30/G30=0),K30/G30, " "), " ")</f>
        <v>11.017949740725967</v>
      </c>
      <c r="N30" s="154"/>
    </row>
    <row r="31" spans="1:23" ht="22.8" x14ac:dyDescent="0.25">
      <c r="A31" s="152">
        <v>6</v>
      </c>
      <c r="B31" s="153" t="s">
        <v>510</v>
      </c>
      <c r="C31" s="132" t="s">
        <v>511</v>
      </c>
      <c r="D31" s="154" t="s">
        <v>491</v>
      </c>
      <c r="E31" s="155">
        <v>31.38</v>
      </c>
      <c r="F31" s="134" t="s">
        <v>512</v>
      </c>
      <c r="G31" s="134">
        <v>338.28</v>
      </c>
      <c r="H31" s="156"/>
      <c r="I31" s="156"/>
      <c r="J31" s="134" t="s">
        <v>513</v>
      </c>
      <c r="K31" s="134">
        <v>3729.85</v>
      </c>
      <c r="L31" s="157"/>
      <c r="M31" s="156">
        <f>IF(ISNUMBER(K31/G31),IF(NOT(K31/G31=0),K31/G31, " "), " ")</f>
        <v>11.025925269007923</v>
      </c>
      <c r="N31" s="154"/>
    </row>
    <row r="32" spans="1:23" ht="22.8" x14ac:dyDescent="0.25">
      <c r="A32" s="152">
        <v>7</v>
      </c>
      <c r="B32" s="153" t="s">
        <v>514</v>
      </c>
      <c r="C32" s="132" t="s">
        <v>515</v>
      </c>
      <c r="D32" s="154" t="s">
        <v>491</v>
      </c>
      <c r="E32" s="155">
        <v>18.2</v>
      </c>
      <c r="F32" s="134" t="s">
        <v>516</v>
      </c>
      <c r="G32" s="134">
        <v>203.85</v>
      </c>
      <c r="H32" s="156"/>
      <c r="I32" s="156"/>
      <c r="J32" s="134" t="s">
        <v>517</v>
      </c>
      <c r="K32" s="134">
        <v>2246.2399999999998</v>
      </c>
      <c r="L32" s="157"/>
      <c r="M32" s="156">
        <f>IF(ISNUMBER(K32/G32),IF(NOT(K32/G32=0),K32/G32, " "), " ")</f>
        <v>11.019082658817757</v>
      </c>
      <c r="N32" s="154"/>
    </row>
    <row r="33" spans="1:14" ht="22.8" x14ac:dyDescent="0.25">
      <c r="A33" s="152">
        <v>8</v>
      </c>
      <c r="B33" s="153" t="s">
        <v>518</v>
      </c>
      <c r="C33" s="132" t="s">
        <v>519</v>
      </c>
      <c r="D33" s="154" t="s">
        <v>491</v>
      </c>
      <c r="E33" s="155">
        <v>4.05</v>
      </c>
      <c r="F33" s="134" t="s">
        <v>520</v>
      </c>
      <c r="G33" s="134">
        <v>46.45</v>
      </c>
      <c r="H33" s="156"/>
      <c r="I33" s="156"/>
      <c r="J33" s="134" t="s">
        <v>521</v>
      </c>
      <c r="K33" s="134">
        <v>511.8</v>
      </c>
      <c r="L33" s="157"/>
      <c r="M33" s="156">
        <f>IF(ISNUMBER(K33/G33),IF(NOT(K33/G33=0),K33/G33, " "), " ")</f>
        <v>11.018299246501615</v>
      </c>
      <c r="N33" s="154"/>
    </row>
    <row r="34" spans="1:14" ht="22.8" x14ac:dyDescent="0.25">
      <c r="A34" s="152">
        <v>9</v>
      </c>
      <c r="B34" s="153" t="s">
        <v>522</v>
      </c>
      <c r="C34" s="132" t="s">
        <v>523</v>
      </c>
      <c r="D34" s="154" t="s">
        <v>491</v>
      </c>
      <c r="E34" s="155">
        <v>0.54</v>
      </c>
      <c r="F34" s="134" t="s">
        <v>524</v>
      </c>
      <c r="G34" s="134">
        <v>6.42</v>
      </c>
      <c r="H34" s="156"/>
      <c r="I34" s="156"/>
      <c r="J34" s="134" t="s">
        <v>525</v>
      </c>
      <c r="K34" s="134">
        <v>70.78</v>
      </c>
      <c r="L34" s="157"/>
      <c r="M34" s="156">
        <f>IF(ISNUMBER(K34/G34),IF(NOT(K34/G34=0),K34/G34, " "), " ")</f>
        <v>11.024922118380063</v>
      </c>
      <c r="N34" s="154"/>
    </row>
    <row r="35" spans="1:14" ht="22.8" x14ac:dyDescent="0.25">
      <c r="A35" s="152">
        <v>10</v>
      </c>
      <c r="B35" s="153" t="s">
        <v>526</v>
      </c>
      <c r="C35" s="132" t="s">
        <v>527</v>
      </c>
      <c r="D35" s="154" t="s">
        <v>491</v>
      </c>
      <c r="E35" s="155">
        <v>0.86</v>
      </c>
      <c r="F35" s="134" t="s">
        <v>528</v>
      </c>
      <c r="G35" s="134">
        <v>10.35</v>
      </c>
      <c r="H35" s="156"/>
      <c r="I35" s="156"/>
      <c r="J35" s="134" t="s">
        <v>529</v>
      </c>
      <c r="K35" s="134">
        <v>113.97</v>
      </c>
      <c r="L35" s="157"/>
      <c r="M35" s="156">
        <f>IF(ISNUMBER(K35/G35),IF(NOT(K35/G35=0),K35/G35, " "), " ")</f>
        <v>11.011594202898552</v>
      </c>
      <c r="N35" s="154"/>
    </row>
    <row r="36" spans="1:14" ht="22.8" x14ac:dyDescent="0.25">
      <c r="A36" s="152">
        <v>11</v>
      </c>
      <c r="B36" s="153" t="s">
        <v>530</v>
      </c>
      <c r="C36" s="132" t="s">
        <v>531</v>
      </c>
      <c r="D36" s="154" t="s">
        <v>491</v>
      </c>
      <c r="E36" s="155">
        <v>44.35</v>
      </c>
      <c r="F36" s="134" t="s">
        <v>532</v>
      </c>
      <c r="G36" s="134">
        <v>539.28</v>
      </c>
      <c r="H36" s="156"/>
      <c r="I36" s="156"/>
      <c r="J36" s="134" t="s">
        <v>533</v>
      </c>
      <c r="K36" s="134">
        <v>5943.33</v>
      </c>
      <c r="L36" s="157"/>
      <c r="M36" s="156">
        <f>IF(ISNUMBER(K36/G36),IF(NOT(K36/G36=0),K36/G36, " "), " ")</f>
        <v>11.020861148197596</v>
      </c>
      <c r="N36" s="154"/>
    </row>
    <row r="37" spans="1:14" ht="22.8" x14ac:dyDescent="0.25">
      <c r="A37" s="152">
        <v>12</v>
      </c>
      <c r="B37" s="153" t="s">
        <v>534</v>
      </c>
      <c r="C37" s="132" t="s">
        <v>535</v>
      </c>
      <c r="D37" s="154" t="s">
        <v>491</v>
      </c>
      <c r="E37" s="155">
        <v>5.0999999999999996</v>
      </c>
      <c r="F37" s="134" t="s">
        <v>536</v>
      </c>
      <c r="G37" s="134">
        <v>63.95</v>
      </c>
      <c r="H37" s="156"/>
      <c r="I37" s="156"/>
      <c r="J37" s="134" t="s">
        <v>537</v>
      </c>
      <c r="K37" s="134">
        <v>704.62</v>
      </c>
      <c r="L37" s="157"/>
      <c r="M37" s="156">
        <f>IF(ISNUMBER(K37/G37),IF(NOT(K37/G37=0),K37/G37, " "), " ")</f>
        <v>11.018295543393275</v>
      </c>
      <c r="N37" s="154"/>
    </row>
    <row r="38" spans="1:14" ht="22.8" x14ac:dyDescent="0.25">
      <c r="A38" s="152">
        <v>13</v>
      </c>
      <c r="B38" s="153" t="s">
        <v>538</v>
      </c>
      <c r="C38" s="132" t="s">
        <v>539</v>
      </c>
      <c r="D38" s="154" t="s">
        <v>491</v>
      </c>
      <c r="E38" s="155">
        <v>7.0000000000000007E-2</v>
      </c>
      <c r="F38" s="134" t="s">
        <v>540</v>
      </c>
      <c r="G38" s="134">
        <v>0.92</v>
      </c>
      <c r="H38" s="156"/>
      <c r="I38" s="156"/>
      <c r="J38" s="134" t="s">
        <v>541</v>
      </c>
      <c r="K38" s="134">
        <v>10.09</v>
      </c>
      <c r="L38" s="157"/>
      <c r="M38" s="156">
        <f>IF(ISNUMBER(K38/G38),IF(NOT(K38/G38=0),K38/G38, " "), " ")</f>
        <v>10.967391304347826</v>
      </c>
      <c r="N38" s="154"/>
    </row>
    <row r="39" spans="1:14" ht="22.8" x14ac:dyDescent="0.25">
      <c r="A39" s="152">
        <v>14</v>
      </c>
      <c r="B39" s="153">
        <v>2</v>
      </c>
      <c r="C39" s="132" t="s">
        <v>542</v>
      </c>
      <c r="D39" s="154" t="s">
        <v>491</v>
      </c>
      <c r="E39" s="155">
        <v>0.05</v>
      </c>
      <c r="F39" s="134" t="s">
        <v>543</v>
      </c>
      <c r="G39" s="134"/>
      <c r="H39" s="156"/>
      <c r="I39" s="156"/>
      <c r="J39" s="134" t="s">
        <v>543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544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30303</v>
      </c>
      <c r="C41" s="132" t="s">
        <v>545</v>
      </c>
      <c r="D41" s="154" t="s">
        <v>546</v>
      </c>
      <c r="E41" s="155">
        <v>0.02</v>
      </c>
      <c r="F41" s="134" t="s">
        <v>547</v>
      </c>
      <c r="G41" s="134">
        <v>0.02</v>
      </c>
      <c r="H41" s="156"/>
      <c r="I41" s="156"/>
      <c r="J41" s="134" t="s">
        <v>548</v>
      </c>
      <c r="K41" s="134">
        <v>0.1</v>
      </c>
      <c r="L41" s="157"/>
      <c r="M41" s="156">
        <f>IF(ISNUMBER(K41/G41),IF(NOT(K41/G41=0),K41/G41, " "), " ")</f>
        <v>5</v>
      </c>
      <c r="N41" s="154" t="s">
        <v>549</v>
      </c>
    </row>
    <row r="42" spans="1:14" ht="22.8" x14ac:dyDescent="0.25">
      <c r="A42" s="152">
        <v>16</v>
      </c>
      <c r="B42" s="153">
        <v>30401</v>
      </c>
      <c r="C42" s="132" t="s">
        <v>550</v>
      </c>
      <c r="D42" s="154" t="s">
        <v>546</v>
      </c>
      <c r="E42" s="155">
        <v>0.03</v>
      </c>
      <c r="F42" s="134" t="s">
        <v>551</v>
      </c>
      <c r="G42" s="134">
        <v>7.0000000000000007E-2</v>
      </c>
      <c r="H42" s="156"/>
      <c r="I42" s="156"/>
      <c r="J42" s="134" t="s">
        <v>552</v>
      </c>
      <c r="K42" s="134">
        <v>0.18</v>
      </c>
      <c r="L42" s="157"/>
      <c r="M42" s="156">
        <f>IF(ISNUMBER(K42/G42),IF(NOT(K42/G42=0),K42/G42, " "), " ")</f>
        <v>2.5714285714285712</v>
      </c>
      <c r="N42" s="154" t="s">
        <v>549</v>
      </c>
    </row>
    <row r="43" spans="1:14" ht="22.8" x14ac:dyDescent="0.25">
      <c r="A43" s="152">
        <v>17</v>
      </c>
      <c r="B43" s="153">
        <v>30954</v>
      </c>
      <c r="C43" s="132" t="s">
        <v>553</v>
      </c>
      <c r="D43" s="154" t="s">
        <v>546</v>
      </c>
      <c r="E43" s="155">
        <v>0.05</v>
      </c>
      <c r="F43" s="134" t="s">
        <v>554</v>
      </c>
      <c r="G43" s="134">
        <v>1.68</v>
      </c>
      <c r="H43" s="156"/>
      <c r="I43" s="156"/>
      <c r="J43" s="134" t="s">
        <v>555</v>
      </c>
      <c r="K43" s="134">
        <v>7.75</v>
      </c>
      <c r="L43" s="157"/>
      <c r="M43" s="156">
        <f>IF(ISNUMBER(K43/G43),IF(NOT(K43/G43=0),K43/G43, " "), " ")</f>
        <v>4.6130952380952381</v>
      </c>
      <c r="N43" s="154" t="s">
        <v>556</v>
      </c>
    </row>
    <row r="44" spans="1:14" ht="22.8" x14ac:dyDescent="0.25">
      <c r="A44" s="152">
        <v>18</v>
      </c>
      <c r="B44" s="153">
        <v>40502</v>
      </c>
      <c r="C44" s="132" t="s">
        <v>557</v>
      </c>
      <c r="D44" s="154" t="s">
        <v>546</v>
      </c>
      <c r="E44" s="155">
        <v>0.89</v>
      </c>
      <c r="F44" s="134" t="s">
        <v>558</v>
      </c>
      <c r="G44" s="134">
        <v>6.99</v>
      </c>
      <c r="H44" s="156"/>
      <c r="I44" s="156"/>
      <c r="J44" s="134" t="s">
        <v>559</v>
      </c>
      <c r="K44" s="134">
        <v>40.049999999999997</v>
      </c>
      <c r="L44" s="157"/>
      <c r="M44" s="156">
        <f>IF(ISNUMBER(K44/G44),IF(NOT(K44/G44=0),K44/G44, " "), " ")</f>
        <v>5.7296137339055786</v>
      </c>
      <c r="N44" s="154" t="s">
        <v>549</v>
      </c>
    </row>
    <row r="45" spans="1:14" ht="22.8" x14ac:dyDescent="0.25">
      <c r="A45" s="152">
        <v>19</v>
      </c>
      <c r="B45" s="153">
        <v>40504</v>
      </c>
      <c r="C45" s="132" t="s">
        <v>560</v>
      </c>
      <c r="D45" s="154" t="s">
        <v>546</v>
      </c>
      <c r="E45" s="155">
        <v>1.45</v>
      </c>
      <c r="F45" s="134" t="s">
        <v>561</v>
      </c>
      <c r="G45" s="134">
        <v>1.86</v>
      </c>
      <c r="H45" s="156"/>
      <c r="I45" s="156"/>
      <c r="J45" s="134" t="s">
        <v>562</v>
      </c>
      <c r="K45" s="134">
        <v>4.3499999999999996</v>
      </c>
      <c r="L45" s="157"/>
      <c r="M45" s="156">
        <f>IF(ISNUMBER(K45/G45),IF(NOT(K45/G45=0),K45/G45, " "), " ")</f>
        <v>2.3387096774193545</v>
      </c>
      <c r="N45" s="154" t="s">
        <v>549</v>
      </c>
    </row>
    <row r="46" spans="1:14" ht="22.8" x14ac:dyDescent="0.25">
      <c r="A46" s="152">
        <v>20</v>
      </c>
      <c r="B46" s="153">
        <v>253100</v>
      </c>
      <c r="C46" s="132" t="s">
        <v>563</v>
      </c>
      <c r="D46" s="154" t="s">
        <v>546</v>
      </c>
      <c r="E46" s="155">
        <v>0.01</v>
      </c>
      <c r="F46" s="134" t="s">
        <v>564</v>
      </c>
      <c r="G46" s="134">
        <v>0.02</v>
      </c>
      <c r="H46" s="156"/>
      <c r="I46" s="156"/>
      <c r="J46" s="134" t="s">
        <v>565</v>
      </c>
      <c r="K46" s="134">
        <v>0.09</v>
      </c>
      <c r="L46" s="157"/>
      <c r="M46" s="156">
        <f>IF(ISNUMBER(K46/G46),IF(NOT(K46/G46=0),K46/G46, " "), " ")</f>
        <v>4.5</v>
      </c>
      <c r="N46" s="154" t="s">
        <v>566</v>
      </c>
    </row>
    <row r="47" spans="1:14" ht="22.8" x14ac:dyDescent="0.25">
      <c r="A47" s="152">
        <v>21</v>
      </c>
      <c r="B47" s="153">
        <v>330206</v>
      </c>
      <c r="C47" s="132" t="s">
        <v>567</v>
      </c>
      <c r="D47" s="154" t="s">
        <v>546</v>
      </c>
      <c r="E47" s="155">
        <v>1.17</v>
      </c>
      <c r="F47" s="134" t="s">
        <v>568</v>
      </c>
      <c r="G47" s="134">
        <v>2.7</v>
      </c>
      <c r="H47" s="156"/>
      <c r="I47" s="156"/>
      <c r="J47" s="134" t="s">
        <v>569</v>
      </c>
      <c r="K47" s="134">
        <v>12.87</v>
      </c>
      <c r="L47" s="157"/>
      <c r="M47" s="156">
        <f>IF(ISNUMBER(K47/G47),IF(NOT(K47/G47=0),K47/G47, " "), " ")</f>
        <v>4.7666666666666657</v>
      </c>
      <c r="N47" s="154" t="s">
        <v>549</v>
      </c>
    </row>
    <row r="48" spans="1:14" ht="22.8" x14ac:dyDescent="0.25">
      <c r="A48" s="152">
        <v>22</v>
      </c>
      <c r="B48" s="153">
        <v>400001</v>
      </c>
      <c r="C48" s="132" t="s">
        <v>570</v>
      </c>
      <c r="D48" s="154" t="s">
        <v>546</v>
      </c>
      <c r="E48" s="155">
        <v>0.21</v>
      </c>
      <c r="F48" s="134" t="s">
        <v>571</v>
      </c>
      <c r="G48" s="134">
        <v>21.66</v>
      </c>
      <c r="H48" s="156"/>
      <c r="I48" s="156"/>
      <c r="J48" s="134" t="s">
        <v>572</v>
      </c>
      <c r="K48" s="134">
        <v>119.7</v>
      </c>
      <c r="L48" s="157"/>
      <c r="M48" s="156">
        <f>IF(ISNUMBER(K48/G48),IF(NOT(K48/G48=0),K48/G48, " "), " ")</f>
        <v>5.5263157894736841</v>
      </c>
      <c r="N48" s="154" t="s">
        <v>549</v>
      </c>
    </row>
    <row r="49" spans="1:14" ht="19.350000000000001" customHeight="1" x14ac:dyDescent="0.25">
      <c r="A49" s="128" t="s">
        <v>573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574</v>
      </c>
      <c r="C50" s="132" t="s">
        <v>575</v>
      </c>
      <c r="D50" s="154" t="s">
        <v>576</v>
      </c>
      <c r="E50" s="155">
        <v>1E-4</v>
      </c>
      <c r="F50" s="134" t="s">
        <v>577</v>
      </c>
      <c r="G50" s="134">
        <v>1.32</v>
      </c>
      <c r="H50" s="156">
        <v>39568.370000000003</v>
      </c>
      <c r="I50" s="156">
        <v>3.96</v>
      </c>
      <c r="J50" s="134" t="s">
        <v>578</v>
      </c>
      <c r="K50" s="134">
        <v>4.05</v>
      </c>
      <c r="L50" s="157"/>
      <c r="M50" s="156">
        <f>IF(ISNUMBER(K50/G50),IF(NOT(K50/G50=0),K50/G50, " "), " ")</f>
        <v>3.0681818181818179</v>
      </c>
      <c r="N50" s="154" t="s">
        <v>579</v>
      </c>
    </row>
    <row r="51" spans="1:14" ht="34.200000000000003" x14ac:dyDescent="0.25">
      <c r="A51" s="152">
        <v>24</v>
      </c>
      <c r="B51" s="153" t="s">
        <v>580</v>
      </c>
      <c r="C51" s="132" t="s">
        <v>581</v>
      </c>
      <c r="D51" s="154" t="s">
        <v>576</v>
      </c>
      <c r="E51" s="155">
        <v>1.0699999999999999E-2</v>
      </c>
      <c r="F51" s="134" t="s">
        <v>582</v>
      </c>
      <c r="G51" s="134">
        <v>93.51</v>
      </c>
      <c r="H51" s="156">
        <v>40186.449999999997</v>
      </c>
      <c r="I51" s="156">
        <v>429.99</v>
      </c>
      <c r="J51" s="134" t="s">
        <v>583</v>
      </c>
      <c r="K51" s="134">
        <v>439.88</v>
      </c>
      <c r="L51" s="157"/>
      <c r="M51" s="156">
        <f>IF(ISNUMBER(K51/G51),IF(NOT(K51/G51=0),K51/G51, " "), " ")</f>
        <v>4.7040958186290229</v>
      </c>
      <c r="N51" s="154" t="s">
        <v>584</v>
      </c>
    </row>
    <row r="52" spans="1:14" ht="22.8" x14ac:dyDescent="0.25">
      <c r="A52" s="152">
        <v>25</v>
      </c>
      <c r="B52" s="153" t="s">
        <v>585</v>
      </c>
      <c r="C52" s="132" t="s">
        <v>586</v>
      </c>
      <c r="D52" s="154" t="s">
        <v>587</v>
      </c>
      <c r="E52" s="155">
        <v>0.24660000000000001</v>
      </c>
      <c r="F52" s="134" t="s">
        <v>588</v>
      </c>
      <c r="G52" s="134">
        <v>1.51</v>
      </c>
      <c r="H52" s="156">
        <v>41.25</v>
      </c>
      <c r="I52" s="156">
        <v>10.16</v>
      </c>
      <c r="J52" s="134" t="s">
        <v>589</v>
      </c>
      <c r="K52" s="134">
        <v>10.9</v>
      </c>
      <c r="L52" s="157"/>
      <c r="M52" s="156">
        <f>IF(ISNUMBER(K52/G52),IF(NOT(K52/G52=0),K52/G52, " "), " ")</f>
        <v>7.2185430463576159</v>
      </c>
      <c r="N52" s="154" t="s">
        <v>590</v>
      </c>
    </row>
    <row r="53" spans="1:14" ht="22.8" x14ac:dyDescent="0.25">
      <c r="A53" s="152">
        <v>26</v>
      </c>
      <c r="B53" s="153" t="s">
        <v>591</v>
      </c>
      <c r="C53" s="132" t="s">
        <v>592</v>
      </c>
      <c r="D53" s="154" t="s">
        <v>576</v>
      </c>
      <c r="E53" s="155">
        <v>5.9999999999999995E-4</v>
      </c>
      <c r="F53" s="134" t="s">
        <v>593</v>
      </c>
      <c r="G53" s="134">
        <v>2.79</v>
      </c>
      <c r="H53" s="156">
        <v>22839</v>
      </c>
      <c r="I53" s="156">
        <v>13.7</v>
      </c>
      <c r="J53" s="134" t="s">
        <v>594</v>
      </c>
      <c r="K53" s="134">
        <v>14.03</v>
      </c>
      <c r="L53" s="157"/>
      <c r="M53" s="156">
        <f>IF(ISNUMBER(K53/G53),IF(NOT(K53/G53=0),K53/G53, " "), " ")</f>
        <v>5.0286738351254474</v>
      </c>
      <c r="N53" s="154" t="s">
        <v>595</v>
      </c>
    </row>
    <row r="54" spans="1:14" ht="22.8" x14ac:dyDescent="0.25">
      <c r="A54" s="152">
        <v>27</v>
      </c>
      <c r="B54" s="153" t="s">
        <v>596</v>
      </c>
      <c r="C54" s="132" t="s">
        <v>597</v>
      </c>
      <c r="D54" s="154" t="s">
        <v>598</v>
      </c>
      <c r="E54" s="155">
        <v>17.481000000000002</v>
      </c>
      <c r="F54" s="134" t="s">
        <v>599</v>
      </c>
      <c r="G54" s="134">
        <v>353.12</v>
      </c>
      <c r="H54" s="156">
        <v>87</v>
      </c>
      <c r="I54" s="156">
        <v>1520.85</v>
      </c>
      <c r="J54" s="134" t="s">
        <v>600</v>
      </c>
      <c r="K54" s="134">
        <v>1566.81</v>
      </c>
      <c r="L54" s="157"/>
      <c r="M54" s="156">
        <f>IF(ISNUMBER(K54/G54),IF(NOT(K54/G54=0),K54/G54, " "), " ")</f>
        <v>4.4370468962392389</v>
      </c>
      <c r="N54" s="154" t="s">
        <v>601</v>
      </c>
    </row>
    <row r="55" spans="1:14" ht="22.8" x14ac:dyDescent="0.25">
      <c r="A55" s="152">
        <v>28</v>
      </c>
      <c r="B55" s="153" t="s">
        <v>602</v>
      </c>
      <c r="C55" s="132" t="s">
        <v>603</v>
      </c>
      <c r="D55" s="154" t="s">
        <v>576</v>
      </c>
      <c r="E55" s="155">
        <v>2.0000000000000001E-4</v>
      </c>
      <c r="F55" s="134" t="s">
        <v>604</v>
      </c>
      <c r="G55" s="134">
        <v>2.14</v>
      </c>
      <c r="H55" s="156">
        <v>53556.78</v>
      </c>
      <c r="I55" s="156">
        <v>10.72</v>
      </c>
      <c r="J55" s="134" t="s">
        <v>605</v>
      </c>
      <c r="K55" s="134">
        <v>10.94</v>
      </c>
      <c r="L55" s="157"/>
      <c r="M55" s="156">
        <f>IF(ISNUMBER(K55/G55),IF(NOT(K55/G55=0),K55/G55, " "), " ")</f>
        <v>5.1121495327102799</v>
      </c>
      <c r="N55" s="154" t="s">
        <v>606</v>
      </c>
    </row>
    <row r="56" spans="1:14" ht="22.8" x14ac:dyDescent="0.25">
      <c r="A56" s="152">
        <v>29</v>
      </c>
      <c r="B56" s="153" t="s">
        <v>607</v>
      </c>
      <c r="C56" s="132" t="s">
        <v>608</v>
      </c>
      <c r="D56" s="154" t="s">
        <v>587</v>
      </c>
      <c r="E56" s="155">
        <v>0.11</v>
      </c>
      <c r="F56" s="134" t="s">
        <v>609</v>
      </c>
      <c r="G56" s="134">
        <v>11.11</v>
      </c>
      <c r="H56" s="156">
        <v>328</v>
      </c>
      <c r="I56" s="156">
        <v>36.11</v>
      </c>
      <c r="J56" s="134" t="s">
        <v>610</v>
      </c>
      <c r="K56" s="134">
        <v>37.200000000000003</v>
      </c>
      <c r="L56" s="157"/>
      <c r="M56" s="156">
        <f>IF(ISNUMBER(K56/G56),IF(NOT(K56/G56=0),K56/G56, " "), " ")</f>
        <v>3.3483348334833489</v>
      </c>
      <c r="N56" s="154" t="s">
        <v>611</v>
      </c>
    </row>
    <row r="57" spans="1:14" ht="114" x14ac:dyDescent="0.25">
      <c r="A57" s="152">
        <v>30</v>
      </c>
      <c r="B57" s="153" t="s">
        <v>612</v>
      </c>
      <c r="C57" s="132" t="s">
        <v>613</v>
      </c>
      <c r="D57" s="154" t="s">
        <v>576</v>
      </c>
      <c r="E57" s="155">
        <v>8.9999999999999998E-4</v>
      </c>
      <c r="F57" s="134" t="s">
        <v>614</v>
      </c>
      <c r="G57" s="134">
        <v>4.7699999999999996</v>
      </c>
      <c r="H57" s="156">
        <v>20100.32</v>
      </c>
      <c r="I57" s="156">
        <v>18.09</v>
      </c>
      <c r="J57" s="134" t="s">
        <v>615</v>
      </c>
      <c r="K57" s="134">
        <v>18.54</v>
      </c>
      <c r="L57" s="157"/>
      <c r="M57" s="156">
        <f>IF(ISNUMBER(K57/G57),IF(NOT(K57/G57=0),K57/G57, " "), " ")</f>
        <v>3.8867924528301887</v>
      </c>
      <c r="N57" s="154" t="s">
        <v>616</v>
      </c>
    </row>
    <row r="58" spans="1:14" ht="22.8" x14ac:dyDescent="0.25">
      <c r="A58" s="152">
        <v>31</v>
      </c>
      <c r="B58" s="153" t="s">
        <v>617</v>
      </c>
      <c r="C58" s="132" t="s">
        <v>618</v>
      </c>
      <c r="D58" s="154" t="s">
        <v>619</v>
      </c>
      <c r="E58" s="155">
        <v>5.0900000000000001E-2</v>
      </c>
      <c r="F58" s="134" t="s">
        <v>620</v>
      </c>
      <c r="G58" s="134">
        <v>2.15</v>
      </c>
      <c r="H58" s="156">
        <v>128.38999999999999</v>
      </c>
      <c r="I58" s="156">
        <v>6.54</v>
      </c>
      <c r="J58" s="134" t="s">
        <v>621</v>
      </c>
      <c r="K58" s="134">
        <v>6.67</v>
      </c>
      <c r="L58" s="157"/>
      <c r="M58" s="156">
        <f>IF(ISNUMBER(K58/G58),IF(NOT(K58/G58=0),K58/G58, " "), " ")</f>
        <v>3.1023255813953488</v>
      </c>
      <c r="N58" s="154" t="s">
        <v>622</v>
      </c>
    </row>
    <row r="59" spans="1:14" ht="22.8" x14ac:dyDescent="0.25">
      <c r="A59" s="152">
        <v>32</v>
      </c>
      <c r="B59" s="153" t="s">
        <v>623</v>
      </c>
      <c r="C59" s="132" t="s">
        <v>624</v>
      </c>
      <c r="D59" s="154" t="s">
        <v>619</v>
      </c>
      <c r="E59" s="155">
        <v>0.17199999999999999</v>
      </c>
      <c r="F59" s="134" t="s">
        <v>625</v>
      </c>
      <c r="G59" s="134">
        <v>1.72</v>
      </c>
      <c r="H59" s="156">
        <v>58.9</v>
      </c>
      <c r="I59" s="156">
        <v>10.130000000000001</v>
      </c>
      <c r="J59" s="134" t="s">
        <v>626</v>
      </c>
      <c r="K59" s="134">
        <v>10.35</v>
      </c>
      <c r="L59" s="157"/>
      <c r="M59" s="156">
        <f>IF(ISNUMBER(K59/G59),IF(NOT(K59/G59=0),K59/G59, " "), " ")</f>
        <v>6.0174418604651159</v>
      </c>
      <c r="N59" s="154" t="s">
        <v>627</v>
      </c>
    </row>
    <row r="60" spans="1:14" ht="45.6" x14ac:dyDescent="0.25">
      <c r="A60" s="152">
        <v>33</v>
      </c>
      <c r="B60" s="153" t="s">
        <v>628</v>
      </c>
      <c r="C60" s="132" t="s">
        <v>629</v>
      </c>
      <c r="D60" s="154" t="s">
        <v>619</v>
      </c>
      <c r="E60" s="155">
        <v>1.1399999999999999</v>
      </c>
      <c r="F60" s="134" t="s">
        <v>630</v>
      </c>
      <c r="G60" s="134">
        <v>25.99</v>
      </c>
      <c r="H60" s="156">
        <v>118.14</v>
      </c>
      <c r="I60" s="156">
        <v>134.68</v>
      </c>
      <c r="J60" s="134" t="s">
        <v>631</v>
      </c>
      <c r="K60" s="134">
        <v>137.49</v>
      </c>
      <c r="L60" s="157"/>
      <c r="M60" s="156">
        <f>IF(ISNUMBER(K60/G60),IF(NOT(K60/G60=0),K60/G60, " "), " ")</f>
        <v>5.2901115813774533</v>
      </c>
      <c r="N60" s="154" t="s">
        <v>632</v>
      </c>
    </row>
    <row r="61" spans="1:14" ht="22.8" x14ac:dyDescent="0.25">
      <c r="A61" s="152">
        <v>34</v>
      </c>
      <c r="B61" s="153" t="s">
        <v>633</v>
      </c>
      <c r="C61" s="132" t="s">
        <v>634</v>
      </c>
      <c r="D61" s="154" t="s">
        <v>619</v>
      </c>
      <c r="E61" s="155">
        <v>3.0499999999999999E-2</v>
      </c>
      <c r="F61" s="134" t="s">
        <v>635</v>
      </c>
      <c r="G61" s="134">
        <v>0.22</v>
      </c>
      <c r="H61" s="156">
        <v>34.75</v>
      </c>
      <c r="I61" s="156">
        <v>1.06</v>
      </c>
      <c r="J61" s="134" t="s">
        <v>636</v>
      </c>
      <c r="K61" s="134">
        <v>1.0900000000000001</v>
      </c>
      <c r="L61" s="157"/>
      <c r="M61" s="156">
        <f>IF(ISNUMBER(K61/G61),IF(NOT(K61/G61=0),K61/G61, " "), " ")</f>
        <v>4.954545454545455</v>
      </c>
      <c r="N61" s="154" t="s">
        <v>637</v>
      </c>
    </row>
    <row r="62" spans="1:14" ht="22.8" x14ac:dyDescent="0.25">
      <c r="A62" s="152">
        <v>35</v>
      </c>
      <c r="B62" s="153" t="s">
        <v>638</v>
      </c>
      <c r="C62" s="132" t="s">
        <v>639</v>
      </c>
      <c r="D62" s="154" t="s">
        <v>576</v>
      </c>
      <c r="E62" s="155">
        <v>4.0000000000000002E-4</v>
      </c>
      <c r="F62" s="134" t="s">
        <v>640</v>
      </c>
      <c r="G62" s="134">
        <v>3.68</v>
      </c>
      <c r="H62" s="156">
        <v>32928</v>
      </c>
      <c r="I62" s="156">
        <v>13.18</v>
      </c>
      <c r="J62" s="134" t="s">
        <v>641</v>
      </c>
      <c r="K62" s="134">
        <v>13.48</v>
      </c>
      <c r="L62" s="157"/>
      <c r="M62" s="156">
        <f>IF(ISNUMBER(K62/G62),IF(NOT(K62/G62=0),K62/G62, " "), " ")</f>
        <v>3.6630434782608696</v>
      </c>
      <c r="N62" s="154" t="s">
        <v>642</v>
      </c>
    </row>
    <row r="63" spans="1:14" ht="22.8" x14ac:dyDescent="0.25">
      <c r="A63" s="152">
        <v>36</v>
      </c>
      <c r="B63" s="153" t="s">
        <v>643</v>
      </c>
      <c r="C63" s="132" t="s">
        <v>644</v>
      </c>
      <c r="D63" s="154" t="s">
        <v>576</v>
      </c>
      <c r="E63" s="155">
        <v>8.8000000000000005E-3</v>
      </c>
      <c r="F63" s="134" t="s">
        <v>645</v>
      </c>
      <c r="G63" s="134">
        <v>103.66</v>
      </c>
      <c r="H63" s="156">
        <v>30079</v>
      </c>
      <c r="I63" s="156">
        <v>264.7</v>
      </c>
      <c r="J63" s="134" t="s">
        <v>646</v>
      </c>
      <c r="K63" s="134">
        <v>270.83</v>
      </c>
      <c r="L63" s="157"/>
      <c r="M63" s="156">
        <f>IF(ISNUMBER(K63/G63),IF(NOT(K63/G63=0),K63/G63, " "), " ")</f>
        <v>2.612676056338028</v>
      </c>
      <c r="N63" s="154" t="s">
        <v>647</v>
      </c>
    </row>
    <row r="64" spans="1:14" ht="68.400000000000006" x14ac:dyDescent="0.25">
      <c r="A64" s="152">
        <v>37</v>
      </c>
      <c r="B64" s="153" t="s">
        <v>648</v>
      </c>
      <c r="C64" s="132" t="s">
        <v>649</v>
      </c>
      <c r="D64" s="154" t="s">
        <v>619</v>
      </c>
      <c r="E64" s="155">
        <v>0.27950000000000003</v>
      </c>
      <c r="F64" s="134" t="s">
        <v>650</v>
      </c>
      <c r="G64" s="134">
        <v>32.42</v>
      </c>
      <c r="H64" s="156">
        <v>646.92999999999995</v>
      </c>
      <c r="I64" s="156">
        <v>180.82</v>
      </c>
      <c r="J64" s="134" t="s">
        <v>651</v>
      </c>
      <c r="K64" s="134">
        <v>184.47</v>
      </c>
      <c r="L64" s="157"/>
      <c r="M64" s="156">
        <f>IF(ISNUMBER(K64/G64),IF(NOT(K64/G64=0),K64/G64, " "), " ")</f>
        <v>5.6900061690314621</v>
      </c>
      <c r="N64" s="154" t="s">
        <v>652</v>
      </c>
    </row>
    <row r="65" spans="1:14" ht="34.200000000000003" x14ac:dyDescent="0.25">
      <c r="A65" s="152">
        <v>38</v>
      </c>
      <c r="B65" s="153" t="s">
        <v>653</v>
      </c>
      <c r="C65" s="132" t="s">
        <v>654</v>
      </c>
      <c r="D65" s="154" t="s">
        <v>576</v>
      </c>
      <c r="E65" s="155">
        <v>3.8E-3</v>
      </c>
      <c r="F65" s="134" t="s">
        <v>655</v>
      </c>
      <c r="G65" s="134">
        <v>79.459999999999994</v>
      </c>
      <c r="H65" s="156">
        <v>50416.65</v>
      </c>
      <c r="I65" s="156">
        <v>191.58</v>
      </c>
      <c r="J65" s="134" t="s">
        <v>656</v>
      </c>
      <c r="K65" s="134">
        <v>195.82</v>
      </c>
      <c r="L65" s="157"/>
      <c r="M65" s="156">
        <f>IF(ISNUMBER(K65/G65),IF(NOT(K65/G65=0),K65/G65, " "), " ")</f>
        <v>2.4643845960231565</v>
      </c>
      <c r="N65" s="154" t="s">
        <v>657</v>
      </c>
    </row>
    <row r="66" spans="1:14" ht="34.200000000000003" x14ac:dyDescent="0.25">
      <c r="A66" s="152">
        <v>39</v>
      </c>
      <c r="B66" s="153" t="s">
        <v>658</v>
      </c>
      <c r="C66" s="132" t="s">
        <v>659</v>
      </c>
      <c r="D66" s="154" t="s">
        <v>587</v>
      </c>
      <c r="E66" s="155">
        <v>5.4000000000000003E-3</v>
      </c>
      <c r="F66" s="134" t="s">
        <v>660</v>
      </c>
      <c r="G66" s="134">
        <v>4.3499999999999996</v>
      </c>
      <c r="H66" s="156">
        <v>4586.17</v>
      </c>
      <c r="I66" s="156">
        <v>24.77</v>
      </c>
      <c r="J66" s="134" t="s">
        <v>661</v>
      </c>
      <c r="K66" s="134">
        <v>25.51</v>
      </c>
      <c r="L66" s="157"/>
      <c r="M66" s="156">
        <f>IF(ISNUMBER(K66/G66),IF(NOT(K66/G66=0),K66/G66, " "), " ")</f>
        <v>5.8643678160919546</v>
      </c>
      <c r="N66" s="154" t="s">
        <v>662</v>
      </c>
    </row>
    <row r="67" spans="1:14" ht="57" x14ac:dyDescent="0.25">
      <c r="A67" s="152">
        <v>40</v>
      </c>
      <c r="B67" s="153" t="s">
        <v>663</v>
      </c>
      <c r="C67" s="132" t="s">
        <v>664</v>
      </c>
      <c r="D67" s="154" t="s">
        <v>665</v>
      </c>
      <c r="E67" s="155">
        <v>20.222999999999999</v>
      </c>
      <c r="F67" s="134" t="s">
        <v>666</v>
      </c>
      <c r="G67" s="134">
        <v>248.73</v>
      </c>
      <c r="H67" s="156">
        <v>39.79</v>
      </c>
      <c r="I67" s="156">
        <v>804.67</v>
      </c>
      <c r="J67" s="134" t="s">
        <v>667</v>
      </c>
      <c r="K67" s="134">
        <v>823.89</v>
      </c>
      <c r="L67" s="157"/>
      <c r="M67" s="156">
        <f>IF(ISNUMBER(K67/G67),IF(NOT(K67/G67=0),K67/G67, " "), " ")</f>
        <v>3.3123869255819565</v>
      </c>
      <c r="N67" s="154" t="s">
        <v>668</v>
      </c>
    </row>
    <row r="68" spans="1:14" ht="57" x14ac:dyDescent="0.25">
      <c r="A68" s="152">
        <v>41</v>
      </c>
      <c r="B68" s="153" t="s">
        <v>669</v>
      </c>
      <c r="C68" s="132" t="s">
        <v>670</v>
      </c>
      <c r="D68" s="154" t="s">
        <v>665</v>
      </c>
      <c r="E68" s="155">
        <v>0.214</v>
      </c>
      <c r="F68" s="134" t="s">
        <v>671</v>
      </c>
      <c r="G68" s="134">
        <v>3.77</v>
      </c>
      <c r="H68" s="156">
        <v>57.28</v>
      </c>
      <c r="I68" s="156">
        <v>12.26</v>
      </c>
      <c r="J68" s="134" t="s">
        <v>672</v>
      </c>
      <c r="K68" s="134">
        <v>12.55</v>
      </c>
      <c r="L68" s="157"/>
      <c r="M68" s="156">
        <f>IF(ISNUMBER(K68/G68),IF(NOT(K68/G68=0),K68/G68, " "), " ")</f>
        <v>3.3289124668435015</v>
      </c>
      <c r="N68" s="154" t="s">
        <v>673</v>
      </c>
    </row>
    <row r="69" spans="1:14" ht="34.200000000000003" x14ac:dyDescent="0.25">
      <c r="A69" s="152">
        <v>42</v>
      </c>
      <c r="B69" s="153" t="s">
        <v>674</v>
      </c>
      <c r="C69" s="132" t="s">
        <v>675</v>
      </c>
      <c r="D69" s="154" t="s">
        <v>576</v>
      </c>
      <c r="E69" s="155">
        <v>1.1999999999999999E-3</v>
      </c>
      <c r="F69" s="134" t="s">
        <v>676</v>
      </c>
      <c r="G69" s="134">
        <v>17.39</v>
      </c>
      <c r="H69" s="156">
        <v>49632</v>
      </c>
      <c r="I69" s="156">
        <v>59.56</v>
      </c>
      <c r="J69" s="134" t="s">
        <v>677</v>
      </c>
      <c r="K69" s="134">
        <v>60.85</v>
      </c>
      <c r="L69" s="157"/>
      <c r="M69" s="156">
        <f>IF(ISNUMBER(K69/G69),IF(NOT(K69/G69=0),K69/G69, " "), " ")</f>
        <v>3.4991374353076479</v>
      </c>
      <c r="N69" s="154" t="s">
        <v>678</v>
      </c>
    </row>
    <row r="70" spans="1:14" ht="22.8" x14ac:dyDescent="0.25">
      <c r="A70" s="152">
        <v>43</v>
      </c>
      <c r="B70" s="153" t="s">
        <v>679</v>
      </c>
      <c r="C70" s="132" t="s">
        <v>680</v>
      </c>
      <c r="D70" s="154" t="s">
        <v>665</v>
      </c>
      <c r="E70" s="155">
        <v>90.313000000000002</v>
      </c>
      <c r="F70" s="134" t="s">
        <v>681</v>
      </c>
      <c r="G70" s="134">
        <v>180.62</v>
      </c>
      <c r="H70" s="156">
        <v>4.24</v>
      </c>
      <c r="I70" s="156">
        <v>382.93</v>
      </c>
      <c r="J70" s="134" t="s">
        <v>682</v>
      </c>
      <c r="K70" s="134">
        <v>393.77</v>
      </c>
      <c r="L70" s="157"/>
      <c r="M70" s="156">
        <f>IF(ISNUMBER(K70/G70),IF(NOT(K70/G70=0),K70/G70, " "), " ")</f>
        <v>2.1801018713320781</v>
      </c>
      <c r="N70" s="154" t="s">
        <v>683</v>
      </c>
    </row>
    <row r="71" spans="1:14" ht="45.6" x14ac:dyDescent="0.25">
      <c r="A71" s="152">
        <v>44</v>
      </c>
      <c r="B71" s="153" t="s">
        <v>684</v>
      </c>
      <c r="C71" s="132" t="s">
        <v>685</v>
      </c>
      <c r="D71" s="154" t="s">
        <v>665</v>
      </c>
      <c r="E71" s="155">
        <v>1.95</v>
      </c>
      <c r="F71" s="134" t="s">
        <v>686</v>
      </c>
      <c r="G71" s="134">
        <v>22.62</v>
      </c>
      <c r="H71" s="156">
        <v>22.1</v>
      </c>
      <c r="I71" s="156">
        <v>43.1</v>
      </c>
      <c r="J71" s="134" t="s">
        <v>687</v>
      </c>
      <c r="K71" s="134">
        <v>43.96</v>
      </c>
      <c r="L71" s="157"/>
      <c r="M71" s="156">
        <f>IF(ISNUMBER(K71/G71),IF(NOT(K71/G71=0),K71/G71, " "), " ")</f>
        <v>1.9434129089301502</v>
      </c>
      <c r="N71" s="154" t="s">
        <v>688</v>
      </c>
    </row>
    <row r="72" spans="1:14" ht="57" x14ac:dyDescent="0.25">
      <c r="A72" s="152">
        <v>45</v>
      </c>
      <c r="B72" s="153" t="s">
        <v>689</v>
      </c>
      <c r="C72" s="132" t="s">
        <v>690</v>
      </c>
      <c r="D72" s="154" t="s">
        <v>665</v>
      </c>
      <c r="E72" s="155">
        <v>0.1</v>
      </c>
      <c r="F72" s="134" t="s">
        <v>691</v>
      </c>
      <c r="G72" s="134">
        <v>4.76</v>
      </c>
      <c r="H72" s="156">
        <v>132</v>
      </c>
      <c r="I72" s="156">
        <v>13.2</v>
      </c>
      <c r="J72" s="134" t="s">
        <v>692</v>
      </c>
      <c r="K72" s="134">
        <v>13.48</v>
      </c>
      <c r="L72" s="157"/>
      <c r="M72" s="156">
        <f>IF(ISNUMBER(K72/G72),IF(NOT(K72/G72=0),K72/G72, " "), " ")</f>
        <v>2.8319327731092439</v>
      </c>
      <c r="N72" s="154" t="s">
        <v>693</v>
      </c>
    </row>
    <row r="73" spans="1:14" ht="22.8" x14ac:dyDescent="0.25">
      <c r="A73" s="152">
        <v>46</v>
      </c>
      <c r="B73" s="153" t="s">
        <v>694</v>
      </c>
      <c r="C73" s="132" t="s">
        <v>695</v>
      </c>
      <c r="D73" s="154" t="s">
        <v>696</v>
      </c>
      <c r="E73" s="155">
        <v>1</v>
      </c>
      <c r="F73" s="134" t="s">
        <v>671</v>
      </c>
      <c r="G73" s="134">
        <v>17.600000000000001</v>
      </c>
      <c r="H73" s="156">
        <v>27.37</v>
      </c>
      <c r="I73" s="156">
        <v>27.37</v>
      </c>
      <c r="J73" s="134" t="s">
        <v>697</v>
      </c>
      <c r="K73" s="134">
        <v>27.97</v>
      </c>
      <c r="L73" s="157"/>
      <c r="M73" s="156">
        <f>IF(ISNUMBER(K73/G73),IF(NOT(K73/G73=0),K73/G73, " "), " ")</f>
        <v>1.5892045454545454</v>
      </c>
      <c r="N73" s="154" t="s">
        <v>698</v>
      </c>
    </row>
    <row r="74" spans="1:14" ht="22.8" x14ac:dyDescent="0.25">
      <c r="A74" s="152">
        <v>47</v>
      </c>
      <c r="B74" s="153" t="s">
        <v>699</v>
      </c>
      <c r="C74" s="132" t="s">
        <v>700</v>
      </c>
      <c r="D74" s="154" t="s">
        <v>696</v>
      </c>
      <c r="E74" s="155">
        <v>2</v>
      </c>
      <c r="F74" s="134" t="s">
        <v>701</v>
      </c>
      <c r="G74" s="134">
        <v>37.200000000000003</v>
      </c>
      <c r="H74" s="156">
        <v>33.74</v>
      </c>
      <c r="I74" s="156">
        <v>67.48</v>
      </c>
      <c r="J74" s="134" t="s">
        <v>702</v>
      </c>
      <c r="K74" s="134">
        <v>68.959999999999994</v>
      </c>
      <c r="L74" s="157"/>
      <c r="M74" s="156">
        <f>IF(ISNUMBER(K74/G74),IF(NOT(K74/G74=0),K74/G74, " "), " ")</f>
        <v>1.8537634408602148</v>
      </c>
      <c r="N74" s="154" t="s">
        <v>703</v>
      </c>
    </row>
    <row r="75" spans="1:14" ht="34.200000000000003" x14ac:dyDescent="0.25">
      <c r="A75" s="152">
        <v>48</v>
      </c>
      <c r="B75" s="153" t="s">
        <v>704</v>
      </c>
      <c r="C75" s="132" t="s">
        <v>705</v>
      </c>
      <c r="D75" s="154" t="s">
        <v>665</v>
      </c>
      <c r="E75" s="155">
        <v>0.998</v>
      </c>
      <c r="F75" s="134" t="s">
        <v>706</v>
      </c>
      <c r="G75" s="134">
        <v>58.38</v>
      </c>
      <c r="H75" s="156">
        <v>209.74</v>
      </c>
      <c r="I75" s="156">
        <v>209.32</v>
      </c>
      <c r="J75" s="134" t="s">
        <v>707</v>
      </c>
      <c r="K75" s="134">
        <v>213.65</v>
      </c>
      <c r="L75" s="157"/>
      <c r="M75" s="156">
        <f>IF(ISNUMBER(K75/G75),IF(NOT(K75/G75=0),K75/G75, " "), " ")</f>
        <v>3.659643713600548</v>
      </c>
      <c r="N75" s="154" t="s">
        <v>708</v>
      </c>
    </row>
    <row r="76" spans="1:14" ht="34.200000000000003" x14ac:dyDescent="0.25">
      <c r="A76" s="152">
        <v>49</v>
      </c>
      <c r="B76" s="153" t="s">
        <v>709</v>
      </c>
      <c r="C76" s="132" t="s">
        <v>710</v>
      </c>
      <c r="D76" s="154" t="s">
        <v>665</v>
      </c>
      <c r="E76" s="155">
        <v>0.499</v>
      </c>
      <c r="F76" s="134" t="s">
        <v>711</v>
      </c>
      <c r="G76" s="134">
        <v>13.27</v>
      </c>
      <c r="H76" s="156">
        <v>63</v>
      </c>
      <c r="I76" s="156">
        <v>31.44</v>
      </c>
      <c r="J76" s="134" t="s">
        <v>712</v>
      </c>
      <c r="K76" s="134">
        <v>32.090000000000003</v>
      </c>
      <c r="L76" s="157"/>
      <c r="M76" s="156">
        <f>IF(ISNUMBER(K76/G76),IF(NOT(K76/G76=0),K76/G76, " "), " ")</f>
        <v>2.4182366239638284</v>
      </c>
      <c r="N76" s="154" t="s">
        <v>713</v>
      </c>
    </row>
    <row r="77" spans="1:14" ht="34.200000000000003" x14ac:dyDescent="0.25">
      <c r="A77" s="152">
        <v>50</v>
      </c>
      <c r="B77" s="153" t="s">
        <v>714</v>
      </c>
      <c r="C77" s="132" t="s">
        <v>715</v>
      </c>
      <c r="D77" s="154" t="s">
        <v>665</v>
      </c>
      <c r="E77" s="155">
        <v>5.7880000000000003</v>
      </c>
      <c r="F77" s="134" t="s">
        <v>716</v>
      </c>
      <c r="G77" s="134">
        <v>301.55</v>
      </c>
      <c r="H77" s="156">
        <v>216.13</v>
      </c>
      <c r="I77" s="156">
        <v>1250.96</v>
      </c>
      <c r="J77" s="134" t="s">
        <v>717</v>
      </c>
      <c r="K77" s="134">
        <v>1276.5999999999999</v>
      </c>
      <c r="L77" s="157"/>
      <c r="M77" s="156">
        <f>IF(ISNUMBER(K77/G77),IF(NOT(K77/G77=0),K77/G77, " "), " ")</f>
        <v>4.2334604543193493</v>
      </c>
      <c r="N77" s="154" t="s">
        <v>718</v>
      </c>
    </row>
    <row r="78" spans="1:14" ht="22.8" x14ac:dyDescent="0.25">
      <c r="A78" s="152">
        <v>51</v>
      </c>
      <c r="B78" s="153" t="s">
        <v>719</v>
      </c>
      <c r="C78" s="132" t="s">
        <v>720</v>
      </c>
      <c r="D78" s="154" t="s">
        <v>587</v>
      </c>
      <c r="E78" s="155">
        <v>6.2399999999999997E-2</v>
      </c>
      <c r="F78" s="134" t="s">
        <v>721</v>
      </c>
      <c r="G78" s="134">
        <v>39.369999999999997</v>
      </c>
      <c r="H78" s="156">
        <v>2900</v>
      </c>
      <c r="I78" s="156">
        <v>180.96</v>
      </c>
      <c r="J78" s="134" t="s">
        <v>722</v>
      </c>
      <c r="K78" s="134">
        <v>211.46</v>
      </c>
      <c r="L78" s="157"/>
      <c r="M78" s="156">
        <f>IF(ISNUMBER(K78/G78),IF(NOT(K78/G78=0),K78/G78, " "), " ")</f>
        <v>5.3710947421894852</v>
      </c>
      <c r="N78" s="154" t="s">
        <v>723</v>
      </c>
    </row>
    <row r="79" spans="1:14" ht="22.8" x14ac:dyDescent="0.25">
      <c r="A79" s="152">
        <v>52</v>
      </c>
      <c r="B79" s="153" t="s">
        <v>724</v>
      </c>
      <c r="C79" s="132" t="s">
        <v>725</v>
      </c>
      <c r="D79" s="154" t="s">
        <v>576</v>
      </c>
      <c r="E79" s="155">
        <v>1E-4</v>
      </c>
      <c r="F79" s="134" t="s">
        <v>726</v>
      </c>
      <c r="G79" s="134">
        <v>7.0000000000000007E-2</v>
      </c>
      <c r="H79" s="156">
        <v>3951</v>
      </c>
      <c r="I79" s="156">
        <v>0.4</v>
      </c>
      <c r="J79" s="134" t="s">
        <v>727</v>
      </c>
      <c r="K79" s="134">
        <v>0.43</v>
      </c>
      <c r="L79" s="157"/>
      <c r="M79" s="156">
        <f>IF(ISNUMBER(K79/G79),IF(NOT(K79/G79=0),K79/G79, " "), " ")</f>
        <v>6.1428571428571423</v>
      </c>
      <c r="N79" s="154" t="s">
        <v>728</v>
      </c>
    </row>
    <row r="80" spans="1:14" ht="22.8" x14ac:dyDescent="0.25">
      <c r="A80" s="152">
        <v>53</v>
      </c>
      <c r="B80" s="153" t="s">
        <v>729</v>
      </c>
      <c r="C80" s="132" t="s">
        <v>730</v>
      </c>
      <c r="D80" s="154" t="s">
        <v>576</v>
      </c>
      <c r="E80" s="155">
        <v>1E-4</v>
      </c>
      <c r="F80" s="134" t="s">
        <v>731</v>
      </c>
      <c r="G80" s="134">
        <v>0.46</v>
      </c>
      <c r="H80" s="156">
        <v>25932.21</v>
      </c>
      <c r="I80" s="156">
        <v>2.59</v>
      </c>
      <c r="J80" s="134" t="s">
        <v>732</v>
      </c>
      <c r="K80" s="134">
        <v>2.67</v>
      </c>
      <c r="L80" s="157"/>
      <c r="M80" s="156">
        <f>IF(ISNUMBER(K80/G80),IF(NOT(K80/G80=0),K80/G80, " "), " ")</f>
        <v>5.8043478260869561</v>
      </c>
      <c r="N80" s="154" t="s">
        <v>733</v>
      </c>
    </row>
    <row r="81" spans="1:14" ht="34.200000000000003" x14ac:dyDescent="0.25">
      <c r="A81" s="152">
        <v>54</v>
      </c>
      <c r="B81" s="153" t="s">
        <v>734</v>
      </c>
      <c r="C81" s="132" t="s">
        <v>735</v>
      </c>
      <c r="D81" s="154" t="s">
        <v>587</v>
      </c>
      <c r="E81" s="155">
        <v>4.5689000000000002</v>
      </c>
      <c r="F81" s="134" t="s">
        <v>736</v>
      </c>
      <c r="G81" s="134">
        <v>14.2</v>
      </c>
      <c r="H81" s="156">
        <v>21.36</v>
      </c>
      <c r="I81" s="156">
        <v>97.59</v>
      </c>
      <c r="J81" s="134" t="s">
        <v>737</v>
      </c>
      <c r="K81" s="134">
        <v>99.56</v>
      </c>
      <c r="L81" s="157"/>
      <c r="M81" s="156">
        <f>IF(ISNUMBER(K81/G81),IF(NOT(K81/G81=0),K81/G81, " "), " ")</f>
        <v>7.0112676056338037</v>
      </c>
      <c r="N81" s="154" t="s">
        <v>738</v>
      </c>
    </row>
    <row r="82" spans="1:14" ht="22.8" x14ac:dyDescent="0.25">
      <c r="A82" s="152">
        <v>55</v>
      </c>
      <c r="B82" s="153" t="s">
        <v>739</v>
      </c>
      <c r="C82" s="132" t="s">
        <v>740</v>
      </c>
      <c r="D82" s="154" t="s">
        <v>741</v>
      </c>
      <c r="E82" s="155">
        <v>1E-3</v>
      </c>
      <c r="F82" s="134" t="s">
        <v>742</v>
      </c>
      <c r="G82" s="134">
        <v>4.91</v>
      </c>
      <c r="H82" s="156">
        <v>33880</v>
      </c>
      <c r="I82" s="156">
        <v>33.880000000000003</v>
      </c>
      <c r="J82" s="134" t="s">
        <v>743</v>
      </c>
      <c r="K82" s="134">
        <v>34.56</v>
      </c>
      <c r="L82" s="157"/>
      <c r="M82" s="156">
        <f>IF(ISNUMBER(K82/G82),IF(NOT(K82/G82=0),K82/G82, " "), " ")</f>
        <v>7.0386965376782076</v>
      </c>
      <c r="N82" s="154" t="s">
        <v>744</v>
      </c>
    </row>
    <row r="83" spans="1:14" ht="22.8" x14ac:dyDescent="0.25">
      <c r="A83" s="152">
        <v>56</v>
      </c>
      <c r="B83" s="153" t="s">
        <v>745</v>
      </c>
      <c r="C83" s="132" t="s">
        <v>746</v>
      </c>
      <c r="D83" s="154" t="s">
        <v>619</v>
      </c>
      <c r="E83" s="155">
        <v>0.8</v>
      </c>
      <c r="F83" s="134" t="s">
        <v>747</v>
      </c>
      <c r="G83" s="134">
        <v>21.04</v>
      </c>
      <c r="H83" s="156"/>
      <c r="I83" s="156"/>
      <c r="J83" s="134" t="s">
        <v>748</v>
      </c>
      <c r="K83" s="134">
        <v>96.5</v>
      </c>
      <c r="L83" s="157"/>
      <c r="M83" s="156">
        <f>IF(ISNUMBER(K83/G83),IF(NOT(K83/G83=0),K83/G83, " "), " ")</f>
        <v>4.5865019011406849</v>
      </c>
      <c r="N83" s="154"/>
    </row>
    <row r="84" spans="1:14" ht="45.6" x14ac:dyDescent="0.25">
      <c r="A84" s="152">
        <v>57</v>
      </c>
      <c r="B84" s="153" t="s">
        <v>749</v>
      </c>
      <c r="C84" s="132" t="s">
        <v>750</v>
      </c>
      <c r="D84" s="154" t="s">
        <v>751</v>
      </c>
      <c r="E84" s="155">
        <v>1.3</v>
      </c>
      <c r="F84" s="134" t="s">
        <v>752</v>
      </c>
      <c r="G84" s="134">
        <v>65.39</v>
      </c>
      <c r="H84" s="156"/>
      <c r="I84" s="156"/>
      <c r="J84" s="134" t="s">
        <v>753</v>
      </c>
      <c r="K84" s="134">
        <v>174.4</v>
      </c>
      <c r="L84" s="157"/>
      <c r="M84" s="156">
        <f>IF(ISNUMBER(K84/G84),IF(NOT(K84/G84=0),K84/G84, " "), " ")</f>
        <v>2.6670744762196055</v>
      </c>
      <c r="N84" s="154"/>
    </row>
    <row r="85" spans="1:14" ht="22.8" x14ac:dyDescent="0.25">
      <c r="A85" s="152">
        <v>58</v>
      </c>
      <c r="B85" s="153" t="s">
        <v>754</v>
      </c>
      <c r="C85" s="132" t="s">
        <v>755</v>
      </c>
      <c r="D85" s="154" t="s">
        <v>696</v>
      </c>
      <c r="E85" s="155">
        <v>2</v>
      </c>
      <c r="F85" s="134" t="s">
        <v>756</v>
      </c>
      <c r="G85" s="134">
        <v>125.4</v>
      </c>
      <c r="H85" s="156"/>
      <c r="I85" s="156"/>
      <c r="J85" s="134" t="s">
        <v>757</v>
      </c>
      <c r="K85" s="134">
        <v>574.98</v>
      </c>
      <c r="L85" s="157"/>
      <c r="M85" s="156">
        <f>IF(ISNUMBER(K85/G85),IF(NOT(K85/G85=0),K85/G85, " "), " ")</f>
        <v>4.5851674641148321</v>
      </c>
      <c r="N85" s="154"/>
    </row>
    <row r="86" spans="1:14" ht="34.200000000000003" x14ac:dyDescent="0.25">
      <c r="A86" s="152">
        <v>59</v>
      </c>
      <c r="B86" s="153" t="s">
        <v>758</v>
      </c>
      <c r="C86" s="132" t="s">
        <v>759</v>
      </c>
      <c r="D86" s="154" t="s">
        <v>696</v>
      </c>
      <c r="E86" s="155">
        <v>1</v>
      </c>
      <c r="F86" s="134" t="s">
        <v>760</v>
      </c>
      <c r="G86" s="134">
        <v>13.88</v>
      </c>
      <c r="H86" s="156"/>
      <c r="I86" s="156"/>
      <c r="J86" s="134" t="s">
        <v>761</v>
      </c>
      <c r="K86" s="134">
        <v>50</v>
      </c>
      <c r="L86" s="157"/>
      <c r="M86" s="156">
        <f>IF(ISNUMBER(K86/G86),IF(NOT(K86/G86=0),K86/G86, " "), " ")</f>
        <v>3.6023054755043225</v>
      </c>
      <c r="N86" s="154"/>
    </row>
    <row r="87" spans="1:14" ht="22.8" x14ac:dyDescent="0.25">
      <c r="A87" s="152">
        <v>60</v>
      </c>
      <c r="B87" s="153" t="s">
        <v>762</v>
      </c>
      <c r="C87" s="132" t="s">
        <v>763</v>
      </c>
      <c r="D87" s="154" t="s">
        <v>619</v>
      </c>
      <c r="E87" s="155">
        <v>0.1</v>
      </c>
      <c r="F87" s="134" t="s">
        <v>764</v>
      </c>
      <c r="G87" s="134">
        <v>1.32</v>
      </c>
      <c r="H87" s="156"/>
      <c r="I87" s="156"/>
      <c r="J87" s="134" t="s">
        <v>765</v>
      </c>
      <c r="K87" s="134">
        <v>7.66</v>
      </c>
      <c r="L87" s="157"/>
      <c r="M87" s="156">
        <f>IF(ISNUMBER(K87/G87),IF(NOT(K87/G87=0),K87/G87, " "), " ")</f>
        <v>5.8030303030303028</v>
      </c>
      <c r="N87" s="154"/>
    </row>
    <row r="88" spans="1:14" ht="22.8" x14ac:dyDescent="0.25">
      <c r="A88" s="152">
        <v>61</v>
      </c>
      <c r="B88" s="153" t="s">
        <v>766</v>
      </c>
      <c r="C88" s="132" t="s">
        <v>767</v>
      </c>
      <c r="D88" s="154" t="s">
        <v>696</v>
      </c>
      <c r="E88" s="155">
        <v>1</v>
      </c>
      <c r="F88" s="134" t="s">
        <v>768</v>
      </c>
      <c r="G88" s="134">
        <v>15.7</v>
      </c>
      <c r="H88" s="156"/>
      <c r="I88" s="156"/>
      <c r="J88" s="134" t="s">
        <v>769</v>
      </c>
      <c r="K88" s="134">
        <v>19.059999999999999</v>
      </c>
      <c r="L88" s="157"/>
      <c r="M88" s="156">
        <f>IF(ISNUMBER(K88/G88),IF(NOT(K88/G88=0),K88/G88, " "), " ")</f>
        <v>1.2140127388535031</v>
      </c>
      <c r="N88" s="154"/>
    </row>
    <row r="89" spans="1:14" ht="22.8" x14ac:dyDescent="0.25">
      <c r="A89" s="152">
        <v>62</v>
      </c>
      <c r="B89" s="153" t="s">
        <v>770</v>
      </c>
      <c r="C89" s="132" t="s">
        <v>700</v>
      </c>
      <c r="D89" s="154" t="s">
        <v>696</v>
      </c>
      <c r="E89" s="155">
        <v>28</v>
      </c>
      <c r="F89" s="134" t="s">
        <v>701</v>
      </c>
      <c r="G89" s="134">
        <v>520.79999999999995</v>
      </c>
      <c r="H89" s="156"/>
      <c r="I89" s="156"/>
      <c r="J89" s="134" t="s">
        <v>702</v>
      </c>
      <c r="K89" s="134">
        <v>965.44</v>
      </c>
      <c r="L89" s="157"/>
      <c r="M89" s="156">
        <f>IF(ISNUMBER(K89/G89),IF(NOT(K89/G89=0),K89/G89, " "), " ")</f>
        <v>1.8537634408602153</v>
      </c>
      <c r="N89" s="154"/>
    </row>
    <row r="90" spans="1:14" ht="22.8" x14ac:dyDescent="0.25">
      <c r="A90" s="152">
        <v>63</v>
      </c>
      <c r="B90" s="153" t="s">
        <v>771</v>
      </c>
      <c r="C90" s="132" t="s">
        <v>772</v>
      </c>
      <c r="D90" s="154" t="s">
        <v>696</v>
      </c>
      <c r="E90" s="155">
        <v>1</v>
      </c>
      <c r="F90" s="134" t="s">
        <v>773</v>
      </c>
      <c r="G90" s="134">
        <v>70.3</v>
      </c>
      <c r="H90" s="156"/>
      <c r="I90" s="156"/>
      <c r="J90" s="134" t="s">
        <v>774</v>
      </c>
      <c r="K90" s="134">
        <v>162.52000000000001</v>
      </c>
      <c r="L90" s="157"/>
      <c r="M90" s="156">
        <f>IF(ISNUMBER(K90/G90),IF(NOT(K90/G90=0),K90/G90, " "), " ")</f>
        <v>2.3118065433854911</v>
      </c>
      <c r="N90" s="154"/>
    </row>
    <row r="91" spans="1:14" ht="22.8" x14ac:dyDescent="0.25">
      <c r="A91" s="152">
        <v>64</v>
      </c>
      <c r="B91" s="153" t="s">
        <v>775</v>
      </c>
      <c r="C91" s="132" t="s">
        <v>776</v>
      </c>
      <c r="D91" s="154" t="s">
        <v>696</v>
      </c>
      <c r="E91" s="155">
        <v>1</v>
      </c>
      <c r="F91" s="134" t="s">
        <v>777</v>
      </c>
      <c r="G91" s="134">
        <v>29.3</v>
      </c>
      <c r="H91" s="156"/>
      <c r="I91" s="156"/>
      <c r="J91" s="134" t="s">
        <v>778</v>
      </c>
      <c r="K91" s="134">
        <v>74.81</v>
      </c>
      <c r="L91" s="157"/>
      <c r="M91" s="156">
        <f>IF(ISNUMBER(K91/G91),IF(NOT(K91/G91=0),K91/G91, " "), " ")</f>
        <v>2.5532423208191126</v>
      </c>
      <c r="N91" s="154"/>
    </row>
    <row r="92" spans="1:14" ht="22.8" x14ac:dyDescent="0.25">
      <c r="A92" s="152">
        <v>65</v>
      </c>
      <c r="B92" s="153" t="s">
        <v>779</v>
      </c>
      <c r="C92" s="132" t="s">
        <v>780</v>
      </c>
      <c r="D92" s="154" t="s">
        <v>696</v>
      </c>
      <c r="E92" s="155">
        <v>4</v>
      </c>
      <c r="F92" s="134" t="s">
        <v>781</v>
      </c>
      <c r="G92" s="134">
        <v>174</v>
      </c>
      <c r="H92" s="156"/>
      <c r="I92" s="156"/>
      <c r="J92" s="134" t="s">
        <v>782</v>
      </c>
      <c r="K92" s="134">
        <v>465.28</v>
      </c>
      <c r="L92" s="157"/>
      <c r="M92" s="156">
        <f>IF(ISNUMBER(K92/G92),IF(NOT(K92/G92=0),K92/G92, " "), " ")</f>
        <v>2.6740229885057469</v>
      </c>
      <c r="N92" s="154"/>
    </row>
    <row r="93" spans="1:14" ht="22.8" x14ac:dyDescent="0.25">
      <c r="A93" s="152">
        <v>66</v>
      </c>
      <c r="B93" s="153" t="s">
        <v>783</v>
      </c>
      <c r="C93" s="132" t="s">
        <v>784</v>
      </c>
      <c r="D93" s="154" t="s">
        <v>696</v>
      </c>
      <c r="E93" s="155">
        <v>21</v>
      </c>
      <c r="F93" s="134" t="s">
        <v>785</v>
      </c>
      <c r="G93" s="134">
        <v>50.61</v>
      </c>
      <c r="H93" s="156"/>
      <c r="I93" s="156"/>
      <c r="J93" s="134" t="s">
        <v>786</v>
      </c>
      <c r="K93" s="134">
        <v>368.97</v>
      </c>
      <c r="L93" s="157"/>
      <c r="M93" s="156">
        <f>IF(ISNUMBER(K93/G93),IF(NOT(K93/G93=0),K93/G93, " "), " ")</f>
        <v>7.2904564315352705</v>
      </c>
      <c r="N93" s="154"/>
    </row>
    <row r="94" spans="1:14" ht="22.8" x14ac:dyDescent="0.25">
      <c r="A94" s="152">
        <v>67</v>
      </c>
      <c r="B94" s="153" t="s">
        <v>787</v>
      </c>
      <c r="C94" s="132" t="s">
        <v>788</v>
      </c>
      <c r="D94" s="154" t="s">
        <v>751</v>
      </c>
      <c r="E94" s="155">
        <v>0.4</v>
      </c>
      <c r="F94" s="134" t="s">
        <v>789</v>
      </c>
      <c r="G94" s="134">
        <v>31.08</v>
      </c>
      <c r="H94" s="156"/>
      <c r="I94" s="156"/>
      <c r="J94" s="134" t="s">
        <v>790</v>
      </c>
      <c r="K94" s="134">
        <v>145.29</v>
      </c>
      <c r="L94" s="157"/>
      <c r="M94" s="156">
        <f>IF(ISNUMBER(K94/G94),IF(NOT(K94/G94=0),K94/G94, " "), " ")</f>
        <v>4.6747104247104243</v>
      </c>
      <c r="N94" s="154"/>
    </row>
    <row r="95" spans="1:14" ht="22.8" x14ac:dyDescent="0.25">
      <c r="A95" s="152">
        <v>68</v>
      </c>
      <c r="B95" s="153" t="s">
        <v>791</v>
      </c>
      <c r="C95" s="132" t="s">
        <v>792</v>
      </c>
      <c r="D95" s="154" t="s">
        <v>696</v>
      </c>
      <c r="E95" s="155">
        <v>1</v>
      </c>
      <c r="F95" s="134" t="s">
        <v>793</v>
      </c>
      <c r="G95" s="134">
        <v>700</v>
      </c>
      <c r="H95" s="156"/>
      <c r="I95" s="156"/>
      <c r="J95" s="134" t="s">
        <v>794</v>
      </c>
      <c r="K95" s="134">
        <v>896.57</v>
      </c>
      <c r="L95" s="157"/>
      <c r="M95" s="156">
        <f>IF(ISNUMBER(K95/G95),IF(NOT(K95/G95=0),K95/G95, " "), " ")</f>
        <v>1.2808142857142857</v>
      </c>
      <c r="N95" s="154"/>
    </row>
    <row r="96" spans="1:14" ht="34.200000000000003" x14ac:dyDescent="0.25">
      <c r="A96" s="152">
        <v>69</v>
      </c>
      <c r="B96" s="153" t="s">
        <v>795</v>
      </c>
      <c r="C96" s="132" t="s">
        <v>796</v>
      </c>
      <c r="D96" s="154" t="s">
        <v>696</v>
      </c>
      <c r="E96" s="155">
        <v>2</v>
      </c>
      <c r="F96" s="134" t="s">
        <v>797</v>
      </c>
      <c r="G96" s="134">
        <v>202.94</v>
      </c>
      <c r="H96" s="156"/>
      <c r="I96" s="156"/>
      <c r="J96" s="134" t="s">
        <v>798</v>
      </c>
      <c r="K96" s="134">
        <v>473.36</v>
      </c>
      <c r="L96" s="157"/>
      <c r="M96" s="156">
        <f>IF(ISNUMBER(K96/G96),IF(NOT(K96/G96=0),K96/G96, " "), " ")</f>
        <v>2.332512072533754</v>
      </c>
      <c r="N96" s="154"/>
    </row>
    <row r="97" spans="1:14" ht="22.8" x14ac:dyDescent="0.25">
      <c r="A97" s="152">
        <v>70</v>
      </c>
      <c r="B97" s="153" t="s">
        <v>799</v>
      </c>
      <c r="C97" s="132" t="s">
        <v>800</v>
      </c>
      <c r="D97" s="154" t="s">
        <v>696</v>
      </c>
      <c r="E97" s="155">
        <v>16</v>
      </c>
      <c r="F97" s="134" t="s">
        <v>801</v>
      </c>
      <c r="G97" s="134">
        <v>39.200000000000003</v>
      </c>
      <c r="H97" s="156"/>
      <c r="I97" s="156"/>
      <c r="J97" s="134" t="s">
        <v>802</v>
      </c>
      <c r="K97" s="134">
        <v>98.24</v>
      </c>
      <c r="L97" s="157"/>
      <c r="M97" s="156">
        <f>IF(ISNUMBER(K97/G97),IF(NOT(K97/G97=0),K97/G97, " "), " ")</f>
        <v>2.5061224489795917</v>
      </c>
      <c r="N97" s="154"/>
    </row>
    <row r="98" spans="1:14" ht="22.8" x14ac:dyDescent="0.25">
      <c r="A98" s="152">
        <v>71</v>
      </c>
      <c r="B98" s="153" t="s">
        <v>803</v>
      </c>
      <c r="C98" s="132" t="s">
        <v>804</v>
      </c>
      <c r="D98" s="154" t="s">
        <v>696</v>
      </c>
      <c r="E98" s="155">
        <v>3</v>
      </c>
      <c r="F98" s="134" t="s">
        <v>805</v>
      </c>
      <c r="G98" s="134">
        <v>8.4600000000000009</v>
      </c>
      <c r="H98" s="156"/>
      <c r="I98" s="156"/>
      <c r="J98" s="134" t="s">
        <v>806</v>
      </c>
      <c r="K98" s="134">
        <v>24.12</v>
      </c>
      <c r="L98" s="157"/>
      <c r="M98" s="156">
        <f>IF(ISNUMBER(K98/G98),IF(NOT(K98/G98=0),K98/G98, " "), " ")</f>
        <v>2.8510638297872339</v>
      </c>
      <c r="N98" s="154"/>
    </row>
    <row r="99" spans="1:14" ht="22.8" x14ac:dyDescent="0.25">
      <c r="A99" s="152">
        <v>72</v>
      </c>
      <c r="B99" s="153" t="s">
        <v>807</v>
      </c>
      <c r="C99" s="132" t="s">
        <v>808</v>
      </c>
      <c r="D99" s="154" t="s">
        <v>665</v>
      </c>
      <c r="E99" s="155">
        <v>25</v>
      </c>
      <c r="F99" s="134" t="s">
        <v>809</v>
      </c>
      <c r="G99" s="134">
        <v>423</v>
      </c>
      <c r="H99" s="156"/>
      <c r="I99" s="156"/>
      <c r="J99" s="134" t="s">
        <v>810</v>
      </c>
      <c r="K99" s="134">
        <v>1189.5</v>
      </c>
      <c r="L99" s="157"/>
      <c r="M99" s="156">
        <f>IF(ISNUMBER(K99/G99),IF(NOT(K99/G99=0),K99/G99, " "), " ")</f>
        <v>2.8120567375886525</v>
      </c>
      <c r="N99" s="154"/>
    </row>
    <row r="100" spans="1:14" ht="22.8" x14ac:dyDescent="0.25">
      <c r="A100" s="152">
        <v>73</v>
      </c>
      <c r="B100" s="153" t="s">
        <v>811</v>
      </c>
      <c r="C100" s="132" t="s">
        <v>812</v>
      </c>
      <c r="D100" s="154" t="s">
        <v>696</v>
      </c>
      <c r="E100" s="155">
        <v>2</v>
      </c>
      <c r="F100" s="134" t="s">
        <v>813</v>
      </c>
      <c r="G100" s="134">
        <v>1.9</v>
      </c>
      <c r="H100" s="156"/>
      <c r="I100" s="156"/>
      <c r="J100" s="134" t="s">
        <v>814</v>
      </c>
      <c r="K100" s="134">
        <v>8.4600000000000009</v>
      </c>
      <c r="L100" s="157"/>
      <c r="M100" s="156">
        <f>IF(ISNUMBER(K100/G100),IF(NOT(K100/G100=0),K100/G100, " "), " ")</f>
        <v>4.4526315789473694</v>
      </c>
      <c r="N100" s="154"/>
    </row>
    <row r="101" spans="1:14" ht="34.200000000000003" x14ac:dyDescent="0.25">
      <c r="A101" s="152">
        <v>74</v>
      </c>
      <c r="B101" s="153" t="s">
        <v>815</v>
      </c>
      <c r="C101" s="132" t="s">
        <v>816</v>
      </c>
      <c r="D101" s="154" t="s">
        <v>696</v>
      </c>
      <c r="E101" s="155">
        <v>12</v>
      </c>
      <c r="F101" s="134" t="s">
        <v>817</v>
      </c>
      <c r="G101" s="134">
        <v>149.52000000000001</v>
      </c>
      <c r="H101" s="156"/>
      <c r="I101" s="156"/>
      <c r="J101" s="134" t="s">
        <v>818</v>
      </c>
      <c r="K101" s="134">
        <v>350.64</v>
      </c>
      <c r="L101" s="157"/>
      <c r="M101" s="156">
        <f>IF(ISNUMBER(K101/G101),IF(NOT(K101/G101=0),K101/G101, " "), " ")</f>
        <v>2.3451043338683784</v>
      </c>
      <c r="N101" s="154"/>
    </row>
    <row r="102" spans="1:14" ht="19.350000000000001" customHeight="1" x14ac:dyDescent="0.25">
      <c r="A102" s="150" t="s">
        <v>819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</row>
    <row r="103" spans="1:14" ht="19.350000000000001" customHeight="1" x14ac:dyDescent="0.25">
      <c r="A103" s="128" t="s">
        <v>573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</row>
    <row r="104" spans="1:14" ht="22.8" x14ac:dyDescent="0.25">
      <c r="A104" s="152">
        <v>75</v>
      </c>
      <c r="B104" s="153" t="s">
        <v>820</v>
      </c>
      <c r="C104" s="132" t="s">
        <v>821</v>
      </c>
      <c r="D104" s="154" t="s">
        <v>696</v>
      </c>
      <c r="E104" s="155">
        <v>5</v>
      </c>
      <c r="F104" s="134" t="s">
        <v>543</v>
      </c>
      <c r="G104" s="134"/>
      <c r="H104" s="156"/>
      <c r="I104" s="156"/>
      <c r="J104" s="134" t="s">
        <v>543</v>
      </c>
      <c r="K104" s="134"/>
      <c r="L104" s="157"/>
      <c r="M104" s="156" t="str">
        <f>IF(ISNUMBER(K104/G104),IF(NOT(K104/G104=0),K104/G104, " "), " ")</f>
        <v xml:space="preserve"> </v>
      </c>
      <c r="N104" s="154"/>
    </row>
    <row r="105" spans="1:14" ht="22.8" x14ac:dyDescent="0.25">
      <c r="A105" s="152">
        <v>76</v>
      </c>
      <c r="B105" s="153" t="s">
        <v>822</v>
      </c>
      <c r="C105" s="132" t="s">
        <v>823</v>
      </c>
      <c r="D105" s="154" t="s">
        <v>576</v>
      </c>
      <c r="E105" s="155">
        <v>4.1999999999999997E-3</v>
      </c>
      <c r="F105" s="134" t="s">
        <v>543</v>
      </c>
      <c r="G105" s="134"/>
      <c r="H105" s="156"/>
      <c r="I105" s="156"/>
      <c r="J105" s="134" t="s">
        <v>543</v>
      </c>
      <c r="K105" s="134"/>
      <c r="L105" s="157"/>
      <c r="M105" s="156" t="str">
        <f>IF(ISNUMBER(K105/G105),IF(NOT(K105/G105=0),K105/G105, " "), " ")</f>
        <v xml:space="preserve"> </v>
      </c>
      <c r="N105" s="154"/>
    </row>
    <row r="106" spans="1:14" ht="22.8" x14ac:dyDescent="0.25">
      <c r="A106" s="152">
        <v>77</v>
      </c>
      <c r="B106" s="153" t="s">
        <v>824</v>
      </c>
      <c r="C106" s="132" t="s">
        <v>825</v>
      </c>
      <c r="D106" s="154" t="s">
        <v>576</v>
      </c>
      <c r="E106" s="155">
        <v>7.5700000000000003E-2</v>
      </c>
      <c r="F106" s="134" t="s">
        <v>543</v>
      </c>
      <c r="G106" s="134"/>
      <c r="H106" s="156"/>
      <c r="I106" s="156"/>
      <c r="J106" s="134" t="s">
        <v>543</v>
      </c>
      <c r="K106" s="134"/>
      <c r="L106" s="157"/>
      <c r="M106" s="156" t="str">
        <f>IF(ISNUMBER(K106/G106),IF(NOT(K106/G106=0),K106/G106, " "), " ")</f>
        <v xml:space="preserve"> </v>
      </c>
      <c r="N106" s="154"/>
    </row>
    <row r="107" spans="1:14" ht="22.8" x14ac:dyDescent="0.25">
      <c r="A107" s="158">
        <v>78</v>
      </c>
      <c r="B107" s="159" t="s">
        <v>826</v>
      </c>
      <c r="C107" s="138" t="s">
        <v>827</v>
      </c>
      <c r="D107" s="160" t="s">
        <v>576</v>
      </c>
      <c r="E107" s="161">
        <v>7.6899999999999996E-2</v>
      </c>
      <c r="F107" s="140" t="s">
        <v>543</v>
      </c>
      <c r="G107" s="140"/>
      <c r="H107" s="162"/>
      <c r="I107" s="162"/>
      <c r="J107" s="140" t="s">
        <v>543</v>
      </c>
      <c r="K107" s="140"/>
      <c r="L107" s="163"/>
      <c r="M107" s="162" t="str">
        <f>IF(ISNUMBER(K107/G107),IF(NOT(K107/G107=0),K107/G107, " "), " ")</f>
        <v xml:space="preserve"> </v>
      </c>
      <c r="N107" s="160"/>
    </row>
    <row r="108" spans="1:14" x14ac:dyDescent="0.25">
      <c r="A108" s="144" t="s">
        <v>464</v>
      </c>
      <c r="B108" s="145"/>
      <c r="C108" s="145"/>
      <c r="D108" s="145"/>
      <c r="E108" s="145"/>
      <c r="F108" s="145"/>
      <c r="G108" s="164">
        <v>5870.64</v>
      </c>
      <c r="H108" s="165"/>
      <c r="I108" s="165"/>
      <c r="J108" s="165"/>
      <c r="K108" s="164">
        <v>29077.46</v>
      </c>
      <c r="L108" s="166"/>
      <c r="M108" s="164">
        <f ca="1">IF(ISNUMBER(INDIRECT("K" &amp; ROW())/INDIRECT("G" &amp; ROW())),INDIRECT("K" &amp; ROW())/INDIRECT("G" &amp; ROW()), " ")</f>
        <v>4.9530306746794208</v>
      </c>
      <c r="N108" s="146" t="s">
        <v>828</v>
      </c>
    </row>
    <row r="109" spans="1:14" x14ac:dyDescent="0.25">
      <c r="A109" s="144" t="s">
        <v>469</v>
      </c>
      <c r="B109" s="145"/>
      <c r="C109" s="145"/>
      <c r="D109" s="145"/>
      <c r="E109" s="145"/>
      <c r="F109" s="145"/>
      <c r="G109" s="164"/>
      <c r="H109" s="165"/>
      <c r="I109" s="165"/>
      <c r="J109" s="165"/>
      <c r="K109" s="164"/>
      <c r="L109" s="166"/>
      <c r="M109" s="164" t="str">
        <f ca="1">IF(ISNUMBER(INDIRECT("K" &amp; ROW())/INDIRECT("G" &amp; ROW())),INDIRECT("K" &amp; ROW())/INDIRECT("G" &amp; ROW()), " ")</f>
        <v xml:space="preserve"> </v>
      </c>
      <c r="N109" s="146" t="s">
        <v>828</v>
      </c>
    </row>
    <row r="110" spans="1:14" x14ac:dyDescent="0.25">
      <c r="A110" s="144" t="s">
        <v>470</v>
      </c>
      <c r="B110" s="145"/>
      <c r="C110" s="145"/>
      <c r="D110" s="145"/>
      <c r="E110" s="145"/>
      <c r="F110" s="145"/>
      <c r="G110" s="164">
        <v>1491.02</v>
      </c>
      <c r="H110" s="165"/>
      <c r="I110" s="165"/>
      <c r="J110" s="165"/>
      <c r="K110" s="164">
        <v>16434.419999999998</v>
      </c>
      <c r="L110" s="166"/>
      <c r="M110" s="164">
        <f ca="1">IF(ISNUMBER(INDIRECT("K" &amp; ROW())/INDIRECT("G" &amp; ROW())),INDIRECT("K" &amp; ROW())/INDIRECT("G" &amp; ROW()), " ")</f>
        <v>11.022266636262424</v>
      </c>
      <c r="N110" s="146" t="s">
        <v>828</v>
      </c>
    </row>
    <row r="111" spans="1:14" x14ac:dyDescent="0.25">
      <c r="A111" s="144" t="s">
        <v>471</v>
      </c>
      <c r="B111" s="145"/>
      <c r="C111" s="145"/>
      <c r="D111" s="145"/>
      <c r="E111" s="145"/>
      <c r="F111" s="145"/>
      <c r="G111" s="164">
        <v>4339.72</v>
      </c>
      <c r="H111" s="165"/>
      <c r="I111" s="165"/>
      <c r="J111" s="165"/>
      <c r="K111" s="164">
        <v>12438.32</v>
      </c>
      <c r="L111" s="166"/>
      <c r="M111" s="164">
        <f ca="1">IF(ISNUMBER(INDIRECT("K" &amp; ROW())/INDIRECT("G" &amp; ROW())),INDIRECT("K" &amp; ROW())/INDIRECT("G" &amp; ROW()), " ")</f>
        <v>2.8661572636022599</v>
      </c>
      <c r="N111" s="146" t="s">
        <v>828</v>
      </c>
    </row>
    <row r="112" spans="1:14" x14ac:dyDescent="0.25">
      <c r="A112" s="144" t="s">
        <v>472</v>
      </c>
      <c r="B112" s="145"/>
      <c r="C112" s="145"/>
      <c r="D112" s="145"/>
      <c r="E112" s="145"/>
      <c r="F112" s="145"/>
      <c r="G112" s="164">
        <v>41.09</v>
      </c>
      <c r="H112" s="165"/>
      <c r="I112" s="165"/>
      <c r="J112" s="165"/>
      <c r="K112" s="164">
        <v>217.52</v>
      </c>
      <c r="L112" s="166"/>
      <c r="M112" s="164">
        <f ca="1">IF(ISNUMBER(INDIRECT("K" &amp; ROW())/INDIRECT("G" &amp; ROW())),INDIRECT("K" &amp; ROW())/INDIRECT("G" &amp; ROW()), " ")</f>
        <v>5.2937454368459473</v>
      </c>
      <c r="N112" s="146" t="s">
        <v>828</v>
      </c>
    </row>
    <row r="113" spans="1:14" x14ac:dyDescent="0.25">
      <c r="A113" s="147" t="s">
        <v>473</v>
      </c>
      <c r="B113" s="148"/>
      <c r="C113" s="148"/>
      <c r="D113" s="148"/>
      <c r="E113" s="148"/>
      <c r="F113" s="148"/>
      <c r="G113" s="167">
        <v>1448.53</v>
      </c>
      <c r="H113" s="168"/>
      <c r="I113" s="168"/>
      <c r="J113" s="168"/>
      <c r="K113" s="167">
        <v>15965.73</v>
      </c>
      <c r="L113" s="169"/>
      <c r="M113" s="167">
        <f ca="1">IF(ISNUMBER(INDIRECT("K" &amp; ROW())/INDIRECT("G" &amp; ROW())),INDIRECT("K" &amp; ROW())/INDIRECT("G" &amp; ROW()), " ")</f>
        <v>11.022022326082304</v>
      </c>
      <c r="N113" s="149" t="s">
        <v>828</v>
      </c>
    </row>
    <row r="114" spans="1:14" x14ac:dyDescent="0.25">
      <c r="A114" s="147" t="s">
        <v>474</v>
      </c>
      <c r="B114" s="148"/>
      <c r="C114" s="148"/>
      <c r="D114" s="148"/>
      <c r="E114" s="148"/>
      <c r="F114" s="148"/>
      <c r="G114" s="167">
        <v>873.39</v>
      </c>
      <c r="H114" s="168"/>
      <c r="I114" s="168"/>
      <c r="J114" s="168"/>
      <c r="K114" s="167">
        <v>9626.52</v>
      </c>
      <c r="L114" s="169"/>
      <c r="M114" s="167">
        <f ca="1">IF(ISNUMBER(INDIRECT("K" &amp; ROW())/INDIRECT("G" &amp; ROW())),INDIRECT("K" &amp; ROW())/INDIRECT("G" &amp; ROW()), " ")</f>
        <v>11.022017655342975</v>
      </c>
      <c r="N114" s="149" t="s">
        <v>828</v>
      </c>
    </row>
    <row r="115" spans="1:14" x14ac:dyDescent="0.25">
      <c r="A115" s="147" t="s">
        <v>475</v>
      </c>
      <c r="B115" s="148"/>
      <c r="C115" s="148"/>
      <c r="D115" s="148"/>
      <c r="E115" s="148"/>
      <c r="F115" s="148"/>
      <c r="G115" s="167"/>
      <c r="H115" s="168"/>
      <c r="I115" s="168"/>
      <c r="J115" s="168"/>
      <c r="K115" s="167"/>
      <c r="L115" s="169"/>
      <c r="M115" s="167" t="str">
        <f ca="1">IF(ISNUMBER(INDIRECT("K" &amp; ROW())/INDIRECT("G" &amp; ROW())),INDIRECT("K" &amp; ROW())/INDIRECT("G" &amp; ROW()), " ")</f>
        <v xml:space="preserve"> </v>
      </c>
      <c r="N115" s="149" t="s">
        <v>828</v>
      </c>
    </row>
    <row r="116" spans="1:14" ht="30" customHeight="1" x14ac:dyDescent="0.25">
      <c r="A116" s="144" t="s">
        <v>476</v>
      </c>
      <c r="B116" s="145"/>
      <c r="C116" s="145"/>
      <c r="D116" s="145"/>
      <c r="E116" s="145"/>
      <c r="F116" s="145"/>
      <c r="G116" s="164">
        <v>452.66</v>
      </c>
      <c r="H116" s="165"/>
      <c r="I116" s="165"/>
      <c r="J116" s="165"/>
      <c r="K116" s="164">
        <v>2624.17</v>
      </c>
      <c r="L116" s="166"/>
      <c r="M116" s="164">
        <f ca="1">IF(ISNUMBER(INDIRECT("K" &amp; ROW())/INDIRECT("G" &amp; ROW())),INDIRECT("K" &amp; ROW())/INDIRECT("G" &amp; ROW()), " ")</f>
        <v>5.7972208721777934</v>
      </c>
      <c r="N116" s="146" t="s">
        <v>828</v>
      </c>
    </row>
    <row r="117" spans="1:14" ht="30" customHeight="1" x14ac:dyDescent="0.25">
      <c r="A117" s="144" t="s">
        <v>477</v>
      </c>
      <c r="B117" s="145"/>
      <c r="C117" s="145"/>
      <c r="D117" s="145"/>
      <c r="E117" s="145"/>
      <c r="F117" s="145"/>
      <c r="G117" s="164">
        <v>4524.1000000000004</v>
      </c>
      <c r="H117" s="165"/>
      <c r="I117" s="165"/>
      <c r="J117" s="165"/>
      <c r="K117" s="164">
        <v>34348.980000000003</v>
      </c>
      <c r="L117" s="166"/>
      <c r="M117" s="164">
        <f ca="1">IF(ISNUMBER(INDIRECT("K" &amp; ROW())/INDIRECT("G" &amp; ROW())),INDIRECT("K" &amp; ROW())/INDIRECT("G" &amp; ROW()), " ")</f>
        <v>7.5924449061691828</v>
      </c>
      <c r="N117" s="146" t="s">
        <v>828</v>
      </c>
    </row>
    <row r="118" spans="1:14" ht="30" customHeight="1" x14ac:dyDescent="0.25">
      <c r="A118" s="144" t="s">
        <v>478</v>
      </c>
      <c r="B118" s="145"/>
      <c r="C118" s="145"/>
      <c r="D118" s="145"/>
      <c r="E118" s="145"/>
      <c r="F118" s="145"/>
      <c r="G118" s="164">
        <v>1346.29</v>
      </c>
      <c r="H118" s="165"/>
      <c r="I118" s="165"/>
      <c r="J118" s="165"/>
      <c r="K118" s="164">
        <v>10284.24</v>
      </c>
      <c r="L118" s="166"/>
      <c r="M118" s="164">
        <f ca="1">IF(ISNUMBER(INDIRECT("K" &amp; ROW())/INDIRECT("G" &amp; ROW())),INDIRECT("K" &amp; ROW())/INDIRECT("G" &amp; ROW()), " ")</f>
        <v>7.6389485177784877</v>
      </c>
      <c r="N118" s="146" t="s">
        <v>828</v>
      </c>
    </row>
    <row r="119" spans="1:14" x14ac:dyDescent="0.25">
      <c r="A119" s="144" t="s">
        <v>479</v>
      </c>
      <c r="B119" s="145"/>
      <c r="C119" s="145"/>
      <c r="D119" s="145"/>
      <c r="E119" s="145"/>
      <c r="F119" s="145"/>
      <c r="G119" s="164">
        <v>7.32</v>
      </c>
      <c r="H119" s="165"/>
      <c r="I119" s="165"/>
      <c r="J119" s="165"/>
      <c r="K119" s="164">
        <v>72.12</v>
      </c>
      <c r="L119" s="166"/>
      <c r="M119" s="164">
        <f ca="1">IF(ISNUMBER(INDIRECT("K" &amp; ROW())/INDIRECT("G" &amp; ROW())),INDIRECT("K" &amp; ROW())/INDIRECT("G" &amp; ROW()), " ")</f>
        <v>9.8524590163934427</v>
      </c>
      <c r="N119" s="146" t="s">
        <v>828</v>
      </c>
    </row>
    <row r="120" spans="1:14" ht="30" customHeight="1" x14ac:dyDescent="0.25">
      <c r="A120" s="144" t="s">
        <v>480</v>
      </c>
      <c r="B120" s="145"/>
      <c r="C120" s="145"/>
      <c r="D120" s="145"/>
      <c r="E120" s="145"/>
      <c r="F120" s="145"/>
      <c r="G120" s="164">
        <v>1551.58</v>
      </c>
      <c r="H120" s="165"/>
      <c r="I120" s="165"/>
      <c r="J120" s="165"/>
      <c r="K120" s="164">
        <v>5359.82</v>
      </c>
      <c r="L120" s="166"/>
      <c r="M120" s="164">
        <f ca="1">IF(ISNUMBER(INDIRECT("K" &amp; ROW())/INDIRECT("G" &amp; ROW())),INDIRECT("K" &amp; ROW())/INDIRECT("G" &amp; ROW()), " ")</f>
        <v>3.4544271001172997</v>
      </c>
      <c r="N120" s="146" t="s">
        <v>828</v>
      </c>
    </row>
    <row r="121" spans="1:14" x14ac:dyDescent="0.25">
      <c r="A121" s="144" t="s">
        <v>481</v>
      </c>
      <c r="B121" s="145"/>
      <c r="C121" s="145"/>
      <c r="D121" s="145"/>
      <c r="E121" s="145"/>
      <c r="F121" s="145"/>
      <c r="G121" s="164">
        <v>42.15</v>
      </c>
      <c r="H121" s="165"/>
      <c r="I121" s="165"/>
      <c r="J121" s="165"/>
      <c r="K121" s="164">
        <v>194.14</v>
      </c>
      <c r="L121" s="166"/>
      <c r="M121" s="164">
        <f ca="1">IF(ISNUMBER(INDIRECT("K" &amp; ROW())/INDIRECT("G" &amp; ROW())),INDIRECT("K" &amp; ROW())/INDIRECT("G" &amp; ROW()), " ")</f>
        <v>4.6059311981020166</v>
      </c>
      <c r="N121" s="146" t="s">
        <v>828</v>
      </c>
    </row>
    <row r="122" spans="1:14" ht="30" customHeight="1" x14ac:dyDescent="0.25">
      <c r="A122" s="144" t="s">
        <v>482</v>
      </c>
      <c r="B122" s="145"/>
      <c r="C122" s="145"/>
      <c r="D122" s="145"/>
      <c r="E122" s="145"/>
      <c r="F122" s="145"/>
      <c r="G122" s="164">
        <v>144.69999999999999</v>
      </c>
      <c r="H122" s="165"/>
      <c r="I122" s="165"/>
      <c r="J122" s="165"/>
      <c r="K122" s="164">
        <v>1310.27</v>
      </c>
      <c r="L122" s="166"/>
      <c r="M122" s="164">
        <f ca="1">IF(ISNUMBER(INDIRECT("K" &amp; ROW())/INDIRECT("G" &amp; ROW())),INDIRECT("K" &amp; ROW())/INDIRECT("G" &amp; ROW()), " ")</f>
        <v>9.0550794747753987</v>
      </c>
      <c r="N122" s="146" t="s">
        <v>828</v>
      </c>
    </row>
    <row r="123" spans="1:14" x14ac:dyDescent="0.25">
      <c r="A123" s="144" t="s">
        <v>483</v>
      </c>
      <c r="B123" s="145"/>
      <c r="C123" s="145"/>
      <c r="D123" s="145"/>
      <c r="E123" s="145"/>
      <c r="F123" s="145"/>
      <c r="G123" s="164">
        <v>123.76</v>
      </c>
      <c r="H123" s="165"/>
      <c r="I123" s="165"/>
      <c r="J123" s="165"/>
      <c r="K123" s="164">
        <v>475.97</v>
      </c>
      <c r="L123" s="166"/>
      <c r="M123" s="164">
        <f ca="1">IF(ISNUMBER(INDIRECT("K" &amp; ROW())/INDIRECT("G" &amp; ROW())),INDIRECT("K" &amp; ROW())/INDIRECT("G" &amp; ROW()), " ")</f>
        <v>3.8459114414996769</v>
      </c>
      <c r="N123" s="146" t="s">
        <v>828</v>
      </c>
    </row>
    <row r="124" spans="1:14" x14ac:dyDescent="0.25">
      <c r="A124" s="144" t="s">
        <v>484</v>
      </c>
      <c r="B124" s="145"/>
      <c r="C124" s="145"/>
      <c r="D124" s="145"/>
      <c r="E124" s="145"/>
      <c r="F124" s="145"/>
      <c r="G124" s="164">
        <v>8192.56</v>
      </c>
      <c r="H124" s="165"/>
      <c r="I124" s="165"/>
      <c r="J124" s="165"/>
      <c r="K124" s="164">
        <v>54669.71</v>
      </c>
      <c r="L124" s="166"/>
      <c r="M124" s="164">
        <f ca="1">IF(ISNUMBER(INDIRECT("K" &amp; ROW())/INDIRECT("G" &amp; ROW())),INDIRECT("K" &amp; ROW())/INDIRECT("G" &amp; ROW()), " ")</f>
        <v>6.6730924155575302</v>
      </c>
      <c r="N124" s="146" t="s">
        <v>828</v>
      </c>
    </row>
    <row r="125" spans="1:14" ht="30" customHeight="1" x14ac:dyDescent="0.25">
      <c r="A125" s="144" t="s">
        <v>485</v>
      </c>
      <c r="B125" s="145"/>
      <c r="C125" s="145"/>
      <c r="D125" s="145"/>
      <c r="E125" s="145"/>
      <c r="F125" s="145"/>
      <c r="G125" s="164">
        <v>856.55</v>
      </c>
      <c r="H125" s="165"/>
      <c r="I125" s="165"/>
      <c r="J125" s="165"/>
      <c r="K125" s="164">
        <v>3027.66</v>
      </c>
      <c r="L125" s="166"/>
      <c r="M125" s="164">
        <f ca="1">IF(ISNUMBER(INDIRECT("K" &amp; ROW())/INDIRECT("G" &amp; ROW())),INDIRECT("K" &amp; ROW())/INDIRECT("G" &amp; ROW()), " ")</f>
        <v>3.5347148444340668</v>
      </c>
      <c r="N125" s="146" t="s">
        <v>828</v>
      </c>
    </row>
    <row r="126" spans="1:14" x14ac:dyDescent="0.25">
      <c r="A126" s="147" t="s">
        <v>486</v>
      </c>
      <c r="B126" s="148"/>
      <c r="C126" s="148"/>
      <c r="D126" s="148"/>
      <c r="E126" s="148"/>
      <c r="F126" s="148"/>
      <c r="G126" s="167">
        <v>9049.11</v>
      </c>
      <c r="H126" s="168"/>
      <c r="I126" s="168"/>
      <c r="J126" s="168"/>
      <c r="K126" s="167">
        <v>57697.37</v>
      </c>
      <c r="L126" s="169"/>
      <c r="M126" s="167">
        <f ca="1">IF(ISNUMBER(INDIRECT("K" &amp; ROW())/INDIRECT("G" &amp; ROW())),INDIRECT("K" &amp; ROW())/INDIRECT("G" &amp; ROW()), " ")</f>
        <v>6.3760270347028598</v>
      </c>
      <c r="N126" s="149" t="s">
        <v>828</v>
      </c>
    </row>
    <row r="127" spans="1:14" x14ac:dyDescent="0.25">
      <c r="A127" s="48"/>
      <c r="G127" s="67"/>
      <c r="H127" s="68"/>
      <c r="I127" s="68"/>
      <c r="J127" s="68"/>
      <c r="K127" s="67"/>
      <c r="L127" s="69"/>
      <c r="M127" s="67"/>
      <c r="N127" s="48"/>
    </row>
    <row r="128" spans="1:14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70"/>
      <c r="M128" s="29"/>
      <c r="N128" s="29"/>
    </row>
    <row r="129" spans="1:14" x14ac:dyDescent="0.25">
      <c r="A129" s="75" t="s">
        <v>69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70"/>
      <c r="M129" s="29"/>
      <c r="N129" s="29"/>
    </row>
    <row r="130" spans="1:14" x14ac:dyDescent="0.25">
      <c r="A130" s="3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70"/>
      <c r="M130" s="29"/>
      <c r="N130" s="29"/>
    </row>
    <row r="131" spans="1:14" x14ac:dyDescent="0.25">
      <c r="A131" s="75" t="s">
        <v>70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</sheetData>
  <mergeCells count="52">
    <mergeCell ref="A126:F126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108:F108"/>
    <mergeCell ref="A109:F109"/>
    <mergeCell ref="A110:F110"/>
    <mergeCell ref="A111:F111"/>
    <mergeCell ref="A112:F112"/>
    <mergeCell ref="A113:F113"/>
    <mergeCell ref="A24:N24"/>
    <mergeCell ref="A25:N25"/>
    <mergeCell ref="A40:N40"/>
    <mergeCell ref="A49:N49"/>
    <mergeCell ref="A102:N102"/>
    <mergeCell ref="A103:N10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