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9" i="16"/>
  <c r="M40" i="16"/>
  <c r="M41" i="16"/>
  <c r="M42" i="16"/>
  <c r="M43" i="16"/>
  <c r="M44" i="16"/>
  <c r="M45" i="16"/>
  <c r="M46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90" i="16"/>
  <c r="M91" i="16"/>
  <c r="M92" i="16"/>
  <c r="M93" i="16"/>
  <c r="M9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01" i="8"/>
  <c r="K100" i="8"/>
  <c r="H101" i="8"/>
  <c r="H100" i="8"/>
  <c r="J14" i="16"/>
  <c r="G14" i="16"/>
  <c r="K30" i="8"/>
  <c r="H30" i="8"/>
  <c r="A18" i="16"/>
  <c r="B34" i="8"/>
  <c r="M95" i="16"/>
  <c r="M99" i="16"/>
  <c r="M103" i="16"/>
  <c r="M107" i="16"/>
  <c r="M111" i="16"/>
  <c r="M96" i="16"/>
  <c r="M100" i="16"/>
  <c r="M104" i="16"/>
  <c r="M108" i="16"/>
  <c r="M112" i="16"/>
  <c r="M97" i="16"/>
  <c r="M101" i="16"/>
  <c r="M105" i="16"/>
  <c r="M109" i="16"/>
  <c r="M98" i="16"/>
  <c r="M102" i="16"/>
  <c r="M106" i="16"/>
  <c r="M11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81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81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81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81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03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0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9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9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9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9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1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17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<sst xmlns="http://schemas.openxmlformats.org/spreadsheetml/2006/main" count="757" uniqueCount="548">
  <si>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</si>
  <si>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</si>
  <si>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</si>
  <si>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</si>
  <si>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</si>
  <si>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</si>
  <si>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</si>
  <si>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</si>
  <si>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</si>
  <si>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</si>
  <si>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</si>
  <si>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</si>
  <si>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</si>
  <si>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</si>
  <si>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</si>
  <si>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</si>
  <si>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</si>
  <si>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</si>
  <si>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</si>
  <si>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</si>
  <si>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</si>
  <si>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</si>
  <si>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</si>
  <si>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</si>
  <si>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</si>
  <si>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</si>
  <si>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</si>
  <si>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</si>
  <si>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</si>
  <si>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</si>
  <si>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</si>
  <si>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</si>
  <si>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</si>
  <si>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</si>
  <si>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</si>
  <si>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</si>
  <si>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</si>
  <si>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</si>
  <si>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</si>
  <si>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</si>
  <si>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</si>
  <si>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</si>
  <si>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</si>
  <si>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</si>
  <si>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</si>
  <si>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</si>
  <si>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</si>
  <si>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</si>
  <si>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</si>
  <si>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</si>
  <si>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</si>
  <si>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</si>
  <si>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</si>
  <si>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</si>
  <si>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</si>
  <si>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</si>
  <si>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</si>
  <si>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</si>
  <si>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</si>
  <si>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</si>
  <si>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</si>
  <si>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</si>
  <si>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</si>
  <si>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</si>
  <si>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</si>
  <si>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</si>
  <si>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</si>
  <si>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01.12.2014</t>
  </si>
  <si>
    <t>О ПРИЕМКЕ ВЫПОЛНЕННЫХ РАБОТ за Декабрь 2014</t>
  </si>
  <si>
    <t>на Мира 3а</t>
  </si>
  <si>
    <t>Сдал:  _________________ //</t>
  </si>
  <si>
    <t>Принял:  _________________ //</t>
  </si>
  <si>
    <t>Раздел 1. МАРТ</t>
  </si>
  <si>
    <t>Чистка канализации в подвале от 05.03.2014г.</t>
  </si>
  <si>
    <t>ТЕРр65-10-1
Очистка канализационной сети: внутренней
100 м трубопровода
НР 103% от ФОТ
СП 60% от ФОТ</t>
  </si>
  <si>
    <t>0,05
103
60</t>
  </si>
  <si>
    <t>332,63
_____
174,41</t>
  </si>
  <si>
    <t>25
18
10</t>
  </si>
  <si>
    <t>17
_____
8</t>
  </si>
  <si>
    <t>217
188
110</t>
  </si>
  <si>
    <t>183
_____
34</t>
  </si>
  <si>
    <t>Р</t>
  </si>
  <si>
    <t>Остекление под.окон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</si>
  <si>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</si>
  <si>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0,0163
77
50</t>
  </si>
  <si>
    <t>2116,11
_____
4194,75</t>
  </si>
  <si>
    <t>34,23
_____
3,51</t>
  </si>
  <si>
    <t>103
26
17</t>
  </si>
  <si>
    <t>34
_____
68</t>
  </si>
  <si>
    <t>644
293
191</t>
  </si>
  <si>
    <t>380
_____
261</t>
  </si>
  <si>
    <t>3
_____
1</t>
  </si>
  <si>
    <t>Раздел 2. МАЙ</t>
  </si>
  <si>
    <t>чердак</t>
  </si>
  <si>
    <t>ТЕРр65-5-1
Ревизия вентилей муфтовых диаметром: до 20 мм
100 шт.
НР 103% от ФОТ
СП 60% от ФОТ</t>
  </si>
  <si>
    <t>929,07
_____
76,36</t>
  </si>
  <si>
    <t>51
47
28</t>
  </si>
  <si>
    <t>46
_____
5</t>
  </si>
  <si>
    <t>525
527
307</t>
  </si>
  <si>
    <t>512
_____
12</t>
  </si>
  <si>
    <t>кв.17</t>
  </si>
  <si>
    <t>Раздел 3. СЕНТЯБРЬ</t>
  </si>
  <si>
    <t>кв.13</t>
  </si>
  <si>
    <t>ТЕРр65-16-1
Смена сгонов у трубопроводов диаметром: до 20 мм
100 сгонов
НР 103% от ФОТ
СП 60% от ФОТ</t>
  </si>
  <si>
    <t>0,06
103
60</t>
  </si>
  <si>
    <t>345,26
_____
1904,31</t>
  </si>
  <si>
    <t>0,67
_____
0,28</t>
  </si>
  <si>
    <t>135
22
13</t>
  </si>
  <si>
    <t>21
_____
114</t>
  </si>
  <si>
    <t>443
235
137</t>
  </si>
  <si>
    <t>228
_____
215</t>
  </si>
  <si>
    <t>кв.15</t>
  </si>
  <si>
    <t>ТЕР18-06-007-01
ПРочистка фильтров диаметром: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 фильтров
НР 128% от ФОТ
СП 83% от ФОТ</t>
  </si>
  <si>
    <t>0,1
128
83</t>
  </si>
  <si>
    <t>111,85
_____
7,46</t>
  </si>
  <si>
    <t>74,08
_____
0,2</t>
  </si>
  <si>
    <t>19
14
9</t>
  </si>
  <si>
    <t>11
_____
1</t>
  </si>
  <si>
    <t>169
157
102</t>
  </si>
  <si>
    <t>123
_____
5</t>
  </si>
  <si>
    <t>Раздел 4. ОКТЯБРЬ</t>
  </si>
  <si>
    <t>Ремонт подъездов</t>
  </si>
  <si>
    <t>ТЕРр56-13-5
Ремонт дверных коробок широких в каменных стенах: без снятия полотен
10 коробок
НР 82% от ФОТ
СП 62% от ФОТ</t>
  </si>
  <si>
    <t>0,1
82
62</t>
  </si>
  <si>
    <t>1698,39
_____
2588,55</t>
  </si>
  <si>
    <t>431
139
105</t>
  </si>
  <si>
    <t>170
_____
259</t>
  </si>
  <si>
    <t>4431
1536
1161</t>
  </si>
  <si>
    <t>1873
_____
2547</t>
  </si>
  <si>
    <t>ТЕРр61-1-9
Сплошное выравнивание штукатурки внутри здания (однослойная штукатурка) сухой растворной смесью (типа «Ветонит») толщиной до 10 мм для последующей окраски или оклейки обоями: стен
100 м2 поверхности
НР 79% от ФОТ
СП 50% от ФОТ</t>
  </si>
  <si>
    <t>0,09
79
50</t>
  </si>
  <si>
    <t>910,69
_____
111,46</t>
  </si>
  <si>
    <t>36,38
_____
23,98</t>
  </si>
  <si>
    <t>95
66
42</t>
  </si>
  <si>
    <t>82
_____
10</t>
  </si>
  <si>
    <t>3
_____
2</t>
  </si>
  <si>
    <t>962
732
464</t>
  </si>
  <si>
    <t>903
_____
34</t>
  </si>
  <si>
    <t>25
_____
24</t>
  </si>
  <si>
    <t>ТСЦ-402-0077
Смесь штукатурная «Ротбанд», КНАУФ
кг</t>
  </si>
  <si>
    <t>90
79
50</t>
  </si>
  <si>
    <t xml:space="preserve">
_____
2,74</t>
  </si>
  <si>
    <t xml:space="preserve">
_____
247</t>
  </si>
  <si>
    <t xml:space="preserve">
_____
1045</t>
  </si>
  <si>
    <t>М</t>
  </si>
  <si>
    <t>ТЕРр62-1-4
Окраска известковыми составами: по штукатурке
100 м2 окрашиваемой поверхности (без вычета проемов)
НР 80% от ФОТ
СП 50% от ФОТ</t>
  </si>
  <si>
    <t>0,96
80
50</t>
  </si>
  <si>
    <t>147,72
_____
26,66</t>
  </si>
  <si>
    <t>6,47
_____
1,4</t>
  </si>
  <si>
    <t>174
114
72</t>
  </si>
  <si>
    <t>142
_____
26</t>
  </si>
  <si>
    <t>6
_____
1</t>
  </si>
  <si>
    <t>1747
1263
790</t>
  </si>
  <si>
    <t>1564
_____
152</t>
  </si>
  <si>
    <t>31
_____
15</t>
  </si>
  <si>
    <t>ТЕРр62-7-5
Улучшенная масляная окраска ранее окрашенных стен: за два раза с расчисткой старой краски до 35%
100 м2 окрашиваемой поверхности
НР 80% от ФОТ
СП 50% от ФОТ</t>
  </si>
  <si>
    <t>1,2
80
50</t>
  </si>
  <si>
    <t>558,99
_____
777,73</t>
  </si>
  <si>
    <t>9,57
_____
1,4</t>
  </si>
  <si>
    <t>1616
538
337</t>
  </si>
  <si>
    <t>671
_____
934</t>
  </si>
  <si>
    <t>11
_____
2</t>
  </si>
  <si>
    <t>10243
5929
3706</t>
  </si>
  <si>
    <t>7392
_____
2791</t>
  </si>
  <si>
    <t>60
_____
19</t>
  </si>
  <si>
    <t>ТЕРр62-9-5
Улучшенная масляная окраска ранее окрашенных окон: за два раза с расчисткой старой краски до 35%
100 м2 окрашиваемой поверхности
НР 80% от ФОТ
СП 50% от ФОТ</t>
  </si>
  <si>
    <t>0,27
80
50</t>
  </si>
  <si>
    <t>1121,48
_____
801,43</t>
  </si>
  <si>
    <t>522
242
152</t>
  </si>
  <si>
    <t>303
_____
216</t>
  </si>
  <si>
    <t>3949
2673
1671</t>
  </si>
  <si>
    <t>3337
_____
599</t>
  </si>
  <si>
    <t>13
_____
4</t>
  </si>
  <si>
    <t>Раздел 5. НОЯБРЬ</t>
  </si>
  <si>
    <t>кв.10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</si>
  <si>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</si>
  <si>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2,5
103
60</t>
  </si>
  <si>
    <t>1000,16
_____
1380,62</t>
  </si>
  <si>
    <t>54,89
_____
1,4</t>
  </si>
  <si>
    <t>6089
2579
1502</t>
  </si>
  <si>
    <t>2500
_____
3452</t>
  </si>
  <si>
    <t>137
_____
4</t>
  </si>
  <si>
    <t>39853
28421
16556</t>
  </si>
  <si>
    <t>27554
_____
11572</t>
  </si>
  <si>
    <t>727
_____
39</t>
  </si>
  <si>
    <t>ТСЦ-302-1237
Сгоны стальные с муфтой и контргайкой, диаметром: 20 мм
шт.</t>
  </si>
  <si>
    <t>3
103
60</t>
  </si>
  <si>
    <t xml:space="preserve">
_____
18,6</t>
  </si>
  <si>
    <t xml:space="preserve">
_____
56</t>
  </si>
  <si>
    <t xml:space="preserve">
_____
103</t>
  </si>
  <si>
    <t>Раздел 6. ДЕКАБРЬ</t>
  </si>
  <si>
    <t>кв.18</t>
  </si>
  <si>
    <t>ТЕР29-01-181-01
Устройство металлической гидроизоляции (бандаж)
1 т металлоконструкций изоляции
НР 145% от ФОТ
СП 75% от ФОТ</t>
  </si>
  <si>
    <t>0,0013
145
75</t>
  </si>
  <si>
    <t>811,45
_____
14803,28</t>
  </si>
  <si>
    <t>21
1
1</t>
  </si>
  <si>
    <t>1
_____
20</t>
  </si>
  <si>
    <t>80
17
9</t>
  </si>
  <si>
    <t>12
_____
67</t>
  </si>
  <si>
    <t>ТСЦ-101-2137
Резина техническая листовая прессованная
кг</t>
  </si>
  <si>
    <t>0,9
145
75</t>
  </si>
  <si>
    <t xml:space="preserve">
_____
26,3</t>
  </si>
  <si>
    <t xml:space="preserve">
_____
24</t>
  </si>
  <si>
    <t xml:space="preserve">
_____
109</t>
  </si>
  <si>
    <t>кв.26</t>
  </si>
  <si>
    <t>ТЕРр65-5-1
Смена вентилей и клапанов обратных муфтовых диаметром: до 20 мм
100 шт.
НР 103% от ФОТ
СП 60% от ФОТ</t>
  </si>
  <si>
    <t>0,01
103
60</t>
  </si>
  <si>
    <t>10
9
5</t>
  </si>
  <si>
    <t>9
_____
1</t>
  </si>
  <si>
    <t>105
105
61</t>
  </si>
  <si>
    <t>102
_____
3</t>
  </si>
  <si>
    <t>ТСЦ-302-1832
Кран букса  шаровой муфтовый 11Б27П1, диаметром: 20 мм
(кран-букса ПЗ=0,5 (ОЗП=0,5; ЭМ=0,5 к расх.; ЗПМ=0,5; МАТ=0,5 к расх.; ТЗ=0,5; ТЗМ=0,5))
шт.</t>
  </si>
  <si>
    <t>1
103
60</t>
  </si>
  <si>
    <t xml:space="preserve">
_____
21,75</t>
  </si>
  <si>
    <t xml:space="preserve">
_____
22</t>
  </si>
  <si>
    <t xml:space="preserve">
_____
58</t>
  </si>
  <si>
    <t>кв.17,21,25</t>
  </si>
  <si>
    <t>ТЕРр65-23-2
Слив и наполнение водой системы отопления: с осмотром системы
1000 м3 объема здания
НР 74% от ФОТ
СП 50% от ФОТ</t>
  </si>
  <si>
    <t>0,25
74
50</t>
  </si>
  <si>
    <t>3
2
2</t>
  </si>
  <si>
    <t>38
28
19</t>
  </si>
  <si>
    <t>ТЕРр65-15-6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20 мм
100 м трубопровода
2 285,15 = 4 434,90 - 95,8 x 22,44
НР 103% от ФОТ
СП 60% от ФОТ</t>
  </si>
  <si>
    <t>0,08
103
60</t>
  </si>
  <si>
    <t>2115,84
_____
93,79</t>
  </si>
  <si>
    <t>183
174
101</t>
  </si>
  <si>
    <t>169
_____
8</t>
  </si>
  <si>
    <t>1915
1921
1119</t>
  </si>
  <si>
    <t>1865
_____
18</t>
  </si>
  <si>
    <t>ТСЦ-507-3367
Труба из полипропилена PN 25/25
м</t>
  </si>
  <si>
    <t>8
103
60</t>
  </si>
  <si>
    <t xml:space="preserve">
_____
16,92</t>
  </si>
  <si>
    <t xml:space="preserve">
_____
135</t>
  </si>
  <si>
    <t xml:space="preserve">
_____
381</t>
  </si>
  <si>
    <t>ТСЦ-507-3174
Угольник 90 град. полипропиленовый диаметром 25 мм
шт.</t>
  </si>
  <si>
    <t>4
103
60</t>
  </si>
  <si>
    <t xml:space="preserve">
_____
2,45</t>
  </si>
  <si>
    <t xml:space="preserve">
_____
10</t>
  </si>
  <si>
    <t xml:space="preserve">
_____
25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</si>
  <si>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</si>
  <si>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</si>
  <si>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50</t>
  </si>
  <si>
    <t xml:space="preserve">
_____
117</t>
  </si>
  <si>
    <t>Итого прямые затраты по акту</t>
  </si>
  <si>
    <t>4338
_____
5700</t>
  </si>
  <si>
    <t>182
_____
10</t>
  </si>
  <si>
    <t>47813
_____
20334</t>
  </si>
  <si>
    <t>976
_____
117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</si>
  <si>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</si>
  <si>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</si>
  <si>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</si>
  <si>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</si>
  <si>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</si>
  <si>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</si>
  <si>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</si>
  <si>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</si>
  <si>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</si>
  <si>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</si>
  <si>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Проемы (ремонтно-строительные)</t>
  </si>
  <si>
    <t xml:space="preserve">    Штукатурные работы (ремонтно-строительные)</t>
  </si>
  <si>
    <t xml:space="preserve">    Малярные работы (ремонтно-строительные)</t>
  </si>
  <si>
    <t xml:space="preserve">    Тоннели и метрополитены, закрытый способ работ</t>
  </si>
  <si>
    <t xml:space="preserve">    Внутренние санитарно-технические работы: демонтаж и разборка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</si>
  <si>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</si>
  <si>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</si>
  <si>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</si>
  <si>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</si>
  <si>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</si>
  <si>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</si>
  <si>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</si>
  <si>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</si>
  <si>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</si>
  <si>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</si>
  <si>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</si>
  <si>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</si>
  <si>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</si>
  <si>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</si>
  <si>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</si>
  <si>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</si>
  <si>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</si>
  <si>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</si>
  <si>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</si>
  <si>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</si>
  <si>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</si>
  <si>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</si>
  <si>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</si>
  <si>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</si>
  <si>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</si>
  <si>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</si>
  <si>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</si>
  <si>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</si>
  <si>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</si>
  <si>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</si>
  <si>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</si>
  <si>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</si>
  <si>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</si>
  <si>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</si>
  <si>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</si>
  <si>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</si>
  <si>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</si>
  <si>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</si>
  <si>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</si>
  <si>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</si>
  <si>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</si>
  <si>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</si>
  <si>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</si>
  <si>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</si>
  <si>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</si>
  <si>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1-4-5</t>
  </si>
  <si>
    <t>Затраты труда рабочих (ср 4,5)</t>
  </si>
  <si>
    <t xml:space="preserve">13,09
</t>
  </si>
  <si>
    <t xml:space="preserve">144,19
</t>
  </si>
  <si>
    <t>Затраты труда машинистов</t>
  </si>
  <si>
    <t xml:space="preserve">
</t>
  </si>
  <si>
    <t xml:space="preserve">                  Машины и механизмы</t>
  </si>
  <si>
    <t>Лебедки ручные и рычажные тяговым усилием: 14,72 кН (1,5 т)</t>
  </si>
  <si>
    <t xml:space="preserve">маш.-ч
</t>
  </si>
  <si>
    <t xml:space="preserve">1,06
</t>
  </si>
  <si>
    <t xml:space="preserve">5
</t>
  </si>
  <si>
    <t>ГК ЕТО, пост.№ 4/1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</si>
  <si>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</si>
  <si>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</si>
  <si>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</si>
  <si>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</si>
  <si>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</si>
  <si>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</si>
  <si>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</si>
  <si>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</si>
  <si>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</si>
  <si>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</si>
  <si>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Растворосмесители передвижные: 65 л</t>
  </si>
  <si>
    <t xml:space="preserve">14,49
</t>
  </si>
  <si>
    <t xml:space="preserve">143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</si>
  <si>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</si>
  <si>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</si>
  <si>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</si>
  <si>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</si>
  <si>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</si>
  <si>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</si>
  <si>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</si>
  <si>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</si>
  <si>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</si>
  <si>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</si>
  <si>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</si>
  <si>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</si>
  <si>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</si>
  <si>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</si>
  <si>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</si>
  <si>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</si>
  <si>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</si>
  <si>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</si>
  <si>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</si>
  <si>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</si>
  <si>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</si>
  <si>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</si>
  <si>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</si>
  <si>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</si>
  <si>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</si>
  <si>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</si>
  <si>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</si>
  <si>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</si>
  <si>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101-0426</t>
  </si>
  <si>
    <t>Краски масляные и алкидные, готовые к применению белила цинковые: МА-22</t>
  </si>
  <si>
    <t xml:space="preserve">19550
</t>
  </si>
  <si>
    <t xml:space="preserve">44224,06
</t>
  </si>
  <si>
    <t>ГК ЕТО №4/1 от 31.01.2014 г., п.111</t>
  </si>
  <si>
    <t>101-0456</t>
  </si>
  <si>
    <t>Краски цветные, готовые к применению для внутренних работ МА-25: розово-бежевая, светло-бежевая, светло-серая</t>
  </si>
  <si>
    <t xml:space="preserve">17060
</t>
  </si>
  <si>
    <t>101-0488</t>
  </si>
  <si>
    <t>Купорос медный марки: А</t>
  </si>
  <si>
    <t xml:space="preserve">10700
</t>
  </si>
  <si>
    <t xml:space="preserve">105994,6
</t>
  </si>
  <si>
    <t>26.02.075</t>
  </si>
  <si>
    <t>101-0628</t>
  </si>
  <si>
    <t>Олифа комбинированная, марки: К-3</t>
  </si>
  <si>
    <t xml:space="preserve">30040
</t>
  </si>
  <si>
    <t xml:space="preserve">86272,67
</t>
  </si>
  <si>
    <t>ГК ЕТО №4/1 от 31.01.2014 г., п.376</t>
  </si>
  <si>
    <t>101-0807</t>
  </si>
  <si>
    <t>Проволока сварочная легированная диаметром: 4 мм</t>
  </si>
  <si>
    <t xml:space="preserve">10580
</t>
  </si>
  <si>
    <t xml:space="preserve">43747,17
</t>
  </si>
  <si>
    <t>ГК ЕТО №4/1 от 31.01.2014 г., п.119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</si>
  <si>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</si>
  <si>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</si>
  <si>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</si>
  <si>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</si>
  <si>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</si>
  <si>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</si>
  <si>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</si>
  <si>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</si>
  <si>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</si>
  <si>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</si>
  <si>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</si>
  <si>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101-1596</t>
  </si>
  <si>
    <t>Шкурка шлифовальная двухслойная с зернистостью 40-25</t>
  </si>
  <si>
    <t xml:space="preserve">38,7
</t>
  </si>
  <si>
    <t xml:space="preserve">128,6
</t>
  </si>
  <si>
    <t>Среднее (34.08.0544, 34.08.0543)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</si>
  <si>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</si>
  <si>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</si>
  <si>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</si>
  <si>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</si>
  <si>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</si>
  <si>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</si>
  <si>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</si>
  <si>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</si>
  <si>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</si>
  <si>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</si>
  <si>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</si>
  <si>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</si>
  <si>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</si>
  <si>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</si>
  <si>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</si>
  <si>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</si>
  <si>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101-1704</t>
  </si>
  <si>
    <t>Войлок строительный</t>
  </si>
  <si>
    <t xml:space="preserve">17000
</t>
  </si>
  <si>
    <t xml:space="preserve">207573,22
</t>
  </si>
  <si>
    <t>10.01.391</t>
  </si>
  <si>
    <t>101-1712</t>
  </si>
  <si>
    <t>Шпатлевка клеевая</t>
  </si>
  <si>
    <t xml:space="preserve">4950
</t>
  </si>
  <si>
    <t xml:space="preserve">18384,93
</t>
  </si>
  <si>
    <t>13.01.138</t>
  </si>
  <si>
    <t>101-1742</t>
  </si>
  <si>
    <t>Толь с крупнозернистой посыпкой гидроизоляционный марки ТГ-350</t>
  </si>
  <si>
    <t xml:space="preserve">7,38
</t>
  </si>
  <si>
    <t xml:space="preserve">27,21
</t>
  </si>
  <si>
    <t>11.01.328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</si>
  <si>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</si>
  <si>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</si>
  <si>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</si>
  <si>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</si>
  <si>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</si>
  <si>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</si>
  <si>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</si>
  <si>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</si>
  <si>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</si>
  <si>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</si>
  <si>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</si>
  <si>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</si>
  <si>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</si>
  <si>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</si>
  <si>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</si>
  <si>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101-1815</t>
  </si>
  <si>
    <t>Краски сухие для внутренних работ</t>
  </si>
  <si>
    <t xml:space="preserve">7970
</t>
  </si>
  <si>
    <t xml:space="preserve">21443,18
</t>
  </si>
  <si>
    <t>Среднее (14.01.208, 14.01.2082, 14.01.2083, 14.01.2084, 14.01.069)</t>
  </si>
  <si>
    <t>101-1944</t>
  </si>
  <si>
    <t>Грунтовка: для внутренних работ ВАК-01-У</t>
  </si>
  <si>
    <t xml:space="preserve">10950
</t>
  </si>
  <si>
    <t xml:space="preserve">36333,11
</t>
  </si>
  <si>
    <t>Среднее (14.01.343, 14.01.3435, 11.07.227)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</si>
  <si>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</si>
  <si>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</si>
  <si>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</si>
  <si>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</si>
  <si>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</si>
  <si>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</si>
  <si>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</si>
  <si>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</si>
  <si>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</si>
  <si>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</si>
  <si>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</si>
  <si>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</si>
  <si>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</si>
  <si>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</si>
  <si>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</si>
  <si>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</si>
  <si>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</si>
  <si>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</si>
  <si>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</si>
  <si>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</si>
  <si>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</si>
  <si>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</si>
  <si>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</si>
  <si>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</si>
  <si>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</si>
  <si>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</si>
  <si>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</si>
  <si>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</si>
  <si>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</si>
  <si>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</si>
  <si>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</si>
  <si>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</si>
  <si>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</si>
  <si>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</si>
  <si>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</si>
  <si>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34,48
</t>
  </si>
  <si>
    <t>20.06.962.2+20.06.160.2+20.06.163.2</t>
  </si>
  <si>
    <t>405-0219</t>
  </si>
  <si>
    <t>Гипсовые вяжущие, марка: Г3</t>
  </si>
  <si>
    <t xml:space="preserve">1480
</t>
  </si>
  <si>
    <t xml:space="preserve">4559,78
</t>
  </si>
  <si>
    <t>Среднее (13.01.011, 13.01.012, 13.01.0121, 13.01.014, 13.01.010)</t>
  </si>
  <si>
    <t>405-0253</t>
  </si>
  <si>
    <t>Известь строительная: негашеная комовая, сорт I</t>
  </si>
  <si>
    <t xml:space="preserve">722,97
</t>
  </si>
  <si>
    <t xml:space="preserve">4293,15
</t>
  </si>
  <si>
    <t>ГК ЕТО №4/1 от 31.01.2014 г., п.372</t>
  </si>
  <si>
    <t>409-0639</t>
  </si>
  <si>
    <t>Пемза шлаковая (щебень пористый из металлургического шлака), марка 600, фракция 5-10 мм</t>
  </si>
  <si>
    <t xml:space="preserve">369,53
</t>
  </si>
  <si>
    <t>Среднее (07.01.060, 07.01.1116, 07.01.020,07.01.081.1)</t>
  </si>
  <si>
    <t>411-0001</t>
  </si>
  <si>
    <t>Вода</t>
  </si>
  <si>
    <t xml:space="preserve">3,11
</t>
  </si>
  <si>
    <t xml:space="preserve">21,79
</t>
  </si>
  <si>
    <t>Среднее (26.01.015, 26.01.017)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</si>
  <si>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</si>
  <si>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</si>
  <si>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</si>
  <si>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</si>
  <si>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ТСЦ-302-1237</t>
  </si>
  <si>
    <t>ТСЦ-302-1832</t>
  </si>
  <si>
    <t>Кран букса  шаровой муфтовый 11Б27П1, диаметром: 20 мм</t>
  </si>
  <si>
    <t xml:space="preserve">43,5
</t>
  </si>
  <si>
    <t xml:space="preserve">116,32
</t>
  </si>
  <si>
    <t>ТСЦ-402-0077</t>
  </si>
  <si>
    <t>Смесь штукатурная «Ротбанд», КНАУФ</t>
  </si>
  <si>
    <t xml:space="preserve">2,74
</t>
  </si>
  <si>
    <t xml:space="preserve">11,61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</si>
  <si>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</si>
  <si>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</si>
  <si>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</si>
  <si>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</si>
  <si>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ТСЦ-507-3367</t>
  </si>
  <si>
    <t>Труба из полипропилена PN 25/25</t>
  </si>
  <si>
    <t xml:space="preserve">16,92
</t>
  </si>
  <si>
    <t xml:space="preserve">47,58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</si>
  <si>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</si>
  <si>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</si>
  <si>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</si>
  <si>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</si>
  <si>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</si>
  <si>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</si>
  <si>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</si>
  <si>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</si>
  <si>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</si>
  <si>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402-9544</t>
  </si>
  <si>
    <t>Смеси сухие растворные типа «Ветонит»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</si>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</sst>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19"/>
  <sheetViews>
    <sheetView showGridLines="0" tabSelected="1" topLeftCell="A31" workbookViewId="0">
      <selection activeCell="C49" sqref="C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389.75</v>
      </c>
      <c r="X14" s="27">
        <v>389.75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0.77</v>
      </c>
      <c r="X15" s="27">
        <v>0.77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16821/1000</f>
        <v>16.821000000000002</v>
      </c>
      <c r="I27" s="85"/>
      <c r="J27" s="35" t="s">
        <v>6</v>
      </c>
      <c r="K27" s="86">
        <f>141901/1000</f>
        <v>141.90100000000001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0.39051999999999998</v>
      </c>
      <c r="I30" s="85"/>
      <c r="J30" s="35" t="s">
        <v>8</v>
      </c>
      <c r="K30" s="86">
        <f>(X14+X15)/1000</f>
        <v>0.39051999999999998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4348</v>
      </c>
      <c r="Z30" s="71">
        <v>4124</v>
      </c>
      <c r="AA30" s="71">
        <v>2477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4348/1000</f>
        <v>4.3479999999999999</v>
      </c>
      <c r="I31" s="85"/>
      <c r="J31" s="35" t="s">
        <v>6</v>
      </c>
      <c r="K31" s="86">
        <f>47930/1000</f>
        <v>47.93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47930</v>
      </c>
      <c r="Z31" s="72">
        <v>45477</v>
      </c>
      <c r="AA31" s="72">
        <v>27301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73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74</v>
      </c>
      <c r="D42" s="135" t="s">
        <v>75</v>
      </c>
      <c r="E42" s="136">
        <v>508.07</v>
      </c>
      <c r="F42" s="137" t="s">
        <v>76</v>
      </c>
      <c r="G42" s="136">
        <v>1.03</v>
      </c>
      <c r="H42" s="136" t="s">
        <v>77</v>
      </c>
      <c r="I42" s="136" t="s">
        <v>78</v>
      </c>
      <c r="J42" s="136"/>
      <c r="K42" s="136" t="s">
        <v>79</v>
      </c>
      <c r="L42" s="137" t="s">
        <v>80</v>
      </c>
      <c r="M42" s="137"/>
      <c r="N42" s="137" t="s">
        <v>81</v>
      </c>
      <c r="O42" s="137"/>
      <c r="P42" s="137"/>
      <c r="Q42" s="137"/>
      <c r="R42" s="137"/>
      <c r="S42" s="137"/>
      <c r="T42" s="137"/>
      <c r="U42" s="137"/>
      <c r="V42" s="137"/>
    </row>
    <row r="43" spans="1:22" ht="18.45" customHeight="1" x14ac:dyDescent="0.25">
      <c r="A43" s="130" t="s">
        <v>82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79.8" x14ac:dyDescent="0.25">
      <c r="A44" s="138">
        <v>2</v>
      </c>
      <c r="B44" s="139">
        <v>2</v>
      </c>
      <c r="C44" s="140" t="s">
        <v>83</v>
      </c>
      <c r="D44" s="141" t="s">
        <v>84</v>
      </c>
      <c r="E44" s="142">
        <v>6345.09</v>
      </c>
      <c r="F44" s="143" t="s">
        <v>85</v>
      </c>
      <c r="G44" s="142" t="s">
        <v>86</v>
      </c>
      <c r="H44" s="142" t="s">
        <v>87</v>
      </c>
      <c r="I44" s="142" t="s">
        <v>88</v>
      </c>
      <c r="J44" s="142">
        <v>1</v>
      </c>
      <c r="K44" s="142" t="s">
        <v>89</v>
      </c>
      <c r="L44" s="143" t="s">
        <v>90</v>
      </c>
      <c r="M44" s="143"/>
      <c r="N44" s="143" t="s">
        <v>81</v>
      </c>
      <c r="O44" s="143"/>
      <c r="P44" s="143"/>
      <c r="Q44" s="143"/>
      <c r="R44" s="143"/>
      <c r="S44" s="143"/>
      <c r="T44" s="143"/>
      <c r="U44" s="143"/>
      <c r="V44" s="143" t="s">
        <v>91</v>
      </c>
    </row>
    <row r="45" spans="1:22" ht="19.350000000000001" customHeight="1" x14ac:dyDescent="0.25">
      <c r="A45" s="128" t="s">
        <v>92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</row>
    <row r="46" spans="1:22" ht="18.45" customHeight="1" x14ac:dyDescent="0.25">
      <c r="A46" s="130" t="s">
        <v>93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</row>
    <row r="47" spans="1:22" ht="68.400000000000006" x14ac:dyDescent="0.25">
      <c r="A47" s="132">
        <v>3</v>
      </c>
      <c r="B47" s="133">
        <v>14</v>
      </c>
      <c r="C47" s="134" t="s">
        <v>94</v>
      </c>
      <c r="D47" s="135" t="s">
        <v>75</v>
      </c>
      <c r="E47" s="136">
        <v>1010.59</v>
      </c>
      <c r="F47" s="137" t="s">
        <v>95</v>
      </c>
      <c r="G47" s="136">
        <v>5.16</v>
      </c>
      <c r="H47" s="136" t="s">
        <v>96</v>
      </c>
      <c r="I47" s="136" t="s">
        <v>97</v>
      </c>
      <c r="J47" s="136"/>
      <c r="K47" s="136" t="s">
        <v>98</v>
      </c>
      <c r="L47" s="137" t="s">
        <v>99</v>
      </c>
      <c r="M47" s="137"/>
      <c r="N47" s="137" t="s">
        <v>81</v>
      </c>
      <c r="O47" s="137"/>
      <c r="P47" s="137"/>
      <c r="Q47" s="137"/>
      <c r="R47" s="137"/>
      <c r="S47" s="137"/>
      <c r="T47" s="137"/>
      <c r="U47" s="137"/>
      <c r="V47" s="137">
        <v>1</v>
      </c>
    </row>
    <row r="48" spans="1:22" ht="18.45" customHeight="1" x14ac:dyDescent="0.25">
      <c r="A48" s="130" t="s">
        <v>100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</row>
    <row r="49" spans="1:22" ht="57" x14ac:dyDescent="0.25">
      <c r="A49" s="138">
        <v>4</v>
      </c>
      <c r="B49" s="139">
        <v>15</v>
      </c>
      <c r="C49" s="140" t="s">
        <v>74</v>
      </c>
      <c r="D49" s="141" t="s">
        <v>75</v>
      </c>
      <c r="E49" s="142">
        <v>508.07</v>
      </c>
      <c r="F49" s="143" t="s">
        <v>76</v>
      </c>
      <c r="G49" s="142">
        <v>1.03</v>
      </c>
      <c r="H49" s="142" t="s">
        <v>77</v>
      </c>
      <c r="I49" s="142" t="s">
        <v>78</v>
      </c>
      <c r="J49" s="142"/>
      <c r="K49" s="142" t="s">
        <v>79</v>
      </c>
      <c r="L49" s="143" t="s">
        <v>80</v>
      </c>
      <c r="M49" s="143"/>
      <c r="N49" s="143" t="s">
        <v>81</v>
      </c>
      <c r="O49" s="143"/>
      <c r="P49" s="143"/>
      <c r="Q49" s="143"/>
      <c r="R49" s="143"/>
      <c r="S49" s="143"/>
      <c r="T49" s="143"/>
      <c r="U49" s="143"/>
      <c r="V49" s="143"/>
    </row>
    <row r="50" spans="1:22" ht="19.350000000000001" customHeight="1" x14ac:dyDescent="0.25">
      <c r="A50" s="128" t="s">
        <v>101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18.45" customHeight="1" x14ac:dyDescent="0.25">
      <c r="A51" s="130" t="s">
        <v>102</v>
      </c>
      <c r="B51" s="131"/>
      <c r="C51" s="131"/>
      <c r="D51" s="131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</row>
    <row r="52" spans="1:22" ht="68.400000000000006" x14ac:dyDescent="0.25">
      <c r="A52" s="132">
        <v>5</v>
      </c>
      <c r="B52" s="133">
        <v>23</v>
      </c>
      <c r="C52" s="134" t="s">
        <v>103</v>
      </c>
      <c r="D52" s="135" t="s">
        <v>104</v>
      </c>
      <c r="E52" s="136">
        <v>2250.2399999999998</v>
      </c>
      <c r="F52" s="137" t="s">
        <v>105</v>
      </c>
      <c r="G52" s="136" t="s">
        <v>106</v>
      </c>
      <c r="H52" s="136" t="s">
        <v>107</v>
      </c>
      <c r="I52" s="136" t="s">
        <v>108</v>
      </c>
      <c r="J52" s="136"/>
      <c r="K52" s="136" t="s">
        <v>109</v>
      </c>
      <c r="L52" s="137" t="s">
        <v>110</v>
      </c>
      <c r="M52" s="137"/>
      <c r="N52" s="137" t="s">
        <v>81</v>
      </c>
      <c r="O52" s="137"/>
      <c r="P52" s="137"/>
      <c r="Q52" s="137"/>
      <c r="R52" s="137"/>
      <c r="S52" s="137"/>
      <c r="T52" s="137"/>
      <c r="U52" s="137"/>
      <c r="V52" s="137"/>
    </row>
    <row r="53" spans="1:22" ht="18.45" customHeight="1" x14ac:dyDescent="0.25">
      <c r="A53" s="130" t="s">
        <v>111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114" x14ac:dyDescent="0.25">
      <c r="A54" s="138">
        <v>6</v>
      </c>
      <c r="B54" s="139">
        <v>24</v>
      </c>
      <c r="C54" s="140" t="s">
        <v>112</v>
      </c>
      <c r="D54" s="141" t="s">
        <v>113</v>
      </c>
      <c r="E54" s="142">
        <v>193.38</v>
      </c>
      <c r="F54" s="143" t="s">
        <v>114</v>
      </c>
      <c r="G54" s="142" t="s">
        <v>115</v>
      </c>
      <c r="H54" s="142" t="s">
        <v>116</v>
      </c>
      <c r="I54" s="142" t="s">
        <v>117</v>
      </c>
      <c r="J54" s="142">
        <v>7</v>
      </c>
      <c r="K54" s="142" t="s">
        <v>118</v>
      </c>
      <c r="L54" s="143" t="s">
        <v>119</v>
      </c>
      <c r="M54" s="143"/>
      <c r="N54" s="143" t="s">
        <v>81</v>
      </c>
      <c r="O54" s="143"/>
      <c r="P54" s="143"/>
      <c r="Q54" s="143"/>
      <c r="R54" s="143"/>
      <c r="S54" s="143"/>
      <c r="T54" s="143"/>
      <c r="U54" s="143"/>
      <c r="V54" s="143">
        <v>41</v>
      </c>
    </row>
    <row r="55" spans="1:22" ht="19.350000000000001" customHeight="1" x14ac:dyDescent="0.25">
      <c r="A55" s="128" t="s">
        <v>120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18.45" customHeight="1" x14ac:dyDescent="0.25">
      <c r="A56" s="130" t="s">
        <v>121</v>
      </c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</row>
    <row r="57" spans="1:22" ht="68.400000000000006" x14ac:dyDescent="0.25">
      <c r="A57" s="132">
        <v>7</v>
      </c>
      <c r="B57" s="133">
        <v>16</v>
      </c>
      <c r="C57" s="134" t="s">
        <v>122</v>
      </c>
      <c r="D57" s="135" t="s">
        <v>123</v>
      </c>
      <c r="E57" s="136">
        <v>4306.55</v>
      </c>
      <c r="F57" s="137" t="s">
        <v>124</v>
      </c>
      <c r="G57" s="136">
        <v>19.61</v>
      </c>
      <c r="H57" s="136" t="s">
        <v>125</v>
      </c>
      <c r="I57" s="136" t="s">
        <v>126</v>
      </c>
      <c r="J57" s="136">
        <v>2</v>
      </c>
      <c r="K57" s="136" t="s">
        <v>127</v>
      </c>
      <c r="L57" s="137" t="s">
        <v>128</v>
      </c>
      <c r="M57" s="137"/>
      <c r="N57" s="137" t="s">
        <v>81</v>
      </c>
      <c r="O57" s="137"/>
      <c r="P57" s="137"/>
      <c r="Q57" s="137"/>
      <c r="R57" s="137"/>
      <c r="S57" s="137"/>
      <c r="T57" s="137"/>
      <c r="U57" s="137"/>
      <c r="V57" s="137">
        <v>11</v>
      </c>
    </row>
    <row r="58" spans="1:22" ht="102.6" x14ac:dyDescent="0.25">
      <c r="A58" s="132">
        <v>8</v>
      </c>
      <c r="B58" s="133">
        <v>17</v>
      </c>
      <c r="C58" s="134" t="s">
        <v>129</v>
      </c>
      <c r="D58" s="135" t="s">
        <v>130</v>
      </c>
      <c r="E58" s="136">
        <v>1058.53</v>
      </c>
      <c r="F58" s="137" t="s">
        <v>131</v>
      </c>
      <c r="G58" s="136" t="s">
        <v>132</v>
      </c>
      <c r="H58" s="136" t="s">
        <v>133</v>
      </c>
      <c r="I58" s="136" t="s">
        <v>134</v>
      </c>
      <c r="J58" s="136" t="s">
        <v>135</v>
      </c>
      <c r="K58" s="136" t="s">
        <v>136</v>
      </c>
      <c r="L58" s="137" t="s">
        <v>137</v>
      </c>
      <c r="M58" s="137"/>
      <c r="N58" s="137" t="s">
        <v>81</v>
      </c>
      <c r="O58" s="137"/>
      <c r="P58" s="137"/>
      <c r="Q58" s="137"/>
      <c r="R58" s="137"/>
      <c r="S58" s="137"/>
      <c r="T58" s="137"/>
      <c r="U58" s="137"/>
      <c r="V58" s="137" t="s">
        <v>138</v>
      </c>
    </row>
    <row r="59" spans="1:22" ht="34.200000000000003" x14ac:dyDescent="0.25">
      <c r="A59" s="132">
        <v>9</v>
      </c>
      <c r="B59" s="133">
        <v>18</v>
      </c>
      <c r="C59" s="134" t="s">
        <v>139</v>
      </c>
      <c r="D59" s="135" t="s">
        <v>140</v>
      </c>
      <c r="E59" s="136">
        <v>2.74</v>
      </c>
      <c r="F59" s="137" t="s">
        <v>141</v>
      </c>
      <c r="G59" s="136"/>
      <c r="H59" s="136">
        <v>247</v>
      </c>
      <c r="I59" s="136" t="s">
        <v>142</v>
      </c>
      <c r="J59" s="136"/>
      <c r="K59" s="136">
        <v>1045</v>
      </c>
      <c r="L59" s="137" t="s">
        <v>143</v>
      </c>
      <c r="M59" s="137"/>
      <c r="N59" s="137" t="s">
        <v>144</v>
      </c>
      <c r="O59" s="137"/>
      <c r="P59" s="137"/>
      <c r="Q59" s="137"/>
      <c r="R59" s="137"/>
      <c r="S59" s="137"/>
      <c r="T59" s="137"/>
      <c r="U59" s="137"/>
      <c r="V59" s="137"/>
    </row>
    <row r="60" spans="1:22" ht="79.8" x14ac:dyDescent="0.25">
      <c r="A60" s="132">
        <v>10</v>
      </c>
      <c r="B60" s="133">
        <v>19</v>
      </c>
      <c r="C60" s="134" t="s">
        <v>145</v>
      </c>
      <c r="D60" s="135" t="s">
        <v>146</v>
      </c>
      <c r="E60" s="136">
        <v>180.85</v>
      </c>
      <c r="F60" s="137" t="s">
        <v>147</v>
      </c>
      <c r="G60" s="136" t="s">
        <v>148</v>
      </c>
      <c r="H60" s="136" t="s">
        <v>149</v>
      </c>
      <c r="I60" s="136" t="s">
        <v>150</v>
      </c>
      <c r="J60" s="136" t="s">
        <v>151</v>
      </c>
      <c r="K60" s="136" t="s">
        <v>152</v>
      </c>
      <c r="L60" s="137" t="s">
        <v>153</v>
      </c>
      <c r="M60" s="137"/>
      <c r="N60" s="137" t="s">
        <v>81</v>
      </c>
      <c r="O60" s="137"/>
      <c r="P60" s="137"/>
      <c r="Q60" s="137"/>
      <c r="R60" s="137"/>
      <c r="S60" s="137"/>
      <c r="T60" s="137"/>
      <c r="U60" s="137"/>
      <c r="V60" s="137" t="s">
        <v>154</v>
      </c>
    </row>
    <row r="61" spans="1:22" ht="79.8" x14ac:dyDescent="0.25">
      <c r="A61" s="132">
        <v>11</v>
      </c>
      <c r="B61" s="133">
        <v>20</v>
      </c>
      <c r="C61" s="134" t="s">
        <v>155</v>
      </c>
      <c r="D61" s="135" t="s">
        <v>156</v>
      </c>
      <c r="E61" s="136">
        <v>1346.29</v>
      </c>
      <c r="F61" s="137" t="s">
        <v>157</v>
      </c>
      <c r="G61" s="136" t="s">
        <v>158</v>
      </c>
      <c r="H61" s="136" t="s">
        <v>159</v>
      </c>
      <c r="I61" s="136" t="s">
        <v>160</v>
      </c>
      <c r="J61" s="136" t="s">
        <v>161</v>
      </c>
      <c r="K61" s="136" t="s">
        <v>162</v>
      </c>
      <c r="L61" s="137" t="s">
        <v>163</v>
      </c>
      <c r="M61" s="137"/>
      <c r="N61" s="137" t="s">
        <v>81</v>
      </c>
      <c r="O61" s="137"/>
      <c r="P61" s="137"/>
      <c r="Q61" s="137"/>
      <c r="R61" s="137"/>
      <c r="S61" s="137"/>
      <c r="T61" s="137"/>
      <c r="U61" s="137"/>
      <c r="V61" s="137" t="s">
        <v>164</v>
      </c>
    </row>
    <row r="62" spans="1:22" ht="79.8" x14ac:dyDescent="0.25">
      <c r="A62" s="132">
        <v>12</v>
      </c>
      <c r="B62" s="133">
        <v>21</v>
      </c>
      <c r="C62" s="134" t="s">
        <v>165</v>
      </c>
      <c r="D62" s="135" t="s">
        <v>166</v>
      </c>
      <c r="E62" s="136">
        <v>1932.48</v>
      </c>
      <c r="F62" s="137" t="s">
        <v>167</v>
      </c>
      <c r="G62" s="136" t="s">
        <v>158</v>
      </c>
      <c r="H62" s="136" t="s">
        <v>168</v>
      </c>
      <c r="I62" s="136" t="s">
        <v>169</v>
      </c>
      <c r="J62" s="136">
        <v>3</v>
      </c>
      <c r="K62" s="136" t="s">
        <v>170</v>
      </c>
      <c r="L62" s="137" t="s">
        <v>171</v>
      </c>
      <c r="M62" s="137"/>
      <c r="N62" s="137" t="s">
        <v>81</v>
      </c>
      <c r="O62" s="137"/>
      <c r="P62" s="137"/>
      <c r="Q62" s="137"/>
      <c r="R62" s="137"/>
      <c r="S62" s="137"/>
      <c r="T62" s="137"/>
      <c r="U62" s="137"/>
      <c r="V62" s="137" t="s">
        <v>172</v>
      </c>
    </row>
    <row r="63" spans="1:22" ht="79.8" x14ac:dyDescent="0.25">
      <c r="A63" s="138">
        <v>13</v>
      </c>
      <c r="B63" s="139">
        <v>22</v>
      </c>
      <c r="C63" s="140" t="s">
        <v>145</v>
      </c>
      <c r="D63" s="141" t="s">
        <v>146</v>
      </c>
      <c r="E63" s="142">
        <v>180.85</v>
      </c>
      <c r="F63" s="143" t="s">
        <v>147</v>
      </c>
      <c r="G63" s="142" t="s">
        <v>148</v>
      </c>
      <c r="H63" s="142" t="s">
        <v>149</v>
      </c>
      <c r="I63" s="142" t="s">
        <v>150</v>
      </c>
      <c r="J63" s="142" t="s">
        <v>151</v>
      </c>
      <c r="K63" s="142" t="s">
        <v>152</v>
      </c>
      <c r="L63" s="143" t="s">
        <v>153</v>
      </c>
      <c r="M63" s="143"/>
      <c r="N63" s="143" t="s">
        <v>81</v>
      </c>
      <c r="O63" s="143"/>
      <c r="P63" s="143"/>
      <c r="Q63" s="143"/>
      <c r="R63" s="143"/>
      <c r="S63" s="143"/>
      <c r="T63" s="143"/>
      <c r="U63" s="143"/>
      <c r="V63" s="143" t="s">
        <v>154</v>
      </c>
    </row>
    <row r="64" spans="1:22" ht="19.350000000000001" customHeight="1" x14ac:dyDescent="0.25">
      <c r="A64" s="128" t="s">
        <v>173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18.45" customHeight="1" x14ac:dyDescent="0.25">
      <c r="A65" s="130" t="s">
        <v>174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79.8" x14ac:dyDescent="0.25">
      <c r="A66" s="132">
        <v>14</v>
      </c>
      <c r="B66" s="133">
        <v>3</v>
      </c>
      <c r="C66" s="134" t="s">
        <v>175</v>
      </c>
      <c r="D66" s="135" t="s">
        <v>176</v>
      </c>
      <c r="E66" s="136">
        <v>2435.67</v>
      </c>
      <c r="F66" s="137" t="s">
        <v>177</v>
      </c>
      <c r="G66" s="136" t="s">
        <v>178</v>
      </c>
      <c r="H66" s="136" t="s">
        <v>179</v>
      </c>
      <c r="I66" s="136" t="s">
        <v>180</v>
      </c>
      <c r="J66" s="136" t="s">
        <v>181</v>
      </c>
      <c r="K66" s="136" t="s">
        <v>182</v>
      </c>
      <c r="L66" s="137" t="s">
        <v>183</v>
      </c>
      <c r="M66" s="137"/>
      <c r="N66" s="137" t="s">
        <v>81</v>
      </c>
      <c r="O66" s="137"/>
      <c r="P66" s="137"/>
      <c r="Q66" s="137"/>
      <c r="R66" s="137"/>
      <c r="S66" s="137"/>
      <c r="T66" s="137"/>
      <c r="U66" s="137"/>
      <c r="V66" s="137" t="s">
        <v>184</v>
      </c>
    </row>
    <row r="67" spans="1:22" ht="45.6" x14ac:dyDescent="0.25">
      <c r="A67" s="138">
        <v>15</v>
      </c>
      <c r="B67" s="139">
        <v>4</v>
      </c>
      <c r="C67" s="140" t="s">
        <v>185</v>
      </c>
      <c r="D67" s="141" t="s">
        <v>186</v>
      </c>
      <c r="E67" s="142">
        <v>18.600000000000001</v>
      </c>
      <c r="F67" s="143" t="s">
        <v>187</v>
      </c>
      <c r="G67" s="142"/>
      <c r="H67" s="142">
        <v>56</v>
      </c>
      <c r="I67" s="142" t="s">
        <v>188</v>
      </c>
      <c r="J67" s="142"/>
      <c r="K67" s="142">
        <v>103</v>
      </c>
      <c r="L67" s="143" t="s">
        <v>189</v>
      </c>
      <c r="M67" s="143"/>
      <c r="N67" s="143" t="s">
        <v>144</v>
      </c>
      <c r="O67" s="143"/>
      <c r="P67" s="143"/>
      <c r="Q67" s="143"/>
      <c r="R67" s="143"/>
      <c r="S67" s="143"/>
      <c r="T67" s="143"/>
      <c r="U67" s="143"/>
      <c r="V67" s="143"/>
    </row>
    <row r="68" spans="1:22" ht="19.350000000000001" customHeight="1" x14ac:dyDescent="0.25">
      <c r="A68" s="128" t="s">
        <v>190</v>
      </c>
      <c r="B68" s="129"/>
      <c r="C68" s="129"/>
      <c r="D68" s="129"/>
      <c r="E68" s="129"/>
      <c r="F68" s="129"/>
      <c r="G68" s="129"/>
      <c r="H68" s="129"/>
      <c r="I68" s="129"/>
      <c r="J68" s="129"/>
      <c r="K68" s="129"/>
      <c r="L68" s="129"/>
      <c r="M68" s="129"/>
      <c r="N68" s="129"/>
      <c r="O68" s="129"/>
      <c r="P68" s="129"/>
      <c r="Q68" s="129"/>
      <c r="R68" s="129"/>
      <c r="S68" s="129"/>
      <c r="T68" s="129"/>
      <c r="U68" s="129"/>
      <c r="V68" s="129"/>
    </row>
    <row r="69" spans="1:22" ht="18.45" customHeight="1" x14ac:dyDescent="0.25">
      <c r="A69" s="130" t="s">
        <v>191</v>
      </c>
      <c r="B69" s="131"/>
      <c r="C69" s="131"/>
      <c r="D69" s="131"/>
      <c r="E69" s="131"/>
      <c r="F69" s="131"/>
      <c r="G69" s="131"/>
      <c r="H69" s="131"/>
      <c r="I69" s="131"/>
      <c r="J69" s="131"/>
      <c r="K69" s="131"/>
      <c r="L69" s="131"/>
      <c r="M69" s="131"/>
      <c r="N69" s="131"/>
      <c r="O69" s="131"/>
      <c r="P69" s="131"/>
      <c r="Q69" s="131"/>
      <c r="R69" s="131"/>
      <c r="S69" s="131"/>
      <c r="T69" s="131"/>
      <c r="U69" s="131"/>
      <c r="V69" s="131"/>
    </row>
    <row r="70" spans="1:22" ht="68.400000000000006" x14ac:dyDescent="0.25">
      <c r="A70" s="132">
        <v>16</v>
      </c>
      <c r="B70" s="133">
        <v>5</v>
      </c>
      <c r="C70" s="134" t="s">
        <v>192</v>
      </c>
      <c r="D70" s="135" t="s">
        <v>193</v>
      </c>
      <c r="E70" s="136">
        <v>15810.14</v>
      </c>
      <c r="F70" s="137" t="s">
        <v>194</v>
      </c>
      <c r="G70" s="136">
        <v>195.41</v>
      </c>
      <c r="H70" s="136" t="s">
        <v>195</v>
      </c>
      <c r="I70" s="136" t="s">
        <v>196</v>
      </c>
      <c r="J70" s="136"/>
      <c r="K70" s="136" t="s">
        <v>197</v>
      </c>
      <c r="L70" s="137" t="s">
        <v>198</v>
      </c>
      <c r="M70" s="137"/>
      <c r="N70" s="137" t="s">
        <v>81</v>
      </c>
      <c r="O70" s="137"/>
      <c r="P70" s="137"/>
      <c r="Q70" s="137"/>
      <c r="R70" s="137"/>
      <c r="S70" s="137"/>
      <c r="T70" s="137"/>
      <c r="U70" s="137"/>
      <c r="V70" s="137">
        <v>1</v>
      </c>
    </row>
    <row r="71" spans="1:22" ht="34.200000000000003" x14ac:dyDescent="0.25">
      <c r="A71" s="132">
        <v>17</v>
      </c>
      <c r="B71" s="133">
        <v>6</v>
      </c>
      <c r="C71" s="134" t="s">
        <v>199</v>
      </c>
      <c r="D71" s="135" t="s">
        <v>200</v>
      </c>
      <c r="E71" s="136">
        <v>26.3</v>
      </c>
      <c r="F71" s="137" t="s">
        <v>201</v>
      </c>
      <c r="G71" s="136"/>
      <c r="H71" s="136">
        <v>24</v>
      </c>
      <c r="I71" s="136" t="s">
        <v>202</v>
      </c>
      <c r="J71" s="136"/>
      <c r="K71" s="136">
        <v>109</v>
      </c>
      <c r="L71" s="137" t="s">
        <v>203</v>
      </c>
      <c r="M71" s="137"/>
      <c r="N71" s="137" t="s">
        <v>144</v>
      </c>
      <c r="O71" s="137"/>
      <c r="P71" s="137"/>
      <c r="Q71" s="137"/>
      <c r="R71" s="137"/>
      <c r="S71" s="137"/>
      <c r="T71" s="137"/>
      <c r="U71" s="137"/>
      <c r="V71" s="137"/>
    </row>
    <row r="72" spans="1:22" ht="18.45" customHeight="1" x14ac:dyDescent="0.25">
      <c r="A72" s="130" t="s">
        <v>204</v>
      </c>
      <c r="B72" s="131"/>
      <c r="C72" s="131"/>
      <c r="D72" s="131"/>
      <c r="E72" s="131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</row>
    <row r="73" spans="1:22" ht="68.400000000000006" x14ac:dyDescent="0.25">
      <c r="A73" s="132">
        <v>18</v>
      </c>
      <c r="B73" s="133">
        <v>7</v>
      </c>
      <c r="C73" s="134" t="s">
        <v>205</v>
      </c>
      <c r="D73" s="135" t="s">
        <v>206</v>
      </c>
      <c r="E73" s="136">
        <v>1010.59</v>
      </c>
      <c r="F73" s="137" t="s">
        <v>95</v>
      </c>
      <c r="G73" s="136">
        <v>5.16</v>
      </c>
      <c r="H73" s="136" t="s">
        <v>207</v>
      </c>
      <c r="I73" s="136" t="s">
        <v>208</v>
      </c>
      <c r="J73" s="136"/>
      <c r="K73" s="136" t="s">
        <v>209</v>
      </c>
      <c r="L73" s="137" t="s">
        <v>210</v>
      </c>
      <c r="M73" s="137"/>
      <c r="N73" s="137" t="s">
        <v>81</v>
      </c>
      <c r="O73" s="137"/>
      <c r="P73" s="137"/>
      <c r="Q73" s="137"/>
      <c r="R73" s="137"/>
      <c r="S73" s="137"/>
      <c r="T73" s="137"/>
      <c r="U73" s="137"/>
      <c r="V73" s="137"/>
    </row>
    <row r="74" spans="1:22" ht="79.8" x14ac:dyDescent="0.25">
      <c r="A74" s="132">
        <v>19</v>
      </c>
      <c r="B74" s="133">
        <v>8</v>
      </c>
      <c r="C74" s="134" t="s">
        <v>211</v>
      </c>
      <c r="D74" s="135" t="s">
        <v>212</v>
      </c>
      <c r="E74" s="136">
        <v>21.75</v>
      </c>
      <c r="F74" s="137" t="s">
        <v>213</v>
      </c>
      <c r="G74" s="136"/>
      <c r="H74" s="136">
        <v>22</v>
      </c>
      <c r="I74" s="136" t="s">
        <v>214</v>
      </c>
      <c r="J74" s="136"/>
      <c r="K74" s="136">
        <v>58</v>
      </c>
      <c r="L74" s="137" t="s">
        <v>215</v>
      </c>
      <c r="M74" s="137"/>
      <c r="N74" s="137" t="s">
        <v>144</v>
      </c>
      <c r="O74" s="137"/>
      <c r="P74" s="137"/>
      <c r="Q74" s="137"/>
      <c r="R74" s="137"/>
      <c r="S74" s="137"/>
      <c r="T74" s="137"/>
      <c r="U74" s="137"/>
      <c r="V74" s="137"/>
    </row>
    <row r="75" spans="1:22" ht="18.45" customHeight="1" x14ac:dyDescent="0.25">
      <c r="A75" s="130" t="s">
        <v>216</v>
      </c>
      <c r="B75" s="131"/>
      <c r="C75" s="131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</row>
    <row r="76" spans="1:22" ht="68.400000000000006" x14ac:dyDescent="0.25">
      <c r="A76" s="132">
        <v>20</v>
      </c>
      <c r="B76" s="133">
        <v>9</v>
      </c>
      <c r="C76" s="134" t="s">
        <v>217</v>
      </c>
      <c r="D76" s="135" t="s">
        <v>218</v>
      </c>
      <c r="E76" s="136">
        <v>13.69</v>
      </c>
      <c r="F76" s="137">
        <v>13.69</v>
      </c>
      <c r="G76" s="136"/>
      <c r="H76" s="136" t="s">
        <v>219</v>
      </c>
      <c r="I76" s="136">
        <v>3</v>
      </c>
      <c r="J76" s="136"/>
      <c r="K76" s="136" t="s">
        <v>220</v>
      </c>
      <c r="L76" s="137">
        <v>38</v>
      </c>
      <c r="M76" s="137"/>
      <c r="N76" s="137" t="s">
        <v>81</v>
      </c>
      <c r="O76" s="137"/>
      <c r="P76" s="137"/>
      <c r="Q76" s="137"/>
      <c r="R76" s="137"/>
      <c r="S76" s="137"/>
      <c r="T76" s="137"/>
      <c r="U76" s="137"/>
      <c r="V76" s="137"/>
    </row>
    <row r="77" spans="1:22" ht="114" x14ac:dyDescent="0.25">
      <c r="A77" s="132">
        <v>21</v>
      </c>
      <c r="B77" s="133">
        <v>10</v>
      </c>
      <c r="C77" s="134" t="s">
        <v>221</v>
      </c>
      <c r="D77" s="135" t="s">
        <v>222</v>
      </c>
      <c r="E77" s="136">
        <v>2285.15</v>
      </c>
      <c r="F77" s="137" t="s">
        <v>223</v>
      </c>
      <c r="G77" s="136">
        <v>75.52</v>
      </c>
      <c r="H77" s="136" t="s">
        <v>224</v>
      </c>
      <c r="I77" s="136" t="s">
        <v>225</v>
      </c>
      <c r="J77" s="136">
        <v>6</v>
      </c>
      <c r="K77" s="136" t="s">
        <v>226</v>
      </c>
      <c r="L77" s="137" t="s">
        <v>227</v>
      </c>
      <c r="M77" s="137"/>
      <c r="N77" s="137" t="s">
        <v>81</v>
      </c>
      <c r="O77" s="137"/>
      <c r="P77" s="137"/>
      <c r="Q77" s="137"/>
      <c r="R77" s="137"/>
      <c r="S77" s="137"/>
      <c r="T77" s="137"/>
      <c r="U77" s="137"/>
      <c r="V77" s="137">
        <v>32</v>
      </c>
    </row>
    <row r="78" spans="1:22" ht="34.200000000000003" x14ac:dyDescent="0.25">
      <c r="A78" s="132">
        <v>22</v>
      </c>
      <c r="B78" s="133">
        <v>11</v>
      </c>
      <c r="C78" s="134" t="s">
        <v>228</v>
      </c>
      <c r="D78" s="135" t="s">
        <v>229</v>
      </c>
      <c r="E78" s="136">
        <v>16.920000000000002</v>
      </c>
      <c r="F78" s="137" t="s">
        <v>230</v>
      </c>
      <c r="G78" s="136"/>
      <c r="H78" s="136">
        <v>135</v>
      </c>
      <c r="I78" s="136" t="s">
        <v>231</v>
      </c>
      <c r="J78" s="136"/>
      <c r="K78" s="136">
        <v>381</v>
      </c>
      <c r="L78" s="137" t="s">
        <v>232</v>
      </c>
      <c r="M78" s="137"/>
      <c r="N78" s="137" t="s">
        <v>144</v>
      </c>
      <c r="O78" s="137"/>
      <c r="P78" s="137"/>
      <c r="Q78" s="137"/>
      <c r="R78" s="137"/>
      <c r="S78" s="137"/>
      <c r="T78" s="137"/>
      <c r="U78" s="137"/>
      <c r="V78" s="137"/>
    </row>
    <row r="79" spans="1:22" ht="45.6" x14ac:dyDescent="0.25">
      <c r="A79" s="132">
        <v>23</v>
      </c>
      <c r="B79" s="133">
        <v>12</v>
      </c>
      <c r="C79" s="134" t="s">
        <v>233</v>
      </c>
      <c r="D79" s="135" t="s">
        <v>234</v>
      </c>
      <c r="E79" s="136">
        <v>2.4500000000000002</v>
      </c>
      <c r="F79" s="137" t="s">
        <v>235</v>
      </c>
      <c r="G79" s="136"/>
      <c r="H79" s="136">
        <v>10</v>
      </c>
      <c r="I79" s="136" t="s">
        <v>236</v>
      </c>
      <c r="J79" s="136"/>
      <c r="K79" s="136">
        <v>25</v>
      </c>
      <c r="L79" s="137" t="s">
        <v>237</v>
      </c>
      <c r="M79" s="137"/>
      <c r="N79" s="137" t="s">
        <v>144</v>
      </c>
      <c r="O79" s="137"/>
      <c r="P79" s="137"/>
      <c r="Q79" s="137"/>
      <c r="R79" s="137"/>
      <c r="S79" s="137"/>
      <c r="T79" s="137"/>
      <c r="U79" s="137"/>
      <c r="V79" s="137"/>
    </row>
    <row r="80" spans="1:22" ht="57" x14ac:dyDescent="0.25">
      <c r="A80" s="138">
        <v>24</v>
      </c>
      <c r="B80" s="139">
        <v>13</v>
      </c>
      <c r="C80" s="140" t="s">
        <v>238</v>
      </c>
      <c r="D80" s="141" t="s">
        <v>234</v>
      </c>
      <c r="E80" s="142">
        <v>12.46</v>
      </c>
      <c r="F80" s="143" t="s">
        <v>239</v>
      </c>
      <c r="G80" s="142"/>
      <c r="H80" s="142">
        <v>50</v>
      </c>
      <c r="I80" s="142" t="s">
        <v>240</v>
      </c>
      <c r="J80" s="142"/>
      <c r="K80" s="142">
        <v>117</v>
      </c>
      <c r="L80" s="143" t="s">
        <v>241</v>
      </c>
      <c r="M80" s="143"/>
      <c r="N80" s="143" t="s">
        <v>144</v>
      </c>
      <c r="O80" s="143"/>
      <c r="P80" s="143"/>
      <c r="Q80" s="143"/>
      <c r="R80" s="143"/>
      <c r="S80" s="143"/>
      <c r="T80" s="143"/>
      <c r="U80" s="143"/>
      <c r="V80" s="143"/>
    </row>
    <row r="81" spans="1:22" ht="34.200000000000003" x14ac:dyDescent="0.25">
      <c r="A81" s="144" t="s">
        <v>242</v>
      </c>
      <c r="B81" s="145"/>
      <c r="C81" s="145"/>
      <c r="D81" s="145"/>
      <c r="E81" s="145"/>
      <c r="F81" s="145"/>
      <c r="G81" s="145"/>
      <c r="H81" s="146">
        <v>10220</v>
      </c>
      <c r="I81" s="146" t="s">
        <v>243</v>
      </c>
      <c r="J81" s="146" t="s">
        <v>244</v>
      </c>
      <c r="K81" s="146">
        <v>69123</v>
      </c>
      <c r="L81" s="146" t="s">
        <v>245</v>
      </c>
      <c r="M81" s="146"/>
      <c r="N81" s="146"/>
      <c r="O81" s="146"/>
      <c r="P81" s="146"/>
      <c r="Q81" s="146"/>
      <c r="R81" s="146"/>
      <c r="S81" s="146"/>
      <c r="T81" s="146"/>
      <c r="U81" s="146"/>
      <c r="V81" s="146" t="s">
        <v>246</v>
      </c>
    </row>
    <row r="82" spans="1:22" x14ac:dyDescent="0.25">
      <c r="A82" s="144" t="s">
        <v>247</v>
      </c>
      <c r="B82" s="145"/>
      <c r="C82" s="145"/>
      <c r="D82" s="145"/>
      <c r="E82" s="145"/>
      <c r="F82" s="145"/>
      <c r="G82" s="145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</row>
    <row r="83" spans="1:22" x14ac:dyDescent="0.25">
      <c r="A83" s="144" t="s">
        <v>248</v>
      </c>
      <c r="B83" s="145"/>
      <c r="C83" s="145"/>
      <c r="D83" s="145"/>
      <c r="E83" s="145"/>
      <c r="F83" s="145"/>
      <c r="G83" s="145"/>
      <c r="H83" s="146">
        <v>4348</v>
      </c>
      <c r="I83" s="146"/>
      <c r="J83" s="146"/>
      <c r="K83" s="146">
        <v>47930</v>
      </c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</row>
    <row r="84" spans="1:22" x14ac:dyDescent="0.25">
      <c r="A84" s="144" t="s">
        <v>249</v>
      </c>
      <c r="B84" s="145"/>
      <c r="C84" s="145"/>
      <c r="D84" s="145"/>
      <c r="E84" s="145"/>
      <c r="F84" s="145"/>
      <c r="G84" s="145"/>
      <c r="H84" s="146">
        <v>5700</v>
      </c>
      <c r="I84" s="146"/>
      <c r="J84" s="146"/>
      <c r="K84" s="146">
        <v>20334</v>
      </c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</row>
    <row r="85" spans="1:22" x14ac:dyDescent="0.25">
      <c r="A85" s="144" t="s">
        <v>250</v>
      </c>
      <c r="B85" s="145"/>
      <c r="C85" s="145"/>
      <c r="D85" s="145"/>
      <c r="E85" s="145"/>
      <c r="F85" s="145"/>
      <c r="G85" s="145"/>
      <c r="H85" s="146">
        <v>182</v>
      </c>
      <c r="I85" s="146"/>
      <c r="J85" s="146"/>
      <c r="K85" s="146">
        <v>976</v>
      </c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</row>
    <row r="86" spans="1:22" x14ac:dyDescent="0.25">
      <c r="A86" s="147" t="s">
        <v>251</v>
      </c>
      <c r="B86" s="148"/>
      <c r="C86" s="148"/>
      <c r="D86" s="148"/>
      <c r="E86" s="148"/>
      <c r="F86" s="148"/>
      <c r="G86" s="148"/>
      <c r="H86" s="149">
        <v>4124</v>
      </c>
      <c r="I86" s="149"/>
      <c r="J86" s="149"/>
      <c r="K86" s="149">
        <v>45477</v>
      </c>
      <c r="L86" s="149"/>
      <c r="M86" s="149"/>
      <c r="N86" s="149"/>
      <c r="O86" s="149"/>
      <c r="P86" s="149"/>
      <c r="Q86" s="149"/>
      <c r="R86" s="149"/>
      <c r="S86" s="149"/>
      <c r="T86" s="149"/>
      <c r="U86" s="149"/>
      <c r="V86" s="149"/>
    </row>
    <row r="87" spans="1:22" x14ac:dyDescent="0.25">
      <c r="A87" s="147" t="s">
        <v>252</v>
      </c>
      <c r="B87" s="148"/>
      <c r="C87" s="148"/>
      <c r="D87" s="148"/>
      <c r="E87" s="148"/>
      <c r="F87" s="148"/>
      <c r="G87" s="148"/>
      <c r="H87" s="149">
        <v>2477</v>
      </c>
      <c r="I87" s="149"/>
      <c r="J87" s="149"/>
      <c r="K87" s="149">
        <v>27301</v>
      </c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</row>
    <row r="88" spans="1:22" x14ac:dyDescent="0.25">
      <c r="A88" s="147" t="s">
        <v>253</v>
      </c>
      <c r="B88" s="148"/>
      <c r="C88" s="148"/>
      <c r="D88" s="148"/>
      <c r="E88" s="148"/>
      <c r="F88" s="148"/>
      <c r="G88" s="148"/>
      <c r="H88" s="149"/>
      <c r="I88" s="149"/>
      <c r="J88" s="149"/>
      <c r="K88" s="149"/>
      <c r="L88" s="149"/>
      <c r="M88" s="149"/>
      <c r="N88" s="149"/>
      <c r="O88" s="149"/>
      <c r="P88" s="149"/>
      <c r="Q88" s="149"/>
      <c r="R88" s="149"/>
      <c r="S88" s="149"/>
      <c r="T88" s="149"/>
      <c r="U88" s="149"/>
      <c r="V88" s="149"/>
    </row>
    <row r="89" spans="1:22" ht="30" customHeight="1" x14ac:dyDescent="0.25">
      <c r="A89" s="144" t="s">
        <v>254</v>
      </c>
      <c r="B89" s="145"/>
      <c r="C89" s="145"/>
      <c r="D89" s="145"/>
      <c r="E89" s="145"/>
      <c r="F89" s="145"/>
      <c r="G89" s="145"/>
      <c r="H89" s="146">
        <v>11327</v>
      </c>
      <c r="I89" s="146"/>
      <c r="J89" s="146"/>
      <c r="K89" s="146">
        <v>93945</v>
      </c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</row>
    <row r="90" spans="1:22" ht="30" customHeight="1" x14ac:dyDescent="0.25">
      <c r="A90" s="144" t="s">
        <v>255</v>
      </c>
      <c r="B90" s="145"/>
      <c r="C90" s="145"/>
      <c r="D90" s="145"/>
      <c r="E90" s="145"/>
      <c r="F90" s="145"/>
      <c r="G90" s="145"/>
      <c r="H90" s="146">
        <v>146</v>
      </c>
      <c r="I90" s="146"/>
      <c r="J90" s="146"/>
      <c r="K90" s="146">
        <v>1128</v>
      </c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</row>
    <row r="91" spans="1:22" ht="30" customHeight="1" x14ac:dyDescent="0.25">
      <c r="A91" s="144" t="s">
        <v>256</v>
      </c>
      <c r="B91" s="145"/>
      <c r="C91" s="145"/>
      <c r="D91" s="145"/>
      <c r="E91" s="145"/>
      <c r="F91" s="145"/>
      <c r="G91" s="145"/>
      <c r="H91" s="146">
        <v>42</v>
      </c>
      <c r="I91" s="146"/>
      <c r="J91" s="146"/>
      <c r="K91" s="146">
        <v>428</v>
      </c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</row>
    <row r="92" spans="1:22" x14ac:dyDescent="0.25">
      <c r="A92" s="144" t="s">
        <v>257</v>
      </c>
      <c r="B92" s="145"/>
      <c r="C92" s="145"/>
      <c r="D92" s="145"/>
      <c r="E92" s="145"/>
      <c r="F92" s="145"/>
      <c r="G92" s="145"/>
      <c r="H92" s="146">
        <v>675</v>
      </c>
      <c r="I92" s="146"/>
      <c r="J92" s="146"/>
      <c r="K92" s="146">
        <v>7128</v>
      </c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</row>
    <row r="93" spans="1:22" x14ac:dyDescent="0.25">
      <c r="A93" s="144" t="s">
        <v>258</v>
      </c>
      <c r="B93" s="145"/>
      <c r="C93" s="145"/>
      <c r="D93" s="145"/>
      <c r="E93" s="145"/>
      <c r="F93" s="145"/>
      <c r="G93" s="145"/>
      <c r="H93" s="146">
        <v>450</v>
      </c>
      <c r="I93" s="146"/>
      <c r="J93" s="146"/>
      <c r="K93" s="146">
        <v>3203</v>
      </c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</row>
    <row r="94" spans="1:22" x14ac:dyDescent="0.25">
      <c r="A94" s="144" t="s">
        <v>259</v>
      </c>
      <c r="B94" s="145"/>
      <c r="C94" s="145"/>
      <c r="D94" s="145"/>
      <c r="E94" s="145"/>
      <c r="F94" s="145"/>
      <c r="G94" s="145"/>
      <c r="H94" s="146">
        <v>4127</v>
      </c>
      <c r="I94" s="146"/>
      <c r="J94" s="146"/>
      <c r="K94" s="146">
        <v>35769</v>
      </c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</row>
    <row r="95" spans="1:22" x14ac:dyDescent="0.25">
      <c r="A95" s="144" t="s">
        <v>260</v>
      </c>
      <c r="B95" s="145"/>
      <c r="C95" s="145"/>
      <c r="D95" s="145"/>
      <c r="E95" s="145"/>
      <c r="F95" s="145"/>
      <c r="G95" s="145"/>
      <c r="H95" s="146">
        <v>47</v>
      </c>
      <c r="I95" s="146"/>
      <c r="J95" s="146"/>
      <c r="K95" s="146">
        <v>215</v>
      </c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</row>
    <row r="96" spans="1:22" ht="30" customHeight="1" x14ac:dyDescent="0.25">
      <c r="A96" s="144" t="s">
        <v>261</v>
      </c>
      <c r="B96" s="145"/>
      <c r="C96" s="145"/>
      <c r="D96" s="145"/>
      <c r="E96" s="145"/>
      <c r="F96" s="145"/>
      <c r="G96" s="145"/>
      <c r="H96" s="146">
        <v>7</v>
      </c>
      <c r="I96" s="146"/>
      <c r="J96" s="146"/>
      <c r="K96" s="146">
        <v>85</v>
      </c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</row>
    <row r="97" spans="1:22" x14ac:dyDescent="0.25">
      <c r="A97" s="144" t="s">
        <v>262</v>
      </c>
      <c r="B97" s="145"/>
      <c r="C97" s="145"/>
      <c r="D97" s="145"/>
      <c r="E97" s="145"/>
      <c r="F97" s="145"/>
      <c r="G97" s="145"/>
      <c r="H97" s="146">
        <v>16821</v>
      </c>
      <c r="I97" s="146"/>
      <c r="J97" s="146"/>
      <c r="K97" s="146">
        <v>141901</v>
      </c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</row>
    <row r="98" spans="1:22" x14ac:dyDescent="0.25">
      <c r="A98" s="147" t="s">
        <v>263</v>
      </c>
      <c r="B98" s="148"/>
      <c r="C98" s="148"/>
      <c r="D98" s="148"/>
      <c r="E98" s="148"/>
      <c r="F98" s="148"/>
      <c r="G98" s="148"/>
      <c r="H98" s="149">
        <v>16821</v>
      </c>
      <c r="I98" s="149"/>
      <c r="J98" s="149"/>
      <c r="K98" s="149">
        <v>141901</v>
      </c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</row>
    <row r="99" spans="1:22" x14ac:dyDescent="0.25">
      <c r="A99" s="50"/>
      <c r="B99" s="39"/>
      <c r="C99" s="48"/>
      <c r="D99" s="48"/>
      <c r="E99" s="48"/>
      <c r="F99" s="48"/>
      <c r="G99" s="48"/>
      <c r="H99" s="48"/>
      <c r="I99" s="48"/>
      <c r="J99" s="48"/>
      <c r="K99" s="48"/>
      <c r="L99" s="48"/>
      <c r="M99" s="48"/>
      <c r="N99" s="48"/>
      <c r="O99" s="48"/>
      <c r="P99" s="48"/>
      <c r="Q99" s="48"/>
      <c r="R99" s="48"/>
      <c r="S99" s="48"/>
      <c r="T99" s="48"/>
      <c r="U99" s="48"/>
      <c r="V99" s="48"/>
    </row>
    <row r="100" spans="1:22" x14ac:dyDescent="0.25">
      <c r="A100" s="50"/>
      <c r="B100" s="39"/>
      <c r="C100" s="73" t="s">
        <v>64</v>
      </c>
      <c r="D100" s="48"/>
      <c r="E100" s="48"/>
      <c r="F100" s="48"/>
      <c r="G100" s="48"/>
      <c r="H100" s="74">
        <f>IF(ISBLANK(Y30),"",ROUND(Z30/Y30,2)*100)</f>
        <v>95</v>
      </c>
      <c r="I100" s="48"/>
      <c r="J100" s="48"/>
      <c r="K100" s="74">
        <f>IF(ISBLANK(Y31),"",ROUND(Z31/Y31,2)*100)</f>
        <v>95</v>
      </c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</row>
    <row r="101" spans="1:22" x14ac:dyDescent="0.25">
      <c r="A101" s="50"/>
      <c r="B101" s="39"/>
      <c r="C101" s="73" t="s">
        <v>65</v>
      </c>
      <c r="D101" s="48"/>
      <c r="E101" s="48"/>
      <c r="F101" s="48"/>
      <c r="G101" s="48"/>
      <c r="H101" s="45">
        <f>IF(ISBLANK(Y30),"",ROUND(AA30/Y30,2)*100)</f>
        <v>56.999999999999993</v>
      </c>
      <c r="I101" s="48"/>
      <c r="J101" s="48"/>
      <c r="K101" s="45">
        <f>IF(ISBLANK(Y31),"",ROUND(AA31/Y31,2)*100)</f>
        <v>56.999999999999993</v>
      </c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</row>
    <row r="102" spans="1:22" x14ac:dyDescent="0.25">
      <c r="A102" s="28"/>
      <c r="B102" s="28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</row>
    <row r="103" spans="1:22" x14ac:dyDescent="0.25">
      <c r="B103" s="75" t="s">
        <v>70</v>
      </c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</row>
    <row r="104" spans="1:22" x14ac:dyDescent="0.25">
      <c r="B104" s="3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</row>
    <row r="105" spans="1:22" x14ac:dyDescent="0.25">
      <c r="B105" s="75" t="s">
        <v>71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</row>
    <row r="106" spans="1:22" x14ac:dyDescent="0.25">
      <c r="B106" s="46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</row>
    <row r="108" spans="1:22" x14ac:dyDescent="0.25">
      <c r="C108" s="49"/>
      <c r="D108" s="49"/>
      <c r="E108" s="49"/>
      <c r="F108" s="49"/>
      <c r="G108" s="49"/>
    </row>
    <row r="109" spans="1:22" x14ac:dyDescent="0.25">
      <c r="C109" s="49"/>
      <c r="D109" s="49"/>
      <c r="E109" s="49"/>
      <c r="F109" s="49"/>
      <c r="G109" s="49"/>
    </row>
    <row r="110" spans="1:22" x14ac:dyDescent="0.25">
      <c r="C110" s="49"/>
      <c r="D110" s="49"/>
      <c r="E110" s="49"/>
      <c r="F110" s="49"/>
      <c r="G110" s="49"/>
    </row>
    <row r="111" spans="1:22" x14ac:dyDescent="0.25">
      <c r="C111" s="49"/>
      <c r="D111" s="49"/>
      <c r="E111" s="49"/>
      <c r="F111" s="49"/>
      <c r="G111" s="49"/>
    </row>
    <row r="112" spans="1:22" x14ac:dyDescent="0.25">
      <c r="C112" s="49"/>
      <c r="D112" s="49"/>
      <c r="E112" s="49"/>
      <c r="F112" s="49"/>
      <c r="G112" s="49"/>
    </row>
    <row r="113" spans="3:7" x14ac:dyDescent="0.25">
      <c r="C113" s="49"/>
      <c r="D113" s="49"/>
      <c r="E113" s="49"/>
      <c r="F113" s="49"/>
      <c r="G113" s="49"/>
    </row>
    <row r="114" spans="3:7" x14ac:dyDescent="0.25">
      <c r="C114" s="49"/>
      <c r="D114" s="49"/>
      <c r="E114" s="49"/>
      <c r="F114" s="49"/>
      <c r="G114" s="49"/>
    </row>
    <row r="115" spans="3:7" x14ac:dyDescent="0.25">
      <c r="C115" s="49"/>
      <c r="D115" s="49"/>
      <c r="E115" s="49"/>
      <c r="F115" s="49"/>
      <c r="G115" s="49"/>
    </row>
    <row r="116" spans="3:7" x14ac:dyDescent="0.25">
      <c r="C116" s="49"/>
      <c r="D116" s="49"/>
      <c r="E116" s="49"/>
      <c r="F116" s="49"/>
      <c r="G116" s="49"/>
    </row>
    <row r="117" spans="3:7" x14ac:dyDescent="0.25">
      <c r="C117" s="49"/>
      <c r="D117" s="49"/>
      <c r="E117" s="49"/>
      <c r="F117" s="49"/>
      <c r="G117" s="49"/>
    </row>
    <row r="118" spans="3:7" x14ac:dyDescent="0.25">
      <c r="C118" s="49"/>
      <c r="D118" s="49"/>
      <c r="E118" s="49"/>
      <c r="F118" s="49"/>
      <c r="G118" s="49"/>
    </row>
    <row r="119" spans="3:7" x14ac:dyDescent="0.25">
      <c r="C119" s="49"/>
      <c r="D119" s="49"/>
      <c r="E119" s="49"/>
      <c r="F119" s="49"/>
      <c r="G119" s="49"/>
    </row>
  </sheetData>
  <mergeCells count="67">
    <mergeCell ref="A94:G94"/>
    <mergeCell ref="A95:G95"/>
    <mergeCell ref="A96:G96"/>
    <mergeCell ref="A97:G97"/>
    <mergeCell ref="A98:G98"/>
    <mergeCell ref="A88:G88"/>
    <mergeCell ref="A89:G89"/>
    <mergeCell ref="A90:G90"/>
    <mergeCell ref="A91:G91"/>
    <mergeCell ref="A92:G92"/>
    <mergeCell ref="A93:G93"/>
    <mergeCell ref="A82:G82"/>
    <mergeCell ref="A83:G83"/>
    <mergeCell ref="A84:G84"/>
    <mergeCell ref="A85:G85"/>
    <mergeCell ref="A86:G86"/>
    <mergeCell ref="A87:G87"/>
    <mergeCell ref="A65:V65"/>
    <mergeCell ref="A68:V68"/>
    <mergeCell ref="A69:V69"/>
    <mergeCell ref="A72:V72"/>
    <mergeCell ref="A75:V75"/>
    <mergeCell ref="A81:G81"/>
    <mergeCell ref="A50:V50"/>
    <mergeCell ref="A51:V51"/>
    <mergeCell ref="A53:V53"/>
    <mergeCell ref="A55:V55"/>
    <mergeCell ref="A56:V56"/>
    <mergeCell ref="A64:V64"/>
    <mergeCell ref="A40:V40"/>
    <mergeCell ref="A41:V41"/>
    <mergeCell ref="A43:V43"/>
    <mergeCell ref="A45:V45"/>
    <mergeCell ref="A46:V46"/>
    <mergeCell ref="A48:V48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17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16821/1000</f>
        <v>16.821000000000002</v>
      </c>
      <c r="H11" s="85"/>
      <c r="I11" s="55" t="s">
        <v>6</v>
      </c>
      <c r="J11" s="86">
        <f>141901/1000</f>
        <v>141.90100000000001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0.39051999999999998</v>
      </c>
      <c r="H14" s="85"/>
      <c r="I14" s="55" t="s">
        <v>8</v>
      </c>
      <c r="J14" s="86">
        <f>(P14+P15)/1000</f>
        <v>0.39051999999999998</v>
      </c>
      <c r="K14" s="87"/>
      <c r="L14" s="58">
        <v>4338</v>
      </c>
      <c r="M14" s="35" t="s">
        <v>8</v>
      </c>
      <c r="N14" s="57"/>
      <c r="O14" s="26">
        <v>389.75</v>
      </c>
      <c r="P14" s="27">
        <v>389.75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4348/1000</f>
        <v>4.3479999999999999</v>
      </c>
      <c r="H15" s="117"/>
      <c r="I15" s="55" t="s">
        <v>6</v>
      </c>
      <c r="J15" s="86">
        <f>47930/1000</f>
        <v>47.93</v>
      </c>
      <c r="K15" s="87"/>
      <c r="L15" s="59">
        <v>47813</v>
      </c>
      <c r="M15" s="35" t="s">
        <v>6</v>
      </c>
      <c r="N15" s="57"/>
      <c r="O15" s="26">
        <v>0.77</v>
      </c>
      <c r="P15" s="27">
        <v>0.77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117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264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265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266</v>
      </c>
      <c r="C26" s="134" t="s">
        <v>267</v>
      </c>
      <c r="D26" s="154" t="s">
        <v>268</v>
      </c>
      <c r="E26" s="155">
        <v>30.68</v>
      </c>
      <c r="F26" s="136" t="s">
        <v>269</v>
      </c>
      <c r="G26" s="136">
        <v>316.92</v>
      </c>
      <c r="H26" s="156"/>
      <c r="I26" s="156"/>
      <c r="J26" s="136" t="s">
        <v>270</v>
      </c>
      <c r="K26" s="136">
        <v>3494.76</v>
      </c>
      <c r="L26" s="157"/>
      <c r="M26" s="156">
        <f>IF(ISNUMBER(K26/G26),IF(NOT(K26/G26=0),K26/G26, " "), " ")</f>
        <v>11.027262400605832</v>
      </c>
      <c r="N26" s="154"/>
    </row>
    <row r="27" spans="1:23" s="29" customFormat="1" ht="22.8" x14ac:dyDescent="0.25">
      <c r="A27" s="152">
        <v>2</v>
      </c>
      <c r="B27" s="153" t="s">
        <v>271</v>
      </c>
      <c r="C27" s="134" t="s">
        <v>272</v>
      </c>
      <c r="D27" s="154" t="s">
        <v>268</v>
      </c>
      <c r="E27" s="155">
        <v>3.52</v>
      </c>
      <c r="F27" s="136" t="s">
        <v>273</v>
      </c>
      <c r="G27" s="136">
        <v>37.950000000000003</v>
      </c>
      <c r="H27" s="156"/>
      <c r="I27" s="156"/>
      <c r="J27" s="136" t="s">
        <v>274</v>
      </c>
      <c r="K27" s="136">
        <v>418.39</v>
      </c>
      <c r="L27" s="157"/>
      <c r="M27" s="156">
        <f>IF(ISNUMBER(K27/G27),IF(NOT(K27/G27=0),K27/G27, " "), " ")</f>
        <v>11.024769433465085</v>
      </c>
      <c r="N27" s="154"/>
    </row>
    <row r="28" spans="1:23" s="29" customFormat="1" ht="22.8" x14ac:dyDescent="0.25">
      <c r="A28" s="152">
        <v>3</v>
      </c>
      <c r="B28" s="153" t="s">
        <v>275</v>
      </c>
      <c r="C28" s="134" t="s">
        <v>276</v>
      </c>
      <c r="D28" s="154" t="s">
        <v>268</v>
      </c>
      <c r="E28" s="155">
        <v>89.16</v>
      </c>
      <c r="F28" s="136" t="s">
        <v>277</v>
      </c>
      <c r="G28" s="136">
        <v>973.63</v>
      </c>
      <c r="H28" s="156"/>
      <c r="I28" s="156"/>
      <c r="J28" s="136" t="s">
        <v>278</v>
      </c>
      <c r="K28" s="136">
        <v>10729.52</v>
      </c>
      <c r="L28" s="157"/>
      <c r="M28" s="156">
        <f>IF(ISNUMBER(K28/G28),IF(NOT(K28/G28=0),K28/G28, " "), " ")</f>
        <v>11.02012057968633</v>
      </c>
      <c r="N28" s="154"/>
    </row>
    <row r="29" spans="1:23" s="29" customFormat="1" ht="22.8" x14ac:dyDescent="0.25">
      <c r="A29" s="152">
        <v>4</v>
      </c>
      <c r="B29" s="153" t="s">
        <v>279</v>
      </c>
      <c r="C29" s="134" t="s">
        <v>280</v>
      </c>
      <c r="D29" s="154" t="s">
        <v>268</v>
      </c>
      <c r="E29" s="155">
        <v>223.25</v>
      </c>
      <c r="F29" s="136" t="s">
        <v>281</v>
      </c>
      <c r="G29" s="136">
        <v>2500.4</v>
      </c>
      <c r="H29" s="156"/>
      <c r="I29" s="156"/>
      <c r="J29" s="136" t="s">
        <v>282</v>
      </c>
      <c r="K29" s="136">
        <v>27553.52</v>
      </c>
      <c r="L29" s="157"/>
      <c r="M29" s="156">
        <f>IF(ISNUMBER(K29/G29),IF(NOT(K29/G29=0),K29/G29, " "), " ")</f>
        <v>11.019644856822907</v>
      </c>
      <c r="N29" s="154"/>
    </row>
    <row r="30" spans="1:23" ht="22.8" x14ac:dyDescent="0.25">
      <c r="A30" s="152">
        <v>5</v>
      </c>
      <c r="B30" s="153" t="s">
        <v>283</v>
      </c>
      <c r="C30" s="134" t="s">
        <v>284</v>
      </c>
      <c r="D30" s="154" t="s">
        <v>268</v>
      </c>
      <c r="E30" s="155">
        <v>14.98</v>
      </c>
      <c r="F30" s="136" t="s">
        <v>285</v>
      </c>
      <c r="G30" s="136">
        <v>169.87</v>
      </c>
      <c r="H30" s="156"/>
      <c r="I30" s="156"/>
      <c r="J30" s="136" t="s">
        <v>286</v>
      </c>
      <c r="K30" s="136">
        <v>1872.95</v>
      </c>
      <c r="L30" s="157"/>
      <c r="M30" s="156">
        <f>IF(ISNUMBER(K30/G30),IF(NOT(K30/G30=0),K30/G30, " "), " ")</f>
        <v>11.025784423382587</v>
      </c>
      <c r="N30" s="154"/>
    </row>
    <row r="31" spans="1:23" ht="22.8" x14ac:dyDescent="0.25">
      <c r="A31" s="152">
        <v>6</v>
      </c>
      <c r="B31" s="153" t="s">
        <v>287</v>
      </c>
      <c r="C31" s="134" t="s">
        <v>288</v>
      </c>
      <c r="D31" s="154" t="s">
        <v>268</v>
      </c>
      <c r="E31" s="155">
        <v>4.8600000000000003</v>
      </c>
      <c r="F31" s="136" t="s">
        <v>289</v>
      </c>
      <c r="G31" s="136">
        <v>55.74</v>
      </c>
      <c r="H31" s="156"/>
      <c r="I31" s="156"/>
      <c r="J31" s="136" t="s">
        <v>290</v>
      </c>
      <c r="K31" s="136">
        <v>614.16</v>
      </c>
      <c r="L31" s="157"/>
      <c r="M31" s="156">
        <f>IF(ISNUMBER(K31/G31),IF(NOT(K31/G31=0),K31/G31, " "), " ")</f>
        <v>11.018299246501615</v>
      </c>
      <c r="N31" s="154"/>
    </row>
    <row r="32" spans="1:23" ht="22.8" x14ac:dyDescent="0.25">
      <c r="A32" s="152">
        <v>7</v>
      </c>
      <c r="B32" s="153" t="s">
        <v>291</v>
      </c>
      <c r="C32" s="134" t="s">
        <v>292</v>
      </c>
      <c r="D32" s="154" t="s">
        <v>268</v>
      </c>
      <c r="E32" s="155">
        <v>0.94</v>
      </c>
      <c r="F32" s="136" t="s">
        <v>293</v>
      </c>
      <c r="G32" s="136">
        <v>11.18</v>
      </c>
      <c r="H32" s="156"/>
      <c r="I32" s="156"/>
      <c r="J32" s="136" t="s">
        <v>294</v>
      </c>
      <c r="K32" s="136">
        <v>123.2</v>
      </c>
      <c r="L32" s="157"/>
      <c r="M32" s="156">
        <f>IF(ISNUMBER(K32/G32),IF(NOT(K32/G32=0),K32/G32, " "), " ")</f>
        <v>11.019677996422184</v>
      </c>
      <c r="N32" s="154"/>
    </row>
    <row r="33" spans="1:14" ht="22.8" x14ac:dyDescent="0.25">
      <c r="A33" s="152">
        <v>8</v>
      </c>
      <c r="B33" s="153" t="s">
        <v>295</v>
      </c>
      <c r="C33" s="134" t="s">
        <v>296</v>
      </c>
      <c r="D33" s="154" t="s">
        <v>268</v>
      </c>
      <c r="E33" s="155">
        <v>1.72</v>
      </c>
      <c r="F33" s="136" t="s">
        <v>297</v>
      </c>
      <c r="G33" s="136">
        <v>20.69</v>
      </c>
      <c r="H33" s="156"/>
      <c r="I33" s="156"/>
      <c r="J33" s="136" t="s">
        <v>298</v>
      </c>
      <c r="K33" s="136">
        <v>227.95</v>
      </c>
      <c r="L33" s="157"/>
      <c r="M33" s="156">
        <f>IF(ISNUMBER(K33/G33),IF(NOT(K33/G33=0),K33/G33, " "), " ")</f>
        <v>11.017399710004833</v>
      </c>
      <c r="N33" s="154"/>
    </row>
    <row r="34" spans="1:14" ht="22.8" x14ac:dyDescent="0.25">
      <c r="A34" s="152">
        <v>9</v>
      </c>
      <c r="B34" s="153" t="s">
        <v>299</v>
      </c>
      <c r="C34" s="134" t="s">
        <v>300</v>
      </c>
      <c r="D34" s="154" t="s">
        <v>268</v>
      </c>
      <c r="E34" s="155">
        <v>13.92</v>
      </c>
      <c r="F34" s="136" t="s">
        <v>301</v>
      </c>
      <c r="G34" s="136">
        <v>169.27</v>
      </c>
      <c r="H34" s="156"/>
      <c r="I34" s="156"/>
      <c r="J34" s="136" t="s">
        <v>302</v>
      </c>
      <c r="K34" s="136">
        <v>1865.42</v>
      </c>
      <c r="L34" s="157"/>
      <c r="M34" s="156">
        <f>IF(ISNUMBER(K34/G34),IF(NOT(K34/G34=0),K34/G34, " "), " ")</f>
        <v>11.020381638801913</v>
      </c>
      <c r="N34" s="154"/>
    </row>
    <row r="35" spans="1:14" ht="22.8" x14ac:dyDescent="0.25">
      <c r="A35" s="152">
        <v>10</v>
      </c>
      <c r="B35" s="153" t="s">
        <v>303</v>
      </c>
      <c r="C35" s="134" t="s">
        <v>304</v>
      </c>
      <c r="D35" s="154" t="s">
        <v>268</v>
      </c>
      <c r="E35" s="155">
        <v>6.64</v>
      </c>
      <c r="F35" s="136" t="s">
        <v>305</v>
      </c>
      <c r="G35" s="136">
        <v>81.94</v>
      </c>
      <c r="H35" s="156"/>
      <c r="I35" s="156"/>
      <c r="J35" s="136" t="s">
        <v>306</v>
      </c>
      <c r="K35" s="136">
        <v>903.17</v>
      </c>
      <c r="L35" s="157"/>
      <c r="M35" s="156">
        <f>IF(ISNUMBER(K35/G35),IF(NOT(K35/G35=0),K35/G35, " "), " ")</f>
        <v>11.022333414693678</v>
      </c>
      <c r="N35" s="154"/>
    </row>
    <row r="36" spans="1:14" ht="22.8" x14ac:dyDescent="0.25">
      <c r="A36" s="152">
        <v>11</v>
      </c>
      <c r="B36" s="153" t="s">
        <v>307</v>
      </c>
      <c r="C36" s="134" t="s">
        <v>308</v>
      </c>
      <c r="D36" s="154" t="s">
        <v>268</v>
      </c>
      <c r="E36" s="155">
        <v>0.08</v>
      </c>
      <c r="F36" s="136" t="s">
        <v>309</v>
      </c>
      <c r="G36" s="136">
        <v>1.05</v>
      </c>
      <c r="H36" s="156"/>
      <c r="I36" s="156"/>
      <c r="J36" s="136" t="s">
        <v>310</v>
      </c>
      <c r="K36" s="136">
        <v>11.54</v>
      </c>
      <c r="L36" s="157"/>
      <c r="M36" s="156">
        <f>IF(ISNUMBER(K36/G36),IF(NOT(K36/G36=0),K36/G36, " "), " ")</f>
        <v>10.990476190476189</v>
      </c>
      <c r="N36" s="154"/>
    </row>
    <row r="37" spans="1:14" ht="22.8" x14ac:dyDescent="0.25">
      <c r="A37" s="152">
        <v>12</v>
      </c>
      <c r="B37" s="153">
        <v>2</v>
      </c>
      <c r="C37" s="134" t="s">
        <v>311</v>
      </c>
      <c r="D37" s="154" t="s">
        <v>268</v>
      </c>
      <c r="E37" s="155">
        <v>0.77</v>
      </c>
      <c r="F37" s="136" t="s">
        <v>312</v>
      </c>
      <c r="G37" s="136"/>
      <c r="H37" s="156"/>
      <c r="I37" s="156"/>
      <c r="J37" s="136" t="s">
        <v>312</v>
      </c>
      <c r="K37" s="136"/>
      <c r="L37" s="157"/>
      <c r="M37" s="156" t="str">
        <f>IF(ISNUMBER(K37/G37),IF(NOT(K37/G37=0),K37/G37, " "), " ")</f>
        <v xml:space="preserve"> </v>
      </c>
      <c r="N37" s="154"/>
    </row>
    <row r="38" spans="1:14" ht="19.350000000000001" customHeight="1" x14ac:dyDescent="0.25">
      <c r="A38" s="128" t="s">
        <v>313</v>
      </c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</row>
    <row r="39" spans="1:14" ht="22.8" x14ac:dyDescent="0.25">
      <c r="A39" s="152">
        <v>13</v>
      </c>
      <c r="B39" s="153">
        <v>30303</v>
      </c>
      <c r="C39" s="134" t="s">
        <v>314</v>
      </c>
      <c r="D39" s="154" t="s">
        <v>315</v>
      </c>
      <c r="E39" s="155">
        <v>0.02</v>
      </c>
      <c r="F39" s="136" t="s">
        <v>316</v>
      </c>
      <c r="G39" s="136">
        <v>0.02</v>
      </c>
      <c r="H39" s="156"/>
      <c r="I39" s="156"/>
      <c r="J39" s="136" t="s">
        <v>317</v>
      </c>
      <c r="K39" s="136">
        <v>0.1</v>
      </c>
      <c r="L39" s="157"/>
      <c r="M39" s="156">
        <f>IF(ISNUMBER(K39/G39),IF(NOT(K39/G39=0),K39/G39, " "), " ")</f>
        <v>5</v>
      </c>
      <c r="N39" s="154" t="s">
        <v>318</v>
      </c>
    </row>
    <row r="40" spans="1:14" ht="22.8" x14ac:dyDescent="0.25">
      <c r="A40" s="152">
        <v>14</v>
      </c>
      <c r="B40" s="153">
        <v>30954</v>
      </c>
      <c r="C40" s="134" t="s">
        <v>319</v>
      </c>
      <c r="D40" s="154" t="s">
        <v>315</v>
      </c>
      <c r="E40" s="155">
        <v>0.64</v>
      </c>
      <c r="F40" s="136" t="s">
        <v>320</v>
      </c>
      <c r="G40" s="136">
        <v>21.58</v>
      </c>
      <c r="H40" s="156"/>
      <c r="I40" s="156"/>
      <c r="J40" s="136" t="s">
        <v>321</v>
      </c>
      <c r="K40" s="136">
        <v>99.2</v>
      </c>
      <c r="L40" s="157"/>
      <c r="M40" s="156">
        <f>IF(ISNUMBER(K40/G40),IF(NOT(K40/G40=0),K40/G40, " "), " ")</f>
        <v>4.5968489341983325</v>
      </c>
      <c r="N40" s="154" t="s">
        <v>322</v>
      </c>
    </row>
    <row r="41" spans="1:14" ht="22.8" x14ac:dyDescent="0.25">
      <c r="A41" s="152">
        <v>15</v>
      </c>
      <c r="B41" s="153">
        <v>40502</v>
      </c>
      <c r="C41" s="134" t="s">
        <v>323</v>
      </c>
      <c r="D41" s="154" t="s">
        <v>315</v>
      </c>
      <c r="E41" s="155">
        <v>11.83</v>
      </c>
      <c r="F41" s="136" t="s">
        <v>324</v>
      </c>
      <c r="G41" s="136">
        <v>92.75</v>
      </c>
      <c r="H41" s="156"/>
      <c r="I41" s="156"/>
      <c r="J41" s="136" t="s">
        <v>325</v>
      </c>
      <c r="K41" s="136">
        <v>532.35</v>
      </c>
      <c r="L41" s="157"/>
      <c r="M41" s="156">
        <f>IF(ISNUMBER(K41/G41),IF(NOT(K41/G41=0),K41/G41, " "), " ")</f>
        <v>5.7396226415094338</v>
      </c>
      <c r="N41" s="154" t="s">
        <v>318</v>
      </c>
    </row>
    <row r="42" spans="1:14" ht="22.8" x14ac:dyDescent="0.25">
      <c r="A42" s="152">
        <v>16</v>
      </c>
      <c r="B42" s="153">
        <v>40504</v>
      </c>
      <c r="C42" s="134" t="s">
        <v>326</v>
      </c>
      <c r="D42" s="154" t="s">
        <v>315</v>
      </c>
      <c r="E42" s="155">
        <v>10.47</v>
      </c>
      <c r="F42" s="136" t="s">
        <v>327</v>
      </c>
      <c r="G42" s="136">
        <v>13.5</v>
      </c>
      <c r="H42" s="156"/>
      <c r="I42" s="156"/>
      <c r="J42" s="136" t="s">
        <v>328</v>
      </c>
      <c r="K42" s="136">
        <v>31.41</v>
      </c>
      <c r="L42" s="157"/>
      <c r="M42" s="156">
        <f>IF(ISNUMBER(K42/G42),IF(NOT(K42/G42=0),K42/G42, " "), " ")</f>
        <v>2.3266666666666667</v>
      </c>
      <c r="N42" s="154" t="s">
        <v>318</v>
      </c>
    </row>
    <row r="43" spans="1:14" ht="22.8" x14ac:dyDescent="0.25">
      <c r="A43" s="152">
        <v>17</v>
      </c>
      <c r="B43" s="153">
        <v>110901</v>
      </c>
      <c r="C43" s="134" t="s">
        <v>329</v>
      </c>
      <c r="D43" s="154" t="s">
        <v>315</v>
      </c>
      <c r="E43" s="155">
        <v>0.13</v>
      </c>
      <c r="F43" s="136" t="s">
        <v>330</v>
      </c>
      <c r="G43" s="136">
        <v>1.88</v>
      </c>
      <c r="H43" s="156"/>
      <c r="I43" s="156"/>
      <c r="J43" s="136" t="s">
        <v>331</v>
      </c>
      <c r="K43" s="136">
        <v>18.59</v>
      </c>
      <c r="L43" s="157"/>
      <c r="M43" s="156">
        <f>IF(ISNUMBER(K43/G43),IF(NOT(K43/G43=0),K43/G43, " "), " ")</f>
        <v>9.8882978723404253</v>
      </c>
      <c r="N43" s="154" t="s">
        <v>318</v>
      </c>
    </row>
    <row r="44" spans="1:14" ht="22.8" x14ac:dyDescent="0.25">
      <c r="A44" s="152">
        <v>18</v>
      </c>
      <c r="B44" s="153">
        <v>253100</v>
      </c>
      <c r="C44" s="134" t="s">
        <v>332</v>
      </c>
      <c r="D44" s="154" t="s">
        <v>315</v>
      </c>
      <c r="E44" s="155">
        <v>0.01</v>
      </c>
      <c r="F44" s="136" t="s">
        <v>333</v>
      </c>
      <c r="G44" s="136">
        <v>0.02</v>
      </c>
      <c r="H44" s="156"/>
      <c r="I44" s="156"/>
      <c r="J44" s="136" t="s">
        <v>334</v>
      </c>
      <c r="K44" s="136">
        <v>0.09</v>
      </c>
      <c r="L44" s="157"/>
      <c r="M44" s="156">
        <f>IF(ISNUMBER(K44/G44),IF(NOT(K44/G44=0),K44/G44, " "), " ")</f>
        <v>4.5</v>
      </c>
      <c r="N44" s="154" t="s">
        <v>335</v>
      </c>
    </row>
    <row r="45" spans="1:14" ht="22.8" x14ac:dyDescent="0.25">
      <c r="A45" s="152">
        <v>19</v>
      </c>
      <c r="B45" s="153">
        <v>330206</v>
      </c>
      <c r="C45" s="134" t="s">
        <v>336</v>
      </c>
      <c r="D45" s="154" t="s">
        <v>315</v>
      </c>
      <c r="E45" s="155">
        <v>0.35</v>
      </c>
      <c r="F45" s="136" t="s">
        <v>337</v>
      </c>
      <c r="G45" s="136">
        <v>0.81</v>
      </c>
      <c r="H45" s="156"/>
      <c r="I45" s="156"/>
      <c r="J45" s="136" t="s">
        <v>338</v>
      </c>
      <c r="K45" s="136">
        <v>3.85</v>
      </c>
      <c r="L45" s="157"/>
      <c r="M45" s="156">
        <f>IF(ISNUMBER(K45/G45),IF(NOT(K45/G45=0),K45/G45, " "), " ")</f>
        <v>4.7530864197530862</v>
      </c>
      <c r="N45" s="154" t="s">
        <v>318</v>
      </c>
    </row>
    <row r="46" spans="1:14" ht="22.8" x14ac:dyDescent="0.25">
      <c r="A46" s="152">
        <v>20</v>
      </c>
      <c r="B46" s="153">
        <v>400001</v>
      </c>
      <c r="C46" s="134" t="s">
        <v>339</v>
      </c>
      <c r="D46" s="154" t="s">
        <v>315</v>
      </c>
      <c r="E46" s="155">
        <v>0.51</v>
      </c>
      <c r="F46" s="136" t="s">
        <v>340</v>
      </c>
      <c r="G46" s="136">
        <v>52.63</v>
      </c>
      <c r="H46" s="156"/>
      <c r="I46" s="156"/>
      <c r="J46" s="136" t="s">
        <v>341</v>
      </c>
      <c r="K46" s="136">
        <v>290.7</v>
      </c>
      <c r="L46" s="157"/>
      <c r="M46" s="156">
        <f>IF(ISNUMBER(K46/G46),IF(NOT(K46/G46=0),K46/G46, " "), " ")</f>
        <v>5.5234657039711186</v>
      </c>
      <c r="N46" s="154" t="s">
        <v>318</v>
      </c>
    </row>
    <row r="47" spans="1:14" ht="19.350000000000001" customHeight="1" x14ac:dyDescent="0.25">
      <c r="A47" s="128" t="s">
        <v>342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</row>
    <row r="48" spans="1:14" ht="34.200000000000003" x14ac:dyDescent="0.25">
      <c r="A48" s="152">
        <v>21</v>
      </c>
      <c r="B48" s="153" t="s">
        <v>343</v>
      </c>
      <c r="C48" s="134" t="s">
        <v>344</v>
      </c>
      <c r="D48" s="154" t="s">
        <v>345</v>
      </c>
      <c r="E48" s="155">
        <v>1.1999999999999999E-3</v>
      </c>
      <c r="F48" s="136" t="s">
        <v>346</v>
      </c>
      <c r="G48" s="136">
        <v>10.49</v>
      </c>
      <c r="H48" s="156">
        <v>40186.449999999997</v>
      </c>
      <c r="I48" s="156">
        <v>48.22</v>
      </c>
      <c r="J48" s="136" t="s">
        <v>347</v>
      </c>
      <c r="K48" s="136">
        <v>49.33</v>
      </c>
      <c r="L48" s="157"/>
      <c r="M48" s="156">
        <f>IF(ISNUMBER(K48/G48),IF(NOT(K48/G48=0),K48/G48, " "), " ")</f>
        <v>4.7025738798856054</v>
      </c>
      <c r="N48" s="154" t="s">
        <v>348</v>
      </c>
    </row>
    <row r="49" spans="1:14" ht="22.8" x14ac:dyDescent="0.25">
      <c r="A49" s="152">
        <v>22</v>
      </c>
      <c r="B49" s="153" t="s">
        <v>349</v>
      </c>
      <c r="C49" s="134" t="s">
        <v>350</v>
      </c>
      <c r="D49" s="154" t="s">
        <v>351</v>
      </c>
      <c r="E49" s="155">
        <v>1.6883999999999999</v>
      </c>
      <c r="F49" s="136" t="s">
        <v>352</v>
      </c>
      <c r="G49" s="136">
        <v>10.47</v>
      </c>
      <c r="H49" s="156">
        <v>41.25</v>
      </c>
      <c r="I49" s="156">
        <v>69.64</v>
      </c>
      <c r="J49" s="136" t="s">
        <v>353</v>
      </c>
      <c r="K49" s="136">
        <v>74.31</v>
      </c>
      <c r="L49" s="157"/>
      <c r="M49" s="156">
        <f>IF(ISNUMBER(K49/G49),IF(NOT(K49/G49=0),K49/G49, " "), " ")</f>
        <v>7.0974212034383948</v>
      </c>
      <c r="N49" s="154" t="s">
        <v>354</v>
      </c>
    </row>
    <row r="50" spans="1:14" ht="34.200000000000003" x14ac:dyDescent="0.25">
      <c r="A50" s="152">
        <v>23</v>
      </c>
      <c r="B50" s="153" t="s">
        <v>355</v>
      </c>
      <c r="C50" s="134" t="s">
        <v>356</v>
      </c>
      <c r="D50" s="154" t="s">
        <v>345</v>
      </c>
      <c r="E50" s="155">
        <v>4.0000000000000002E-4</v>
      </c>
      <c r="F50" s="136" t="s">
        <v>357</v>
      </c>
      <c r="G50" s="136">
        <v>7.33</v>
      </c>
      <c r="H50" s="156">
        <v>60646.19</v>
      </c>
      <c r="I50" s="156">
        <v>24.25</v>
      </c>
      <c r="J50" s="136" t="s">
        <v>358</v>
      </c>
      <c r="K50" s="136">
        <v>24.81</v>
      </c>
      <c r="L50" s="157"/>
      <c r="M50" s="156">
        <f>IF(ISNUMBER(K50/G50),IF(NOT(K50/G50=0),K50/G50, " "), " ")</f>
        <v>3.3847203274215549</v>
      </c>
      <c r="N50" s="154" t="s">
        <v>359</v>
      </c>
    </row>
    <row r="51" spans="1:14" ht="22.8" x14ac:dyDescent="0.25">
      <c r="A51" s="152">
        <v>24</v>
      </c>
      <c r="B51" s="153" t="s">
        <v>360</v>
      </c>
      <c r="C51" s="134" t="s">
        <v>361</v>
      </c>
      <c r="D51" s="154" t="s">
        <v>345</v>
      </c>
      <c r="E51" s="155">
        <v>6.0000000000000001E-3</v>
      </c>
      <c r="F51" s="136" t="s">
        <v>362</v>
      </c>
      <c r="G51" s="136">
        <v>117.3</v>
      </c>
      <c r="H51" s="156">
        <v>43187</v>
      </c>
      <c r="I51" s="156">
        <v>259.12</v>
      </c>
      <c r="J51" s="136" t="s">
        <v>363</v>
      </c>
      <c r="K51" s="136">
        <v>265.33999999999997</v>
      </c>
      <c r="L51" s="157"/>
      <c r="M51" s="156">
        <f>IF(ISNUMBER(K51/G51),IF(NOT(K51/G51=0),K51/G51, " "), " ")</f>
        <v>2.2620630861040065</v>
      </c>
      <c r="N51" s="154" t="s">
        <v>364</v>
      </c>
    </row>
    <row r="52" spans="1:14" ht="34.200000000000003" x14ac:dyDescent="0.25">
      <c r="A52" s="152">
        <v>25</v>
      </c>
      <c r="B52" s="153" t="s">
        <v>365</v>
      </c>
      <c r="C52" s="134" t="s">
        <v>366</v>
      </c>
      <c r="D52" s="154" t="s">
        <v>345</v>
      </c>
      <c r="E52" s="155">
        <v>2.53E-2</v>
      </c>
      <c r="F52" s="136" t="s">
        <v>367</v>
      </c>
      <c r="G52" s="136">
        <v>431.62</v>
      </c>
      <c r="H52" s="156">
        <v>43187</v>
      </c>
      <c r="I52" s="156">
        <v>1092.6300000000001</v>
      </c>
      <c r="J52" s="136" t="s">
        <v>363</v>
      </c>
      <c r="K52" s="136">
        <v>1118.8699999999999</v>
      </c>
      <c r="L52" s="157"/>
      <c r="M52" s="156">
        <f>IF(ISNUMBER(K52/G52),IF(NOT(K52/G52=0),K52/G52, " "), " ")</f>
        <v>2.5922570779852645</v>
      </c>
      <c r="N52" s="154" t="s">
        <v>364</v>
      </c>
    </row>
    <row r="53" spans="1:14" ht="22.8" x14ac:dyDescent="0.25">
      <c r="A53" s="152">
        <v>26</v>
      </c>
      <c r="B53" s="153" t="s">
        <v>368</v>
      </c>
      <c r="C53" s="134" t="s">
        <v>369</v>
      </c>
      <c r="D53" s="154" t="s">
        <v>345</v>
      </c>
      <c r="E53" s="155">
        <v>1E-3</v>
      </c>
      <c r="F53" s="136" t="s">
        <v>370</v>
      </c>
      <c r="G53" s="136">
        <v>10.7</v>
      </c>
      <c r="H53" s="156">
        <v>103813.56</v>
      </c>
      <c r="I53" s="156">
        <v>103.82</v>
      </c>
      <c r="J53" s="136" t="s">
        <v>371</v>
      </c>
      <c r="K53" s="136">
        <v>106</v>
      </c>
      <c r="L53" s="157"/>
      <c r="M53" s="156">
        <f>IF(ISNUMBER(K53/G53),IF(NOT(K53/G53=0),K53/G53, " "), " ")</f>
        <v>9.9065420560747679</v>
      </c>
      <c r="N53" s="154" t="s">
        <v>372</v>
      </c>
    </row>
    <row r="54" spans="1:14" ht="22.8" x14ac:dyDescent="0.25">
      <c r="A54" s="152">
        <v>27</v>
      </c>
      <c r="B54" s="153" t="s">
        <v>373</v>
      </c>
      <c r="C54" s="134" t="s">
        <v>374</v>
      </c>
      <c r="D54" s="154" t="s">
        <v>345</v>
      </c>
      <c r="E54" s="155">
        <v>8.2000000000000007E-3</v>
      </c>
      <c r="F54" s="136" t="s">
        <v>375</v>
      </c>
      <c r="G54" s="136">
        <v>246.32</v>
      </c>
      <c r="H54" s="156">
        <v>84405</v>
      </c>
      <c r="I54" s="156">
        <v>692.12</v>
      </c>
      <c r="J54" s="136" t="s">
        <v>376</v>
      </c>
      <c r="K54" s="136">
        <v>707.44</v>
      </c>
      <c r="L54" s="157"/>
      <c r="M54" s="156">
        <f>IF(ISNUMBER(K54/G54),IF(NOT(K54/G54=0),K54/G54, " "), " ")</f>
        <v>2.8720363754465739</v>
      </c>
      <c r="N54" s="154" t="s">
        <v>377</v>
      </c>
    </row>
    <row r="55" spans="1:14" ht="22.8" x14ac:dyDescent="0.25">
      <c r="A55" s="152">
        <v>28</v>
      </c>
      <c r="B55" s="153" t="s">
        <v>378</v>
      </c>
      <c r="C55" s="134" t="s">
        <v>379</v>
      </c>
      <c r="D55" s="154" t="s">
        <v>345</v>
      </c>
      <c r="E55" s="155">
        <v>1E-3</v>
      </c>
      <c r="F55" s="136" t="s">
        <v>380</v>
      </c>
      <c r="G55" s="136">
        <v>10.58</v>
      </c>
      <c r="H55" s="156">
        <v>42796</v>
      </c>
      <c r="I55" s="156">
        <v>42.8</v>
      </c>
      <c r="J55" s="136" t="s">
        <v>381</v>
      </c>
      <c r="K55" s="136">
        <v>43.75</v>
      </c>
      <c r="L55" s="157"/>
      <c r="M55" s="156">
        <f>IF(ISNUMBER(K55/G55),IF(NOT(K55/G55=0),K55/G55, " "), " ")</f>
        <v>4.1351606805293004</v>
      </c>
      <c r="N55" s="154" t="s">
        <v>382</v>
      </c>
    </row>
    <row r="56" spans="1:14" ht="22.8" x14ac:dyDescent="0.25">
      <c r="A56" s="152">
        <v>29</v>
      </c>
      <c r="B56" s="153" t="s">
        <v>383</v>
      </c>
      <c r="C56" s="134" t="s">
        <v>384</v>
      </c>
      <c r="D56" s="154" t="s">
        <v>385</v>
      </c>
      <c r="E56" s="155">
        <v>1.875</v>
      </c>
      <c r="F56" s="136" t="s">
        <v>386</v>
      </c>
      <c r="G56" s="136">
        <v>37.880000000000003</v>
      </c>
      <c r="H56" s="156">
        <v>87</v>
      </c>
      <c r="I56" s="156">
        <v>163.13</v>
      </c>
      <c r="J56" s="136" t="s">
        <v>387</v>
      </c>
      <c r="K56" s="136">
        <v>168.06</v>
      </c>
      <c r="L56" s="157"/>
      <c r="M56" s="156">
        <f>IF(ISNUMBER(K56/G56),IF(NOT(K56/G56=0),K56/G56, " "), " ")</f>
        <v>4.4366420274551208</v>
      </c>
      <c r="N56" s="154" t="s">
        <v>388</v>
      </c>
    </row>
    <row r="57" spans="1:14" ht="22.8" x14ac:dyDescent="0.25">
      <c r="A57" s="152">
        <v>30</v>
      </c>
      <c r="B57" s="153" t="s">
        <v>389</v>
      </c>
      <c r="C57" s="134" t="s">
        <v>390</v>
      </c>
      <c r="D57" s="154" t="s">
        <v>345</v>
      </c>
      <c r="E57" s="155">
        <v>4.8999999999999998E-3</v>
      </c>
      <c r="F57" s="136" t="s">
        <v>391</v>
      </c>
      <c r="G57" s="136">
        <v>52.24</v>
      </c>
      <c r="H57" s="156">
        <v>53556.78</v>
      </c>
      <c r="I57" s="156">
        <v>262.43</v>
      </c>
      <c r="J57" s="136" t="s">
        <v>392</v>
      </c>
      <c r="K57" s="136">
        <v>268.22000000000003</v>
      </c>
      <c r="L57" s="157"/>
      <c r="M57" s="156">
        <f>IF(ISNUMBER(K57/G57),IF(NOT(K57/G57=0),K57/G57, " "), " ")</f>
        <v>5.1343797856049012</v>
      </c>
      <c r="N57" s="154" t="s">
        <v>393</v>
      </c>
    </row>
    <row r="58" spans="1:14" ht="34.200000000000003" x14ac:dyDescent="0.25">
      <c r="A58" s="152">
        <v>31</v>
      </c>
      <c r="B58" s="153" t="s">
        <v>394</v>
      </c>
      <c r="C58" s="134" t="s">
        <v>395</v>
      </c>
      <c r="D58" s="154" t="s">
        <v>385</v>
      </c>
      <c r="E58" s="155">
        <v>1.7706</v>
      </c>
      <c r="F58" s="136" t="s">
        <v>396</v>
      </c>
      <c r="G58" s="136">
        <v>68.510000000000005</v>
      </c>
      <c r="H58" s="156">
        <v>126.06</v>
      </c>
      <c r="I58" s="156">
        <v>223.2</v>
      </c>
      <c r="J58" s="136" t="s">
        <v>397</v>
      </c>
      <c r="K58" s="136">
        <v>227.7</v>
      </c>
      <c r="L58" s="157"/>
      <c r="M58" s="156">
        <f>IF(ISNUMBER(K58/G58),IF(NOT(K58/G58=0),K58/G58, " "), " ")</f>
        <v>3.3236023938111221</v>
      </c>
      <c r="N58" s="154" t="s">
        <v>398</v>
      </c>
    </row>
    <row r="59" spans="1:14" ht="22.8" x14ac:dyDescent="0.25">
      <c r="A59" s="152">
        <v>32</v>
      </c>
      <c r="B59" s="153" t="s">
        <v>399</v>
      </c>
      <c r="C59" s="134" t="s">
        <v>400</v>
      </c>
      <c r="D59" s="154" t="s">
        <v>351</v>
      </c>
      <c r="E59" s="155">
        <v>0.76680000000000004</v>
      </c>
      <c r="F59" s="136" t="s">
        <v>401</v>
      </c>
      <c r="G59" s="136">
        <v>77.45</v>
      </c>
      <c r="H59" s="156">
        <v>328</v>
      </c>
      <c r="I59" s="156">
        <v>251.51</v>
      </c>
      <c r="J59" s="136" t="s">
        <v>402</v>
      </c>
      <c r="K59" s="136">
        <v>259.29000000000002</v>
      </c>
      <c r="L59" s="157"/>
      <c r="M59" s="156">
        <f>IF(ISNUMBER(K59/G59),IF(NOT(K59/G59=0),K59/G59, " "), " ")</f>
        <v>3.3478373143963851</v>
      </c>
      <c r="N59" s="154" t="s">
        <v>403</v>
      </c>
    </row>
    <row r="60" spans="1:14" ht="22.8" x14ac:dyDescent="0.25">
      <c r="A60" s="152">
        <v>33</v>
      </c>
      <c r="B60" s="153" t="s">
        <v>404</v>
      </c>
      <c r="C60" s="134" t="s">
        <v>405</v>
      </c>
      <c r="D60" s="154" t="s">
        <v>406</v>
      </c>
      <c r="E60" s="155">
        <v>0.17899999999999999</v>
      </c>
      <c r="F60" s="136" t="s">
        <v>407</v>
      </c>
      <c r="G60" s="136">
        <v>7.59</v>
      </c>
      <c r="H60" s="156">
        <v>128.38999999999999</v>
      </c>
      <c r="I60" s="156">
        <v>22.98</v>
      </c>
      <c r="J60" s="136" t="s">
        <v>408</v>
      </c>
      <c r="K60" s="136">
        <v>23.47</v>
      </c>
      <c r="L60" s="157"/>
      <c r="M60" s="156">
        <f>IF(ISNUMBER(K60/G60),IF(NOT(K60/G60=0),K60/G60, " "), " ")</f>
        <v>3.0922266139657442</v>
      </c>
      <c r="N60" s="154" t="s">
        <v>409</v>
      </c>
    </row>
    <row r="61" spans="1:14" ht="45.6" x14ac:dyDescent="0.25">
      <c r="A61" s="152">
        <v>34</v>
      </c>
      <c r="B61" s="153" t="s">
        <v>410</v>
      </c>
      <c r="C61" s="134" t="s">
        <v>411</v>
      </c>
      <c r="D61" s="154" t="s">
        <v>406</v>
      </c>
      <c r="E61" s="155">
        <v>0.2</v>
      </c>
      <c r="F61" s="136" t="s">
        <v>412</v>
      </c>
      <c r="G61" s="136">
        <v>4.5599999999999996</v>
      </c>
      <c r="H61" s="156">
        <v>118.14</v>
      </c>
      <c r="I61" s="156">
        <v>23.62</v>
      </c>
      <c r="J61" s="136" t="s">
        <v>413</v>
      </c>
      <c r="K61" s="136">
        <v>24.12</v>
      </c>
      <c r="L61" s="157"/>
      <c r="M61" s="156">
        <f>IF(ISNUMBER(K61/G61),IF(NOT(K61/G61=0),K61/G61, " "), " ")</f>
        <v>5.2894736842105265</v>
      </c>
      <c r="N61" s="154" t="s">
        <v>414</v>
      </c>
    </row>
    <row r="62" spans="1:14" ht="22.8" x14ac:dyDescent="0.25">
      <c r="A62" s="152">
        <v>35</v>
      </c>
      <c r="B62" s="153" t="s">
        <v>415</v>
      </c>
      <c r="C62" s="134" t="s">
        <v>416</v>
      </c>
      <c r="D62" s="154" t="s">
        <v>345</v>
      </c>
      <c r="E62" s="155">
        <v>1.0500000000000001E-2</v>
      </c>
      <c r="F62" s="136" t="s">
        <v>417</v>
      </c>
      <c r="G62" s="136">
        <v>178.5</v>
      </c>
      <c r="H62" s="156">
        <v>203390</v>
      </c>
      <c r="I62" s="156">
        <v>2135.6</v>
      </c>
      <c r="J62" s="136" t="s">
        <v>418</v>
      </c>
      <c r="K62" s="136">
        <v>2179.52</v>
      </c>
      <c r="L62" s="157"/>
      <c r="M62" s="156">
        <f>IF(ISNUMBER(K62/G62),IF(NOT(K62/G62=0),K62/G62, " "), " ")</f>
        <v>12.210196078431373</v>
      </c>
      <c r="N62" s="154" t="s">
        <v>419</v>
      </c>
    </row>
    <row r="63" spans="1:14" ht="22.8" x14ac:dyDescent="0.25">
      <c r="A63" s="152">
        <v>36</v>
      </c>
      <c r="B63" s="153" t="s">
        <v>420</v>
      </c>
      <c r="C63" s="134" t="s">
        <v>421</v>
      </c>
      <c r="D63" s="154" t="s">
        <v>345</v>
      </c>
      <c r="E63" s="155">
        <v>5.9299999999999999E-2</v>
      </c>
      <c r="F63" s="136" t="s">
        <v>422</v>
      </c>
      <c r="G63" s="136">
        <v>293.54000000000002</v>
      </c>
      <c r="H63" s="156">
        <v>17906.78</v>
      </c>
      <c r="I63" s="156">
        <v>1061.8699999999999</v>
      </c>
      <c r="J63" s="136" t="s">
        <v>423</v>
      </c>
      <c r="K63" s="136">
        <v>1090.23</v>
      </c>
      <c r="L63" s="157"/>
      <c r="M63" s="156">
        <f>IF(ISNUMBER(K63/G63),IF(NOT(K63/G63=0),K63/G63, " "), " ")</f>
        <v>3.7140764461402194</v>
      </c>
      <c r="N63" s="154" t="s">
        <v>424</v>
      </c>
    </row>
    <row r="64" spans="1:14" ht="22.8" x14ac:dyDescent="0.25">
      <c r="A64" s="152">
        <v>37</v>
      </c>
      <c r="B64" s="153" t="s">
        <v>425</v>
      </c>
      <c r="C64" s="134" t="s">
        <v>426</v>
      </c>
      <c r="D64" s="154" t="s">
        <v>385</v>
      </c>
      <c r="E64" s="155">
        <v>0.98399999999999999</v>
      </c>
      <c r="F64" s="136" t="s">
        <v>427</v>
      </c>
      <c r="G64" s="136">
        <v>7.26</v>
      </c>
      <c r="H64" s="156">
        <v>26.61</v>
      </c>
      <c r="I64" s="156">
        <v>26.18</v>
      </c>
      <c r="J64" s="136" t="s">
        <v>428</v>
      </c>
      <c r="K64" s="136">
        <v>26.77</v>
      </c>
      <c r="L64" s="157"/>
      <c r="M64" s="156">
        <f>IF(ISNUMBER(K64/G64),IF(NOT(K64/G64=0),K64/G64, " "), " ")</f>
        <v>3.6873278236914602</v>
      </c>
      <c r="N64" s="154" t="s">
        <v>429</v>
      </c>
    </row>
    <row r="65" spans="1:14" ht="22.8" x14ac:dyDescent="0.25">
      <c r="A65" s="152">
        <v>38</v>
      </c>
      <c r="B65" s="153" t="s">
        <v>430</v>
      </c>
      <c r="C65" s="134" t="s">
        <v>431</v>
      </c>
      <c r="D65" s="154" t="s">
        <v>406</v>
      </c>
      <c r="E65" s="155">
        <v>0.28710000000000002</v>
      </c>
      <c r="F65" s="136" t="s">
        <v>432</v>
      </c>
      <c r="G65" s="136">
        <v>2.02</v>
      </c>
      <c r="H65" s="156">
        <v>34.75</v>
      </c>
      <c r="I65" s="156">
        <v>9.9700000000000006</v>
      </c>
      <c r="J65" s="136" t="s">
        <v>433</v>
      </c>
      <c r="K65" s="136">
        <v>10.220000000000001</v>
      </c>
      <c r="L65" s="157"/>
      <c r="M65" s="156">
        <f>IF(ISNUMBER(K65/G65),IF(NOT(K65/G65=0),K65/G65, " "), " ")</f>
        <v>5.0594059405940595</v>
      </c>
      <c r="N65" s="154" t="s">
        <v>434</v>
      </c>
    </row>
    <row r="66" spans="1:14" ht="22.8" x14ac:dyDescent="0.25">
      <c r="A66" s="152">
        <v>39</v>
      </c>
      <c r="B66" s="153" t="s">
        <v>435</v>
      </c>
      <c r="C66" s="134" t="s">
        <v>436</v>
      </c>
      <c r="D66" s="154" t="s">
        <v>345</v>
      </c>
      <c r="E66" s="155">
        <v>1E-4</v>
      </c>
      <c r="F66" s="136" t="s">
        <v>437</v>
      </c>
      <c r="G66" s="136">
        <v>0.92</v>
      </c>
      <c r="H66" s="156">
        <v>32928</v>
      </c>
      <c r="I66" s="156">
        <v>3.29</v>
      </c>
      <c r="J66" s="136" t="s">
        <v>438</v>
      </c>
      <c r="K66" s="136">
        <v>3.37</v>
      </c>
      <c r="L66" s="157"/>
      <c r="M66" s="156">
        <f>IF(ISNUMBER(K66/G66),IF(NOT(K66/G66=0),K66/G66, " "), " ")</f>
        <v>3.6630434782608696</v>
      </c>
      <c r="N66" s="154" t="s">
        <v>439</v>
      </c>
    </row>
    <row r="67" spans="1:14" ht="34.200000000000003" x14ac:dyDescent="0.25">
      <c r="A67" s="152">
        <v>40</v>
      </c>
      <c r="B67" s="153" t="s">
        <v>440</v>
      </c>
      <c r="C67" s="134" t="s">
        <v>441</v>
      </c>
      <c r="D67" s="154" t="s">
        <v>406</v>
      </c>
      <c r="E67" s="155">
        <v>0.04</v>
      </c>
      <c r="F67" s="136" t="s">
        <v>442</v>
      </c>
      <c r="G67" s="136">
        <v>0.69</v>
      </c>
      <c r="H67" s="156">
        <v>56.91</v>
      </c>
      <c r="I67" s="156">
        <v>2.2799999999999998</v>
      </c>
      <c r="J67" s="136" t="s">
        <v>443</v>
      </c>
      <c r="K67" s="136">
        <v>2.33</v>
      </c>
      <c r="L67" s="157"/>
      <c r="M67" s="156">
        <f>IF(ISNUMBER(K67/G67),IF(NOT(K67/G67=0),K67/G67, " "), " ")</f>
        <v>3.3768115942028989</v>
      </c>
      <c r="N67" s="154" t="s">
        <v>444</v>
      </c>
    </row>
    <row r="68" spans="1:14" ht="68.400000000000006" x14ac:dyDescent="0.25">
      <c r="A68" s="152">
        <v>41</v>
      </c>
      <c r="B68" s="153" t="s">
        <v>445</v>
      </c>
      <c r="C68" s="134" t="s">
        <v>446</v>
      </c>
      <c r="D68" s="154" t="s">
        <v>345</v>
      </c>
      <c r="E68" s="155">
        <v>1E-3</v>
      </c>
      <c r="F68" s="136" t="s">
        <v>447</v>
      </c>
      <c r="G68" s="136">
        <v>7.98</v>
      </c>
      <c r="H68" s="156">
        <v>20852.8</v>
      </c>
      <c r="I68" s="156">
        <v>20.86</v>
      </c>
      <c r="J68" s="136" t="s">
        <v>448</v>
      </c>
      <c r="K68" s="136">
        <v>21.44</v>
      </c>
      <c r="L68" s="157"/>
      <c r="M68" s="156">
        <f>IF(ISNUMBER(K68/G68),IF(NOT(K68/G68=0),K68/G68, " "), " ")</f>
        <v>2.6867167919799497</v>
      </c>
      <c r="N68" s="154" t="s">
        <v>449</v>
      </c>
    </row>
    <row r="69" spans="1:14" ht="45.6" x14ac:dyDescent="0.25">
      <c r="A69" s="152">
        <v>42</v>
      </c>
      <c r="B69" s="153" t="s">
        <v>450</v>
      </c>
      <c r="C69" s="134" t="s">
        <v>451</v>
      </c>
      <c r="D69" s="154" t="s">
        <v>345</v>
      </c>
      <c r="E69" s="155">
        <v>8.9999999999999998E-4</v>
      </c>
      <c r="F69" s="136" t="s">
        <v>452</v>
      </c>
      <c r="G69" s="136">
        <v>9.86</v>
      </c>
      <c r="H69" s="156">
        <v>35450.769999999997</v>
      </c>
      <c r="I69" s="156">
        <v>31.91</v>
      </c>
      <c r="J69" s="136" t="s">
        <v>453</v>
      </c>
      <c r="K69" s="136">
        <v>32.700000000000003</v>
      </c>
      <c r="L69" s="157"/>
      <c r="M69" s="156">
        <f>IF(ISNUMBER(K69/G69),IF(NOT(K69/G69=0),K69/G69, " "), " ")</f>
        <v>3.3164300202839763</v>
      </c>
      <c r="N69" s="154" t="s">
        <v>454</v>
      </c>
    </row>
    <row r="70" spans="1:14" ht="34.200000000000003" x14ac:dyDescent="0.25">
      <c r="A70" s="152">
        <v>43</v>
      </c>
      <c r="B70" s="153" t="s">
        <v>455</v>
      </c>
      <c r="C70" s="134" t="s">
        <v>456</v>
      </c>
      <c r="D70" s="154" t="s">
        <v>345</v>
      </c>
      <c r="E70" s="155">
        <v>5.9999999999999995E-4</v>
      </c>
      <c r="F70" s="136" t="s">
        <v>457</v>
      </c>
      <c r="G70" s="136">
        <v>12.54</v>
      </c>
      <c r="H70" s="156">
        <v>50416.65</v>
      </c>
      <c r="I70" s="156">
        <v>30.26</v>
      </c>
      <c r="J70" s="136" t="s">
        <v>458</v>
      </c>
      <c r="K70" s="136">
        <v>30.92</v>
      </c>
      <c r="L70" s="157"/>
      <c r="M70" s="156">
        <f>IF(ISNUMBER(K70/G70),IF(NOT(K70/G70=0),K70/G70, " "), " ")</f>
        <v>2.465709728867624</v>
      </c>
      <c r="N70" s="154" t="s">
        <v>459</v>
      </c>
    </row>
    <row r="71" spans="1:14" ht="34.200000000000003" x14ac:dyDescent="0.25">
      <c r="A71" s="152">
        <v>44</v>
      </c>
      <c r="B71" s="153" t="s">
        <v>460</v>
      </c>
      <c r="C71" s="134" t="s">
        <v>461</v>
      </c>
      <c r="D71" s="154" t="s">
        <v>351</v>
      </c>
      <c r="E71" s="155">
        <v>3.3000000000000002E-2</v>
      </c>
      <c r="F71" s="136" t="s">
        <v>462</v>
      </c>
      <c r="G71" s="136">
        <v>47.03</v>
      </c>
      <c r="H71" s="156">
        <v>7690.26</v>
      </c>
      <c r="I71" s="156">
        <v>253.78</v>
      </c>
      <c r="J71" s="136" t="s">
        <v>463</v>
      </c>
      <c r="K71" s="136">
        <v>260.39</v>
      </c>
      <c r="L71" s="157"/>
      <c r="M71" s="156">
        <f>IF(ISNUMBER(K71/G71),IF(NOT(K71/G71=0),K71/G71, " "), " ")</f>
        <v>5.5366787157133741</v>
      </c>
      <c r="N71" s="154" t="s">
        <v>464</v>
      </c>
    </row>
    <row r="72" spans="1:14" ht="57" x14ac:dyDescent="0.25">
      <c r="A72" s="152">
        <v>45</v>
      </c>
      <c r="B72" s="153" t="s">
        <v>465</v>
      </c>
      <c r="C72" s="134" t="s">
        <v>466</v>
      </c>
      <c r="D72" s="154" t="s">
        <v>467</v>
      </c>
      <c r="E72" s="155">
        <v>267.5</v>
      </c>
      <c r="F72" s="136" t="s">
        <v>468</v>
      </c>
      <c r="G72" s="136">
        <v>3290.25</v>
      </c>
      <c r="H72" s="156">
        <v>39.79</v>
      </c>
      <c r="I72" s="156">
        <v>10643.83</v>
      </c>
      <c r="J72" s="136" t="s">
        <v>469</v>
      </c>
      <c r="K72" s="136">
        <v>10897.95</v>
      </c>
      <c r="L72" s="157"/>
      <c r="M72" s="156">
        <f>IF(ISNUMBER(K72/G72),IF(NOT(K72/G72=0),K72/G72, " "), " ")</f>
        <v>3.3121951219512198</v>
      </c>
      <c r="N72" s="154" t="s">
        <v>470</v>
      </c>
    </row>
    <row r="73" spans="1:14" ht="34.200000000000003" x14ac:dyDescent="0.25">
      <c r="A73" s="152">
        <v>46</v>
      </c>
      <c r="B73" s="153" t="s">
        <v>471</v>
      </c>
      <c r="C73" s="134" t="s">
        <v>472</v>
      </c>
      <c r="D73" s="154" t="s">
        <v>345</v>
      </c>
      <c r="E73" s="155">
        <v>1.2999999999999999E-3</v>
      </c>
      <c r="F73" s="136" t="s">
        <v>473</v>
      </c>
      <c r="G73" s="136">
        <v>18.84</v>
      </c>
      <c r="H73" s="156">
        <v>49632</v>
      </c>
      <c r="I73" s="156">
        <v>64.52</v>
      </c>
      <c r="J73" s="136" t="s">
        <v>474</v>
      </c>
      <c r="K73" s="136">
        <v>65.92</v>
      </c>
      <c r="L73" s="157"/>
      <c r="M73" s="156">
        <f>IF(ISNUMBER(K73/G73),IF(NOT(K73/G73=0),K73/G73, " "), " ")</f>
        <v>3.4989384288747347</v>
      </c>
      <c r="N73" s="154" t="s">
        <v>475</v>
      </c>
    </row>
    <row r="74" spans="1:14" ht="22.8" x14ac:dyDescent="0.25">
      <c r="A74" s="152">
        <v>47</v>
      </c>
      <c r="B74" s="153" t="s">
        <v>476</v>
      </c>
      <c r="C74" s="134" t="s">
        <v>477</v>
      </c>
      <c r="D74" s="154" t="s">
        <v>467</v>
      </c>
      <c r="E74" s="155">
        <v>9.9760000000000009</v>
      </c>
      <c r="F74" s="136" t="s">
        <v>478</v>
      </c>
      <c r="G74" s="136">
        <v>19.95</v>
      </c>
      <c r="H74" s="156">
        <v>4.24</v>
      </c>
      <c r="I74" s="156">
        <v>42.3</v>
      </c>
      <c r="J74" s="136" t="s">
        <v>479</v>
      </c>
      <c r="K74" s="136">
        <v>43.5</v>
      </c>
      <c r="L74" s="157"/>
      <c r="M74" s="156">
        <f>IF(ISNUMBER(K74/G74),IF(NOT(K74/G74=0),K74/G74, " "), " ")</f>
        <v>2.1804511278195489</v>
      </c>
      <c r="N74" s="154" t="s">
        <v>480</v>
      </c>
    </row>
    <row r="75" spans="1:14" ht="45.6" x14ac:dyDescent="0.25">
      <c r="A75" s="152">
        <v>48</v>
      </c>
      <c r="B75" s="153" t="s">
        <v>481</v>
      </c>
      <c r="C75" s="134" t="s">
        <v>482</v>
      </c>
      <c r="D75" s="154" t="s">
        <v>467</v>
      </c>
      <c r="E75" s="155">
        <v>0.48</v>
      </c>
      <c r="F75" s="136" t="s">
        <v>483</v>
      </c>
      <c r="G75" s="136">
        <v>5.57</v>
      </c>
      <c r="H75" s="156">
        <v>22.1</v>
      </c>
      <c r="I75" s="156">
        <v>10.61</v>
      </c>
      <c r="J75" s="136" t="s">
        <v>484</v>
      </c>
      <c r="K75" s="136">
        <v>10.82</v>
      </c>
      <c r="L75" s="157"/>
      <c r="M75" s="156">
        <f>IF(ISNUMBER(K75/G75),IF(NOT(K75/G75=0),K75/G75, " "), " ")</f>
        <v>1.9425493716337523</v>
      </c>
      <c r="N75" s="154" t="s">
        <v>485</v>
      </c>
    </row>
    <row r="76" spans="1:14" ht="22.8" x14ac:dyDescent="0.25">
      <c r="A76" s="152">
        <v>49</v>
      </c>
      <c r="B76" s="153" t="s">
        <v>486</v>
      </c>
      <c r="C76" s="134" t="s">
        <v>487</v>
      </c>
      <c r="D76" s="154" t="s">
        <v>488</v>
      </c>
      <c r="E76" s="155">
        <v>6</v>
      </c>
      <c r="F76" s="136" t="s">
        <v>489</v>
      </c>
      <c r="G76" s="136">
        <v>111.6</v>
      </c>
      <c r="H76" s="156">
        <v>33.74</v>
      </c>
      <c r="I76" s="156">
        <v>202.44</v>
      </c>
      <c r="J76" s="136" t="s">
        <v>490</v>
      </c>
      <c r="K76" s="136">
        <v>206.88</v>
      </c>
      <c r="L76" s="157"/>
      <c r="M76" s="156">
        <f>IF(ISNUMBER(K76/G76),IF(NOT(K76/G76=0),K76/G76, " "), " ")</f>
        <v>1.8537634408602151</v>
      </c>
      <c r="N76" s="154" t="s">
        <v>491</v>
      </c>
    </row>
    <row r="77" spans="1:14" ht="68.400000000000006" x14ac:dyDescent="0.25">
      <c r="A77" s="152">
        <v>50</v>
      </c>
      <c r="B77" s="153" t="s">
        <v>492</v>
      </c>
      <c r="C77" s="134" t="s">
        <v>493</v>
      </c>
      <c r="D77" s="154" t="s">
        <v>345</v>
      </c>
      <c r="E77" s="155">
        <v>1.6799999999999999E-2</v>
      </c>
      <c r="F77" s="136" t="s">
        <v>494</v>
      </c>
      <c r="G77" s="136">
        <v>24.86</v>
      </c>
      <c r="H77" s="156">
        <v>4203.82</v>
      </c>
      <c r="I77" s="156">
        <v>70.62</v>
      </c>
      <c r="J77" s="136" t="s">
        <v>495</v>
      </c>
      <c r="K77" s="136">
        <v>76.599999999999994</v>
      </c>
      <c r="L77" s="157"/>
      <c r="M77" s="156">
        <f>IF(ISNUMBER(K77/G77),IF(NOT(K77/G77=0),K77/G77, " "), " ")</f>
        <v>3.0812550281576829</v>
      </c>
      <c r="N77" s="154" t="s">
        <v>496</v>
      </c>
    </row>
    <row r="78" spans="1:14" ht="22.8" x14ac:dyDescent="0.25">
      <c r="A78" s="152">
        <v>51</v>
      </c>
      <c r="B78" s="153" t="s">
        <v>497</v>
      </c>
      <c r="C78" s="134" t="s">
        <v>498</v>
      </c>
      <c r="D78" s="154" t="s">
        <v>345</v>
      </c>
      <c r="E78" s="155">
        <v>3.6400000000000002E-2</v>
      </c>
      <c r="F78" s="136" t="s">
        <v>499</v>
      </c>
      <c r="G78" s="136">
        <v>26.32</v>
      </c>
      <c r="H78" s="156">
        <v>3951</v>
      </c>
      <c r="I78" s="156">
        <v>143.82</v>
      </c>
      <c r="J78" s="136" t="s">
        <v>500</v>
      </c>
      <c r="K78" s="136">
        <v>156.28</v>
      </c>
      <c r="L78" s="157"/>
      <c r="M78" s="156">
        <f>IF(ISNUMBER(K78/G78),IF(NOT(K78/G78=0),K78/G78, " "), " ")</f>
        <v>5.9376899696048628</v>
      </c>
      <c r="N78" s="154" t="s">
        <v>501</v>
      </c>
    </row>
    <row r="79" spans="1:14" ht="57" x14ac:dyDescent="0.25">
      <c r="A79" s="152">
        <v>52</v>
      </c>
      <c r="B79" s="153" t="s">
        <v>502</v>
      </c>
      <c r="C79" s="134" t="s">
        <v>503</v>
      </c>
      <c r="D79" s="154" t="s">
        <v>351</v>
      </c>
      <c r="E79" s="155">
        <v>4.3E-3</v>
      </c>
      <c r="F79" s="136" t="s">
        <v>401</v>
      </c>
      <c r="G79" s="136">
        <v>0.43</v>
      </c>
      <c r="H79" s="156">
        <v>322.10000000000002</v>
      </c>
      <c r="I79" s="156">
        <v>1.38</v>
      </c>
      <c r="J79" s="136" t="s">
        <v>504</v>
      </c>
      <c r="K79" s="136">
        <v>1.59</v>
      </c>
      <c r="L79" s="157"/>
      <c r="M79" s="156">
        <f>IF(ISNUMBER(K79/G79),IF(NOT(K79/G79=0),K79/G79, " "), " ")</f>
        <v>3.6976744186046515</v>
      </c>
      <c r="N79" s="154" t="s">
        <v>505</v>
      </c>
    </row>
    <row r="80" spans="1:14" ht="34.200000000000003" x14ac:dyDescent="0.25">
      <c r="A80" s="152">
        <v>53</v>
      </c>
      <c r="B80" s="153" t="s">
        <v>506</v>
      </c>
      <c r="C80" s="134" t="s">
        <v>507</v>
      </c>
      <c r="D80" s="154" t="s">
        <v>351</v>
      </c>
      <c r="E80" s="155">
        <v>1.0916999999999999</v>
      </c>
      <c r="F80" s="136" t="s">
        <v>508</v>
      </c>
      <c r="G80" s="136">
        <v>3.39</v>
      </c>
      <c r="H80" s="156">
        <v>21.36</v>
      </c>
      <c r="I80" s="156">
        <v>23.31</v>
      </c>
      <c r="J80" s="136" t="s">
        <v>509</v>
      </c>
      <c r="K80" s="136">
        <v>23.79</v>
      </c>
      <c r="L80" s="157"/>
      <c r="M80" s="156">
        <f>IF(ISNUMBER(K80/G80),IF(NOT(K80/G80=0),K80/G80, " "), " ")</f>
        <v>7.0176991150442474</v>
      </c>
      <c r="N80" s="154" t="s">
        <v>510</v>
      </c>
    </row>
    <row r="81" spans="1:14" ht="22.8" x14ac:dyDescent="0.25">
      <c r="A81" s="152">
        <v>54</v>
      </c>
      <c r="B81" s="153" t="s">
        <v>511</v>
      </c>
      <c r="C81" s="134" t="s">
        <v>512</v>
      </c>
      <c r="D81" s="154" t="s">
        <v>406</v>
      </c>
      <c r="E81" s="155">
        <v>0.9</v>
      </c>
      <c r="F81" s="136" t="s">
        <v>513</v>
      </c>
      <c r="G81" s="136">
        <v>23.67</v>
      </c>
      <c r="H81" s="156"/>
      <c r="I81" s="156"/>
      <c r="J81" s="136" t="s">
        <v>514</v>
      </c>
      <c r="K81" s="136">
        <v>108.56</v>
      </c>
      <c r="L81" s="157"/>
      <c r="M81" s="156">
        <f>IF(ISNUMBER(K81/G81),IF(NOT(K81/G81=0),K81/G81, " "), " ")</f>
        <v>4.586396282213772</v>
      </c>
      <c r="N81" s="154"/>
    </row>
    <row r="82" spans="1:14" ht="22.8" x14ac:dyDescent="0.25">
      <c r="A82" s="152">
        <v>55</v>
      </c>
      <c r="B82" s="153" t="s">
        <v>515</v>
      </c>
      <c r="C82" s="134" t="s">
        <v>487</v>
      </c>
      <c r="D82" s="154" t="s">
        <v>488</v>
      </c>
      <c r="E82" s="155">
        <v>3</v>
      </c>
      <c r="F82" s="136" t="s">
        <v>489</v>
      </c>
      <c r="G82" s="136">
        <v>55.8</v>
      </c>
      <c r="H82" s="156"/>
      <c r="I82" s="156"/>
      <c r="J82" s="136" t="s">
        <v>490</v>
      </c>
      <c r="K82" s="136">
        <v>103.44</v>
      </c>
      <c r="L82" s="157"/>
      <c r="M82" s="156">
        <f>IF(ISNUMBER(K82/G82),IF(NOT(K82/G82=0),K82/G82, " "), " ")</f>
        <v>1.8537634408602151</v>
      </c>
      <c r="N82" s="154"/>
    </row>
    <row r="83" spans="1:14" ht="22.8" x14ac:dyDescent="0.25">
      <c r="A83" s="152">
        <v>56</v>
      </c>
      <c r="B83" s="153" t="s">
        <v>516</v>
      </c>
      <c r="C83" s="134" t="s">
        <v>517</v>
      </c>
      <c r="D83" s="154" t="s">
        <v>488</v>
      </c>
      <c r="E83" s="155">
        <v>1</v>
      </c>
      <c r="F83" s="136" t="s">
        <v>518</v>
      </c>
      <c r="G83" s="136">
        <v>43.5</v>
      </c>
      <c r="H83" s="156"/>
      <c r="I83" s="156"/>
      <c r="J83" s="136" t="s">
        <v>519</v>
      </c>
      <c r="K83" s="136">
        <v>116.32</v>
      </c>
      <c r="L83" s="157"/>
      <c r="M83" s="156">
        <f>IF(ISNUMBER(K83/G83),IF(NOT(K83/G83=0),K83/G83, " "), " ")</f>
        <v>2.6740229885057469</v>
      </c>
      <c r="N83" s="154"/>
    </row>
    <row r="84" spans="1:14" ht="22.8" x14ac:dyDescent="0.25">
      <c r="A84" s="152">
        <v>57</v>
      </c>
      <c r="B84" s="153" t="s">
        <v>520</v>
      </c>
      <c r="C84" s="134" t="s">
        <v>521</v>
      </c>
      <c r="D84" s="154" t="s">
        <v>406</v>
      </c>
      <c r="E84" s="155">
        <v>90</v>
      </c>
      <c r="F84" s="136" t="s">
        <v>522</v>
      </c>
      <c r="G84" s="136">
        <v>246.6</v>
      </c>
      <c r="H84" s="156"/>
      <c r="I84" s="156"/>
      <c r="J84" s="136" t="s">
        <v>523</v>
      </c>
      <c r="K84" s="136">
        <v>1044.9000000000001</v>
      </c>
      <c r="L84" s="157"/>
      <c r="M84" s="156">
        <f>IF(ISNUMBER(K84/G84),IF(NOT(K84/G84=0),K84/G84, " "), " ")</f>
        <v>4.2372262773722635</v>
      </c>
      <c r="N84" s="154"/>
    </row>
    <row r="85" spans="1:14" ht="22.8" x14ac:dyDescent="0.25">
      <c r="A85" s="152">
        <v>58</v>
      </c>
      <c r="B85" s="153" t="s">
        <v>524</v>
      </c>
      <c r="C85" s="134" t="s">
        <v>525</v>
      </c>
      <c r="D85" s="154" t="s">
        <v>488</v>
      </c>
      <c r="E85" s="155">
        <v>4</v>
      </c>
      <c r="F85" s="136" t="s">
        <v>526</v>
      </c>
      <c r="G85" s="136">
        <v>9.8000000000000007</v>
      </c>
      <c r="H85" s="156"/>
      <c r="I85" s="156"/>
      <c r="J85" s="136" t="s">
        <v>527</v>
      </c>
      <c r="K85" s="136">
        <v>24.56</v>
      </c>
      <c r="L85" s="157"/>
      <c r="M85" s="156">
        <f>IF(ISNUMBER(K85/G85),IF(NOT(K85/G85=0),K85/G85, " "), " ")</f>
        <v>2.5061224489795917</v>
      </c>
      <c r="N85" s="154"/>
    </row>
    <row r="86" spans="1:14" ht="22.8" x14ac:dyDescent="0.25">
      <c r="A86" s="152">
        <v>59</v>
      </c>
      <c r="B86" s="153" t="s">
        <v>528</v>
      </c>
      <c r="C86" s="134" t="s">
        <v>529</v>
      </c>
      <c r="D86" s="154" t="s">
        <v>467</v>
      </c>
      <c r="E86" s="155">
        <v>8</v>
      </c>
      <c r="F86" s="136" t="s">
        <v>530</v>
      </c>
      <c r="G86" s="136">
        <v>135.36000000000001</v>
      </c>
      <c r="H86" s="156"/>
      <c r="I86" s="156"/>
      <c r="J86" s="136" t="s">
        <v>531</v>
      </c>
      <c r="K86" s="136">
        <v>380.64</v>
      </c>
      <c r="L86" s="157"/>
      <c r="M86" s="156">
        <f>IF(ISNUMBER(K86/G86),IF(NOT(K86/G86=0),K86/G86, " "), " ")</f>
        <v>2.812056737588652</v>
      </c>
      <c r="N86" s="154"/>
    </row>
    <row r="87" spans="1:14" ht="34.200000000000003" x14ac:dyDescent="0.25">
      <c r="A87" s="152">
        <v>60</v>
      </c>
      <c r="B87" s="153" t="s">
        <v>532</v>
      </c>
      <c r="C87" s="134" t="s">
        <v>533</v>
      </c>
      <c r="D87" s="154" t="s">
        <v>488</v>
      </c>
      <c r="E87" s="155">
        <v>4</v>
      </c>
      <c r="F87" s="136" t="s">
        <v>534</v>
      </c>
      <c r="G87" s="136">
        <v>49.84</v>
      </c>
      <c r="H87" s="156"/>
      <c r="I87" s="156"/>
      <c r="J87" s="136" t="s">
        <v>535</v>
      </c>
      <c r="K87" s="136">
        <v>116.88</v>
      </c>
      <c r="L87" s="157"/>
      <c r="M87" s="156">
        <f>IF(ISNUMBER(K87/G87),IF(NOT(K87/G87=0),K87/G87, " "), " ")</f>
        <v>2.3451043338683784</v>
      </c>
      <c r="N87" s="154"/>
    </row>
    <row r="88" spans="1:14" ht="19.350000000000001" customHeight="1" x14ac:dyDescent="0.25">
      <c r="A88" s="150" t="s">
        <v>536</v>
      </c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</row>
    <row r="89" spans="1:14" ht="19.350000000000001" customHeight="1" x14ac:dyDescent="0.25">
      <c r="A89" s="128" t="s">
        <v>342</v>
      </c>
      <c r="B89" s="129"/>
      <c r="C89" s="129"/>
      <c r="D89" s="129"/>
      <c r="E89" s="129"/>
      <c r="F89" s="129"/>
      <c r="G89" s="129"/>
      <c r="H89" s="129"/>
      <c r="I89" s="129"/>
      <c r="J89" s="129"/>
      <c r="K89" s="129"/>
      <c r="L89" s="129"/>
      <c r="M89" s="129"/>
      <c r="N89" s="129"/>
    </row>
    <row r="90" spans="1:14" ht="22.8" x14ac:dyDescent="0.25">
      <c r="A90" s="152">
        <v>61</v>
      </c>
      <c r="B90" s="153" t="s">
        <v>537</v>
      </c>
      <c r="C90" s="134" t="s">
        <v>538</v>
      </c>
      <c r="D90" s="154" t="s">
        <v>488</v>
      </c>
      <c r="E90" s="155">
        <v>6</v>
      </c>
      <c r="F90" s="136" t="s">
        <v>312</v>
      </c>
      <c r="G90" s="136"/>
      <c r="H90" s="156"/>
      <c r="I90" s="156"/>
      <c r="J90" s="136" t="s">
        <v>312</v>
      </c>
      <c r="K90" s="136"/>
      <c r="L90" s="157"/>
      <c r="M90" s="156" t="str">
        <f>IF(ISNUMBER(K90/G90),IF(NOT(K90/G90=0),K90/G90, " "), " ")</f>
        <v xml:space="preserve"> </v>
      </c>
      <c r="N90" s="154"/>
    </row>
    <row r="91" spans="1:14" ht="22.8" x14ac:dyDescent="0.25">
      <c r="A91" s="152">
        <v>62</v>
      </c>
      <c r="B91" s="153" t="s">
        <v>539</v>
      </c>
      <c r="C91" s="134" t="s">
        <v>540</v>
      </c>
      <c r="D91" s="154" t="s">
        <v>488</v>
      </c>
      <c r="E91" s="155">
        <v>1</v>
      </c>
      <c r="F91" s="136" t="s">
        <v>312</v>
      </c>
      <c r="G91" s="136"/>
      <c r="H91" s="156"/>
      <c r="I91" s="156"/>
      <c r="J91" s="136" t="s">
        <v>312</v>
      </c>
      <c r="K91" s="136"/>
      <c r="L91" s="157"/>
      <c r="M91" s="156" t="str">
        <f>IF(ISNUMBER(K91/G91),IF(NOT(K91/G91=0),K91/G91, " "), " ")</f>
        <v xml:space="preserve"> </v>
      </c>
      <c r="N91" s="154"/>
    </row>
    <row r="92" spans="1:14" ht="22.8" x14ac:dyDescent="0.25">
      <c r="A92" s="152">
        <v>63</v>
      </c>
      <c r="B92" s="153" t="s">
        <v>541</v>
      </c>
      <c r="C92" s="134" t="s">
        <v>542</v>
      </c>
      <c r="D92" s="154" t="s">
        <v>345</v>
      </c>
      <c r="E92" s="155">
        <v>8.6400000000000005E-2</v>
      </c>
      <c r="F92" s="136" t="s">
        <v>312</v>
      </c>
      <c r="G92" s="136"/>
      <c r="H92" s="156"/>
      <c r="I92" s="156"/>
      <c r="J92" s="136" t="s">
        <v>312</v>
      </c>
      <c r="K92" s="136"/>
      <c r="L92" s="157"/>
      <c r="M92" s="156" t="str">
        <f>IF(ISNUMBER(K92/G92),IF(NOT(K92/G92=0),K92/G92, " "), " ")</f>
        <v xml:space="preserve"> </v>
      </c>
      <c r="N92" s="154"/>
    </row>
    <row r="93" spans="1:14" ht="22.8" x14ac:dyDescent="0.25">
      <c r="A93" s="152">
        <v>64</v>
      </c>
      <c r="B93" s="153" t="s">
        <v>543</v>
      </c>
      <c r="C93" s="134" t="s">
        <v>544</v>
      </c>
      <c r="D93" s="154" t="s">
        <v>345</v>
      </c>
      <c r="E93" s="155">
        <v>2.3999999999999998E-3</v>
      </c>
      <c r="F93" s="136" t="s">
        <v>312</v>
      </c>
      <c r="G93" s="136"/>
      <c r="H93" s="156"/>
      <c r="I93" s="156"/>
      <c r="J93" s="136" t="s">
        <v>312</v>
      </c>
      <c r="K93" s="136"/>
      <c r="L93" s="157"/>
      <c r="M93" s="156" t="str">
        <f>IF(ISNUMBER(K93/G93),IF(NOT(K93/G93=0),K93/G93, " "), " ")</f>
        <v xml:space="preserve"> </v>
      </c>
      <c r="N93" s="154"/>
    </row>
    <row r="94" spans="1:14" ht="22.8" x14ac:dyDescent="0.25">
      <c r="A94" s="158">
        <v>65</v>
      </c>
      <c r="B94" s="159" t="s">
        <v>545</v>
      </c>
      <c r="C94" s="140" t="s">
        <v>546</v>
      </c>
      <c r="D94" s="160" t="s">
        <v>345</v>
      </c>
      <c r="E94" s="161">
        <v>5.2200000000000003E-2</v>
      </c>
      <c r="F94" s="142" t="s">
        <v>312</v>
      </c>
      <c r="G94" s="142"/>
      <c r="H94" s="162"/>
      <c r="I94" s="162"/>
      <c r="J94" s="142" t="s">
        <v>312</v>
      </c>
      <c r="K94" s="142"/>
      <c r="L94" s="163"/>
      <c r="M94" s="162" t="str">
        <f>IF(ISNUMBER(K94/G94),IF(NOT(K94/G94=0),K94/G94, " "), " ")</f>
        <v xml:space="preserve"> </v>
      </c>
      <c r="N94" s="160"/>
    </row>
    <row r="95" spans="1:14" x14ac:dyDescent="0.25">
      <c r="A95" s="144" t="s">
        <v>242</v>
      </c>
      <c r="B95" s="145"/>
      <c r="C95" s="145"/>
      <c r="D95" s="145"/>
      <c r="E95" s="145"/>
      <c r="F95" s="145"/>
      <c r="G95" s="164">
        <v>10220</v>
      </c>
      <c r="H95" s="165"/>
      <c r="I95" s="165"/>
      <c r="J95" s="165"/>
      <c r="K95" s="164">
        <v>69123</v>
      </c>
      <c r="L95" s="166"/>
      <c r="M95" s="164">
        <f ca="1">IF(ISNUMBER(INDIRECT("K" &amp; ROW())/INDIRECT("G" &amp; ROW())),INDIRECT("K" &amp; ROW())/INDIRECT("G" &amp; ROW()), " ")</f>
        <v>6.7635029354207434</v>
      </c>
      <c r="N95" s="146" t="s">
        <v>547</v>
      </c>
    </row>
    <row r="96" spans="1:14" x14ac:dyDescent="0.25">
      <c r="A96" s="144" t="s">
        <v>247</v>
      </c>
      <c r="B96" s="145"/>
      <c r="C96" s="145"/>
      <c r="D96" s="145"/>
      <c r="E96" s="145"/>
      <c r="F96" s="145"/>
      <c r="G96" s="164"/>
      <c r="H96" s="165"/>
      <c r="I96" s="165"/>
      <c r="J96" s="165"/>
      <c r="K96" s="164"/>
      <c r="L96" s="166"/>
      <c r="M96" s="164" t="str">
        <f ca="1">IF(ISNUMBER(INDIRECT("K" &amp; ROW())/INDIRECT("G" &amp; ROW())),INDIRECT("K" &amp; ROW())/INDIRECT("G" &amp; ROW()), " ")</f>
        <v xml:space="preserve"> </v>
      </c>
      <c r="N96" s="146" t="s">
        <v>547</v>
      </c>
    </row>
    <row r="97" spans="1:14" x14ac:dyDescent="0.25">
      <c r="A97" s="144" t="s">
        <v>248</v>
      </c>
      <c r="B97" s="145"/>
      <c r="C97" s="145"/>
      <c r="D97" s="145"/>
      <c r="E97" s="145"/>
      <c r="F97" s="145"/>
      <c r="G97" s="164">
        <v>4348</v>
      </c>
      <c r="H97" s="165"/>
      <c r="I97" s="165"/>
      <c r="J97" s="165"/>
      <c r="K97" s="164">
        <v>47930</v>
      </c>
      <c r="L97" s="166"/>
      <c r="M97" s="164">
        <f ca="1">IF(ISNUMBER(INDIRECT("K" &amp; ROW())/INDIRECT("G" &amp; ROW())),INDIRECT("K" &amp; ROW())/INDIRECT("G" &amp; ROW()), " ")</f>
        <v>11.023459061637535</v>
      </c>
      <c r="N97" s="146" t="s">
        <v>547</v>
      </c>
    </row>
    <row r="98" spans="1:14" x14ac:dyDescent="0.25">
      <c r="A98" s="144" t="s">
        <v>249</v>
      </c>
      <c r="B98" s="145"/>
      <c r="C98" s="145"/>
      <c r="D98" s="145"/>
      <c r="E98" s="145"/>
      <c r="F98" s="145"/>
      <c r="G98" s="164">
        <v>5700</v>
      </c>
      <c r="H98" s="165"/>
      <c r="I98" s="165"/>
      <c r="J98" s="165"/>
      <c r="K98" s="164">
        <v>20334</v>
      </c>
      <c r="L98" s="166"/>
      <c r="M98" s="164">
        <f ca="1">IF(ISNUMBER(INDIRECT("K" &amp; ROW())/INDIRECT("G" &amp; ROW())),INDIRECT("K" &amp; ROW())/INDIRECT("G" &amp; ROW()), " ")</f>
        <v>3.5673684210526315</v>
      </c>
      <c r="N98" s="146" t="s">
        <v>547</v>
      </c>
    </row>
    <row r="99" spans="1:14" x14ac:dyDescent="0.25">
      <c r="A99" s="144" t="s">
        <v>250</v>
      </c>
      <c r="B99" s="145"/>
      <c r="C99" s="145"/>
      <c r="D99" s="145"/>
      <c r="E99" s="145"/>
      <c r="F99" s="145"/>
      <c r="G99" s="164">
        <v>182</v>
      </c>
      <c r="H99" s="165"/>
      <c r="I99" s="165"/>
      <c r="J99" s="165"/>
      <c r="K99" s="164">
        <v>976</v>
      </c>
      <c r="L99" s="166"/>
      <c r="M99" s="164">
        <f ca="1">IF(ISNUMBER(INDIRECT("K" &amp; ROW())/INDIRECT("G" &amp; ROW())),INDIRECT("K" &amp; ROW())/INDIRECT("G" &amp; ROW()), " ")</f>
        <v>5.3626373626373622</v>
      </c>
      <c r="N99" s="146" t="s">
        <v>547</v>
      </c>
    </row>
    <row r="100" spans="1:14" x14ac:dyDescent="0.25">
      <c r="A100" s="147" t="s">
        <v>251</v>
      </c>
      <c r="B100" s="148"/>
      <c r="C100" s="148"/>
      <c r="D100" s="148"/>
      <c r="E100" s="148"/>
      <c r="F100" s="148"/>
      <c r="G100" s="167">
        <v>4124</v>
      </c>
      <c r="H100" s="168"/>
      <c r="I100" s="168"/>
      <c r="J100" s="168"/>
      <c r="K100" s="167">
        <v>45477</v>
      </c>
      <c r="L100" s="169"/>
      <c r="M100" s="167">
        <f ca="1">IF(ISNUMBER(INDIRECT("K" &amp; ROW())/INDIRECT("G" &amp; ROW())),INDIRECT("K" &amp; ROW())/INDIRECT("G" &amp; ROW()), " ")</f>
        <v>11.027400581959263</v>
      </c>
      <c r="N100" s="149" t="s">
        <v>547</v>
      </c>
    </row>
    <row r="101" spans="1:14" x14ac:dyDescent="0.25">
      <c r="A101" s="147" t="s">
        <v>252</v>
      </c>
      <c r="B101" s="148"/>
      <c r="C101" s="148"/>
      <c r="D101" s="148"/>
      <c r="E101" s="148"/>
      <c r="F101" s="148"/>
      <c r="G101" s="167">
        <v>2477</v>
      </c>
      <c r="H101" s="168"/>
      <c r="I101" s="168"/>
      <c r="J101" s="168"/>
      <c r="K101" s="167">
        <v>27301</v>
      </c>
      <c r="L101" s="169"/>
      <c r="M101" s="167">
        <f ca="1">IF(ISNUMBER(INDIRECT("K" &amp; ROW())/INDIRECT("G" &amp; ROW())),INDIRECT("K" &amp; ROW())/INDIRECT("G" &amp; ROW()), " ")</f>
        <v>11.021800565199838</v>
      </c>
      <c r="N101" s="149" t="s">
        <v>547</v>
      </c>
    </row>
    <row r="102" spans="1:14" x14ac:dyDescent="0.25">
      <c r="A102" s="147" t="s">
        <v>253</v>
      </c>
      <c r="B102" s="148"/>
      <c r="C102" s="148"/>
      <c r="D102" s="148"/>
      <c r="E102" s="148"/>
      <c r="F102" s="148"/>
      <c r="G102" s="167"/>
      <c r="H102" s="168"/>
      <c r="I102" s="168"/>
      <c r="J102" s="168"/>
      <c r="K102" s="167"/>
      <c r="L102" s="169"/>
      <c r="M102" s="167" t="str">
        <f ca="1">IF(ISNUMBER(INDIRECT("K" &amp; ROW())/INDIRECT("G" &amp; ROW())),INDIRECT("K" &amp; ROW())/INDIRECT("G" &amp; ROW()), " ")</f>
        <v xml:space="preserve"> </v>
      </c>
      <c r="N102" s="149" t="s">
        <v>547</v>
      </c>
    </row>
    <row r="103" spans="1:14" ht="30" customHeight="1" x14ac:dyDescent="0.25">
      <c r="A103" s="144" t="s">
        <v>254</v>
      </c>
      <c r="B103" s="145"/>
      <c r="C103" s="145"/>
      <c r="D103" s="145"/>
      <c r="E103" s="145"/>
      <c r="F103" s="145"/>
      <c r="G103" s="164">
        <v>11327</v>
      </c>
      <c r="H103" s="165"/>
      <c r="I103" s="165"/>
      <c r="J103" s="165"/>
      <c r="K103" s="164">
        <v>93945</v>
      </c>
      <c r="L103" s="166"/>
      <c r="M103" s="164">
        <f ca="1">IF(ISNUMBER(INDIRECT("K" &amp; ROW())/INDIRECT("G" &amp; ROW())),INDIRECT("K" &amp; ROW())/INDIRECT("G" &amp; ROW()), " ")</f>
        <v>8.2938995320914621</v>
      </c>
      <c r="N103" s="146" t="s">
        <v>547</v>
      </c>
    </row>
    <row r="104" spans="1:14" ht="30" customHeight="1" x14ac:dyDescent="0.25">
      <c r="A104" s="144" t="s">
        <v>255</v>
      </c>
      <c r="B104" s="145"/>
      <c r="C104" s="145"/>
      <c r="D104" s="145"/>
      <c r="E104" s="145"/>
      <c r="F104" s="145"/>
      <c r="G104" s="164">
        <v>146</v>
      </c>
      <c r="H104" s="165"/>
      <c r="I104" s="165"/>
      <c r="J104" s="165"/>
      <c r="K104" s="164">
        <v>1128</v>
      </c>
      <c r="L104" s="166"/>
      <c r="M104" s="164">
        <f ca="1">IF(ISNUMBER(INDIRECT("K" &amp; ROW())/INDIRECT("G" &amp; ROW())),INDIRECT("K" &amp; ROW())/INDIRECT("G" &amp; ROW()), " ")</f>
        <v>7.7260273972602738</v>
      </c>
      <c r="N104" s="146" t="s">
        <v>547</v>
      </c>
    </row>
    <row r="105" spans="1:14" ht="30" customHeight="1" x14ac:dyDescent="0.25">
      <c r="A105" s="144" t="s">
        <v>256</v>
      </c>
      <c r="B105" s="145"/>
      <c r="C105" s="145"/>
      <c r="D105" s="145"/>
      <c r="E105" s="145"/>
      <c r="F105" s="145"/>
      <c r="G105" s="164">
        <v>42</v>
      </c>
      <c r="H105" s="165"/>
      <c r="I105" s="165"/>
      <c r="J105" s="165"/>
      <c r="K105" s="164">
        <v>428</v>
      </c>
      <c r="L105" s="166"/>
      <c r="M105" s="164">
        <f ca="1">IF(ISNUMBER(INDIRECT("K" &amp; ROW())/INDIRECT("G" &amp; ROW())),INDIRECT("K" &amp; ROW())/INDIRECT("G" &amp; ROW()), " ")</f>
        <v>10.19047619047619</v>
      </c>
      <c r="N105" s="146" t="s">
        <v>547</v>
      </c>
    </row>
    <row r="106" spans="1:14" x14ac:dyDescent="0.25">
      <c r="A106" s="144" t="s">
        <v>257</v>
      </c>
      <c r="B106" s="145"/>
      <c r="C106" s="145"/>
      <c r="D106" s="145"/>
      <c r="E106" s="145"/>
      <c r="F106" s="145"/>
      <c r="G106" s="164">
        <v>675</v>
      </c>
      <c r="H106" s="165"/>
      <c r="I106" s="165"/>
      <c r="J106" s="165"/>
      <c r="K106" s="164">
        <v>7128</v>
      </c>
      <c r="L106" s="166"/>
      <c r="M106" s="164">
        <f ca="1">IF(ISNUMBER(INDIRECT("K" &amp; ROW())/INDIRECT("G" &amp; ROW())),INDIRECT("K" &amp; ROW())/INDIRECT("G" &amp; ROW()), " ")</f>
        <v>10.56</v>
      </c>
      <c r="N106" s="146" t="s">
        <v>547</v>
      </c>
    </row>
    <row r="107" spans="1:14" x14ac:dyDescent="0.25">
      <c r="A107" s="144" t="s">
        <v>258</v>
      </c>
      <c r="B107" s="145"/>
      <c r="C107" s="145"/>
      <c r="D107" s="145"/>
      <c r="E107" s="145"/>
      <c r="F107" s="145"/>
      <c r="G107" s="164">
        <v>450</v>
      </c>
      <c r="H107" s="165"/>
      <c r="I107" s="165"/>
      <c r="J107" s="165"/>
      <c r="K107" s="164">
        <v>3203</v>
      </c>
      <c r="L107" s="166"/>
      <c r="M107" s="164">
        <f ca="1">IF(ISNUMBER(INDIRECT("K" &amp; ROW())/INDIRECT("G" &amp; ROW())),INDIRECT("K" &amp; ROW())/INDIRECT("G" &amp; ROW()), " ")</f>
        <v>7.1177777777777775</v>
      </c>
      <c r="N107" s="146" t="s">
        <v>547</v>
      </c>
    </row>
    <row r="108" spans="1:14" x14ac:dyDescent="0.25">
      <c r="A108" s="144" t="s">
        <v>259</v>
      </c>
      <c r="B108" s="145"/>
      <c r="C108" s="145"/>
      <c r="D108" s="145"/>
      <c r="E108" s="145"/>
      <c r="F108" s="145"/>
      <c r="G108" s="164">
        <v>4127</v>
      </c>
      <c r="H108" s="165"/>
      <c r="I108" s="165"/>
      <c r="J108" s="165"/>
      <c r="K108" s="164">
        <v>35769</v>
      </c>
      <c r="L108" s="166"/>
      <c r="M108" s="164">
        <f ca="1">IF(ISNUMBER(INDIRECT("K" &amp; ROW())/INDIRECT("G" &amp; ROW())),INDIRECT("K" &amp; ROW())/INDIRECT("G" &amp; ROW()), " ")</f>
        <v>8.6670705112672639</v>
      </c>
      <c r="N108" s="146" t="s">
        <v>547</v>
      </c>
    </row>
    <row r="109" spans="1:14" x14ac:dyDescent="0.25">
      <c r="A109" s="144" t="s">
        <v>260</v>
      </c>
      <c r="B109" s="145"/>
      <c r="C109" s="145"/>
      <c r="D109" s="145"/>
      <c r="E109" s="145"/>
      <c r="F109" s="145"/>
      <c r="G109" s="164">
        <v>47</v>
      </c>
      <c r="H109" s="165"/>
      <c r="I109" s="165"/>
      <c r="J109" s="165"/>
      <c r="K109" s="164">
        <v>215</v>
      </c>
      <c r="L109" s="166"/>
      <c r="M109" s="164">
        <f ca="1">IF(ISNUMBER(INDIRECT("K" &amp; ROW())/INDIRECT("G" &amp; ROW())),INDIRECT("K" &amp; ROW())/INDIRECT("G" &amp; ROW()), " ")</f>
        <v>4.5744680851063828</v>
      </c>
      <c r="N109" s="146" t="s">
        <v>547</v>
      </c>
    </row>
    <row r="110" spans="1:14" ht="30" customHeight="1" x14ac:dyDescent="0.25">
      <c r="A110" s="144" t="s">
        <v>261</v>
      </c>
      <c r="B110" s="145"/>
      <c r="C110" s="145"/>
      <c r="D110" s="145"/>
      <c r="E110" s="145"/>
      <c r="F110" s="145"/>
      <c r="G110" s="164">
        <v>7</v>
      </c>
      <c r="H110" s="165"/>
      <c r="I110" s="165"/>
      <c r="J110" s="165"/>
      <c r="K110" s="164">
        <v>85</v>
      </c>
      <c r="L110" s="166"/>
      <c r="M110" s="164">
        <f ca="1">IF(ISNUMBER(INDIRECT("K" &amp; ROW())/INDIRECT("G" &amp; ROW())),INDIRECT("K" &amp; ROW())/INDIRECT("G" &amp; ROW()), " ")</f>
        <v>12.142857142857142</v>
      </c>
      <c r="N110" s="146" t="s">
        <v>547</v>
      </c>
    </row>
    <row r="111" spans="1:14" x14ac:dyDescent="0.25">
      <c r="A111" s="144" t="s">
        <v>262</v>
      </c>
      <c r="B111" s="145"/>
      <c r="C111" s="145"/>
      <c r="D111" s="145"/>
      <c r="E111" s="145"/>
      <c r="F111" s="145"/>
      <c r="G111" s="164">
        <v>16821</v>
      </c>
      <c r="H111" s="165"/>
      <c r="I111" s="165"/>
      <c r="J111" s="165"/>
      <c r="K111" s="164">
        <v>141901</v>
      </c>
      <c r="L111" s="166"/>
      <c r="M111" s="164">
        <f ca="1">IF(ISNUMBER(INDIRECT("K" &amp; ROW())/INDIRECT("G" &amp; ROW())),INDIRECT("K" &amp; ROW())/INDIRECT("G" &amp; ROW()), " ")</f>
        <v>8.4359431662802447</v>
      </c>
      <c r="N111" s="146" t="s">
        <v>547</v>
      </c>
    </row>
    <row r="112" spans="1:14" x14ac:dyDescent="0.25">
      <c r="A112" s="147" t="s">
        <v>263</v>
      </c>
      <c r="B112" s="148"/>
      <c r="C112" s="148"/>
      <c r="D112" s="148"/>
      <c r="E112" s="148"/>
      <c r="F112" s="148"/>
      <c r="G112" s="167">
        <v>16821</v>
      </c>
      <c r="H112" s="168"/>
      <c r="I112" s="168"/>
      <c r="J112" s="168"/>
      <c r="K112" s="167">
        <v>141901</v>
      </c>
      <c r="L112" s="169"/>
      <c r="M112" s="167">
        <f ca="1">IF(ISNUMBER(INDIRECT("K" &amp; ROW())/INDIRECT("G" &amp; ROW())),INDIRECT("K" &amp; ROW())/INDIRECT("G" &amp; ROW()), " ")</f>
        <v>8.4359431662802447</v>
      </c>
      <c r="N112" s="149" t="s">
        <v>547</v>
      </c>
    </row>
    <row r="113" spans="1:14" x14ac:dyDescent="0.25">
      <c r="A113" s="48"/>
      <c r="G113" s="67"/>
      <c r="H113" s="68"/>
      <c r="I113" s="68"/>
      <c r="J113" s="68"/>
      <c r="K113" s="67"/>
      <c r="L113" s="69"/>
      <c r="M113" s="67"/>
      <c r="N113" s="48"/>
    </row>
    <row r="114" spans="1:14" x14ac:dyDescent="0.25">
      <c r="A114" s="28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70"/>
      <c r="M114" s="29"/>
      <c r="N114" s="29"/>
    </row>
    <row r="115" spans="1:14" x14ac:dyDescent="0.25">
      <c r="A115" s="75" t="s">
        <v>70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70"/>
      <c r="M115" s="29"/>
      <c r="N115" s="29"/>
    </row>
    <row r="116" spans="1:14" x14ac:dyDescent="0.25">
      <c r="A116" s="3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70"/>
      <c r="M116" s="29"/>
      <c r="N116" s="29"/>
    </row>
    <row r="117" spans="1:14" x14ac:dyDescent="0.25">
      <c r="A117" s="75" t="s">
        <v>71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70"/>
      <c r="M117" s="29"/>
      <c r="N117" s="29"/>
    </row>
  </sheetData>
  <mergeCells count="51">
    <mergeCell ref="A107:F107"/>
    <mergeCell ref="A108:F108"/>
    <mergeCell ref="A109:F109"/>
    <mergeCell ref="A110:F110"/>
    <mergeCell ref="A111:F111"/>
    <mergeCell ref="A112:F112"/>
    <mergeCell ref="A101:F101"/>
    <mergeCell ref="A102:F102"/>
    <mergeCell ref="A103:F103"/>
    <mergeCell ref="A104:F104"/>
    <mergeCell ref="A105:F105"/>
    <mergeCell ref="A106:F106"/>
    <mergeCell ref="A95:F95"/>
    <mergeCell ref="A96:F96"/>
    <mergeCell ref="A97:F97"/>
    <mergeCell ref="A98:F98"/>
    <mergeCell ref="A99:F99"/>
    <mergeCell ref="A100:F100"/>
    <mergeCell ref="A24:N24"/>
    <mergeCell ref="A25:N25"/>
    <mergeCell ref="A38:N38"/>
    <mergeCell ref="A47:N47"/>
    <mergeCell ref="A88:N88"/>
    <mergeCell ref="A89:N89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