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10" i="16"/>
  <c r="M11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67" i="8"/>
  <c r="K166" i="8"/>
  <c r="H167" i="8"/>
  <c r="H166" i="8"/>
  <c r="J14" i="16"/>
  <c r="G14" i="16"/>
  <c r="K30" i="8"/>
  <c r="H30" i="8"/>
  <c r="A18" i="16"/>
  <c r="B34" i="8"/>
  <c r="M112" i="16"/>
  <c r="M116" i="16"/>
  <c r="M120" i="16"/>
  <c r="M124" i="16"/>
  <c r="M118" i="16"/>
  <c r="M126" i="16"/>
  <c r="M115" i="16"/>
  <c r="M127" i="16"/>
  <c r="M113" i="16"/>
  <c r="M117" i="16"/>
  <c r="M121" i="16"/>
  <c r="M125" i="16"/>
  <c r="M122" i="16"/>
  <c r="M119" i="16"/>
  <c r="M114" i="16"/>
  <c r="M12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4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4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4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4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4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4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4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3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3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<sst xmlns="http://schemas.openxmlformats.org/spreadsheetml/2006/main" count="1312" uniqueCount="880">
  <si>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</si>
  <si>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</si>
  <si>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</si>
  <si>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</si>
  <si>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</si>
  <si>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</si>
  <si>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</si>
  <si>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</si>
  <si>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</si>
  <si>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</si>
  <si>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</si>
  <si>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</si>
  <si>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</si>
  <si>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</si>
  <si>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</si>
  <si>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</si>
  <si>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</si>
  <si>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</si>
  <si>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</si>
  <si>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</si>
  <si>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</si>
  <si>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</si>
  <si>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</si>
  <si>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</si>
  <si>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</si>
  <si>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</si>
  <si>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</si>
  <si>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</si>
  <si>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</si>
  <si>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</si>
  <si>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</si>
  <si>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</si>
  <si>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</si>
  <si>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</si>
  <si>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</si>
  <si>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</si>
  <si>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</si>
  <si>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</si>
  <si>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</si>
  <si>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</si>
  <si>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</si>
  <si>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</si>
  <si>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</si>
  <si>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</si>
  <si>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</si>
  <si>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</si>
  <si>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</si>
  <si>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</si>
  <si>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</si>
  <si>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</si>
  <si>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</si>
  <si>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</si>
  <si>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</si>
  <si>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</si>
  <si>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</si>
  <si>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</si>
  <si>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</si>
  <si>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</si>
  <si>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</si>
  <si>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</si>
  <si>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</si>
  <si>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</si>
  <si>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</si>
  <si>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</si>
  <si>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</si>
  <si>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</si>
  <si>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</si>
  <si>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</si>
  <si>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Мира,1б</t>
  </si>
  <si>
    <t>Сдал:  _________________ //</t>
  </si>
  <si>
    <t>Принял:  _________________ //</t>
  </si>
  <si>
    <t>Раздел 1. Замена участков труб , "Магнит", от 05.02.2014г.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</si>
  <si>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103%*0.85 от ФОТ
СП 60%*0.8 от ФОТ</t>
  </si>
  <si>
    <t>0,012
87,55
48</t>
  </si>
  <si>
    <t>1000,16
_____
64,52</t>
  </si>
  <si>
    <t>54,89
_____
1,4</t>
  </si>
  <si>
    <t>13,43
12,38
7,21</t>
  </si>
  <si>
    <t>12
_____
0,77</t>
  </si>
  <si>
    <t>0,66
_____
0,02</t>
  </si>
  <si>
    <t>138,98
115,96
63,58</t>
  </si>
  <si>
    <t>132,26
_____
3,23</t>
  </si>
  <si>
    <t>Р</t>
  </si>
  <si>
    <t>3,49
_____
0,19</t>
  </si>
  <si>
    <t>ТЕРр65-23-2
Слив и наполнение водой системы отопления: с осмотром системы
1000 м3 объема здания
НР 74%*0.85 от ФОТ
СП 50%*0.8 от ФОТ</t>
  </si>
  <si>
    <t>0,12
62,9
40</t>
  </si>
  <si>
    <t>1,64
1,21
0,82</t>
  </si>
  <si>
    <t>18,11
11,39
7,24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</si>
  <si>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</si>
  <si>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>1,284
87,55
48</t>
  </si>
  <si>
    <t xml:space="preserve">
_____
12,3</t>
  </si>
  <si>
    <t xml:space="preserve">
_____
15,79</t>
  </si>
  <si>
    <t xml:space="preserve">
_____
52,31</t>
  </si>
  <si>
    <t>М</t>
  </si>
  <si>
    <t>ТСЦ-103-0021
Трубы стальные сварные водогазопроводные с резьбой черные обыкновенные (неоцинкованные), диаметр условного прохода: 90 мм, толщина стенки 4 мм
м</t>
  </si>
  <si>
    <t>12,84
87,55
48</t>
  </si>
  <si>
    <t xml:space="preserve">
_____
70,9</t>
  </si>
  <si>
    <t xml:space="preserve">
_____
910,36</t>
  </si>
  <si>
    <t xml:space="preserve">
_____
3025,1</t>
  </si>
  <si>
    <t>Раздел 2. Замена стояка в кв.10 от 17.02.2014г.</t>
  </si>
  <si>
    <t>0,09
62,9
40</t>
  </si>
  <si>
    <t>1,23
0,91
0,62</t>
  </si>
  <si>
    <t>13,59
8,55
5,44</t>
  </si>
  <si>
    <t>0,008
87,55
48</t>
  </si>
  <si>
    <t>8,96
8,25
4,81</t>
  </si>
  <si>
    <t>8
_____
0,52</t>
  </si>
  <si>
    <t>0,44
_____
0,01</t>
  </si>
  <si>
    <t>92,66
77,3
42,38</t>
  </si>
  <si>
    <t>88,17
_____
2,16</t>
  </si>
  <si>
    <t>2,33
_____
0,12</t>
  </si>
  <si>
    <t>0,856
87,55
48</t>
  </si>
  <si>
    <t xml:space="preserve">
_____
10,53</t>
  </si>
  <si>
    <t xml:space="preserve">
_____
34,87</t>
  </si>
  <si>
    <t>ТСЦ-103-0110
Муфты прямые длинные из ковкого чугуна с цилиндрической резьбой максимальным условным проходом: 20 мм
10 шт.</t>
  </si>
  <si>
    <t>0,2
87,55
48</t>
  </si>
  <si>
    <t xml:space="preserve">
_____
50,3</t>
  </si>
  <si>
    <t xml:space="preserve">
_____
10,06</t>
  </si>
  <si>
    <t xml:space="preserve">
_____
26,83</t>
  </si>
  <si>
    <t>ТСЦ-302-3234
Контргайка
шт.</t>
  </si>
  <si>
    <t>2
87,55
48</t>
  </si>
  <si>
    <t xml:space="preserve">
_____
2,41</t>
  </si>
  <si>
    <t xml:space="preserve">
_____
4,82</t>
  </si>
  <si>
    <t xml:space="preserve">
_____
35,14</t>
  </si>
  <si>
    <t>ТСЦ-302-1832
Кран шаровой муфтовый 11Б27П1, диаметром: 20 мм
шт.</t>
  </si>
  <si>
    <t>1
87,55
48</t>
  </si>
  <si>
    <t xml:space="preserve">
_____
43,5</t>
  </si>
  <si>
    <t xml:space="preserve">
_____
116,32</t>
  </si>
  <si>
    <t>ТСЦ-302-1831
Кран шаровой муфтовый 11Б27П1, диаметром: 15 мм
шт.</t>
  </si>
  <si>
    <t xml:space="preserve">
_____
29,3</t>
  </si>
  <si>
    <t xml:space="preserve">
_____
74,81</t>
  </si>
  <si>
    <t>Раздел 3. ИЮНЬ</t>
  </si>
  <si>
    <t>кв.24</t>
  </si>
  <si>
    <t>ТЕРр58-6-1
Ремонт отдельных мест покрытия из асбоцементных листов: обыкновенного профиля
100 м2 покрытия
НР 83%*0.85 от ФОТ
СП 65%*0.8 от ФОТ</t>
  </si>
  <si>
    <t>0,028
70,55
52</t>
  </si>
  <si>
    <t>875,34
_____
2335,16</t>
  </si>
  <si>
    <t>295,63
_____
24,82</t>
  </si>
  <si>
    <t>98,17
20,92
16,39</t>
  </si>
  <si>
    <t>24,51
_____
65,38</t>
  </si>
  <si>
    <t>8,28
_____
0,7</t>
  </si>
  <si>
    <t>638,89
196,06
144,51</t>
  </si>
  <si>
    <t>270,24
_____
326,23</t>
  </si>
  <si>
    <t>42,42
_____
7,66</t>
  </si>
  <si>
    <t>кв.8</t>
  </si>
  <si>
    <t>ТЕРр65-6-10
Смена: гибких подводок
100 приборов
НР 103%*0.85 от ФОТ
СП 60%*0.8 от ФОТ</t>
  </si>
  <si>
    <t>0,01
87,55
48</t>
  </si>
  <si>
    <t>601,03
_____
1720</t>
  </si>
  <si>
    <t>6,85
_____
0,7</t>
  </si>
  <si>
    <t>23,28
6,2
3,61</t>
  </si>
  <si>
    <t>6,01
_____
17,2</t>
  </si>
  <si>
    <t>0,07
_____
0,01</t>
  </si>
  <si>
    <t>107,85
58,05
31,82</t>
  </si>
  <si>
    <t>66,22
_____
41,27</t>
  </si>
  <si>
    <t>0,36
_____
0,08</t>
  </si>
  <si>
    <t>Раздел 4. АВГУСТ</t>
  </si>
  <si>
    <t>магнит</t>
  </si>
  <si>
    <t>ТЕРр65-15-3
Смена отдельных участков трубопроводов с заготовкой труб в построечных условиях диаметром: до 50 мм
100 м трубопровода
НР 103%*0.85 от ФОТ
СП 60%*0.8 от ФОТ</t>
  </si>
  <si>
    <t>1243,2
_____
3595,9</t>
  </si>
  <si>
    <t>174,53
_____
4,21</t>
  </si>
  <si>
    <t>40,11
10,28
5,99</t>
  </si>
  <si>
    <t>9,95
_____
28,76</t>
  </si>
  <si>
    <t>1,4
_____
0,03</t>
  </si>
  <si>
    <t>214,2
96,28
52,79</t>
  </si>
  <si>
    <t>109,6
_____
96,93</t>
  </si>
  <si>
    <t>7,67
_____
0,37</t>
  </si>
  <si>
    <t>ТЕРр65-15-1
Смена отдельных участков трубопроводов с заготовкой труб в построечных условиях диаметром: до 20 мм
100 м трубопровода
НР 103%*0.85 от ФОТ
СП 60%*0.8 от ФОТ</t>
  </si>
  <si>
    <t>0,004
87,55
48</t>
  </si>
  <si>
    <t>1000,16
_____
1380,62</t>
  </si>
  <si>
    <t>9,74
4,13
2,41</t>
  </si>
  <si>
    <t>4
_____
5,52</t>
  </si>
  <si>
    <t>0,22
_____
0,01</t>
  </si>
  <si>
    <t>63,76
38,65
21,19</t>
  </si>
  <si>
    <t>44,09
_____
18,51</t>
  </si>
  <si>
    <t>1,16
_____
0,06</t>
  </si>
  <si>
    <t>ТСЦ-302-1237
Сгоны стальные с муфтой и контргайкой, диаметром: 20 мм
шт.</t>
  </si>
  <si>
    <t xml:space="preserve">
_____
18,6</t>
  </si>
  <si>
    <t xml:space="preserve">
_____
37,2</t>
  </si>
  <si>
    <t xml:space="preserve">
_____
68,96</t>
  </si>
  <si>
    <t>кв.32</t>
  </si>
  <si>
    <t>ТЕРр65-9-1
Смена внутренних трубопроводов из стальных труб диаметром: до 15 мм
100 м трубопровода
НР 103%*0.85 от ФОТ
СП 60%*0.8 от ФОТ</t>
  </si>
  <si>
    <t>0,002
87,55
48</t>
  </si>
  <si>
    <t>946,05
_____
4815,52</t>
  </si>
  <si>
    <t>68,62
_____
2,94</t>
  </si>
  <si>
    <t>11,66
1,96
1,14</t>
  </si>
  <si>
    <t>1,89
_____
9,63</t>
  </si>
  <si>
    <t>0,14
_____
0,01</t>
  </si>
  <si>
    <t>49,02
18,31
10,04</t>
  </si>
  <si>
    <t>20,85
_____
27,43</t>
  </si>
  <si>
    <t>0,74
_____
0,06</t>
  </si>
  <si>
    <t>Магнит</t>
  </si>
  <si>
    <t>19,49
8,25
4,81</t>
  </si>
  <si>
    <t>8
_____
11,05</t>
  </si>
  <si>
    <t>127,53
77,3
42,38</t>
  </si>
  <si>
    <t>88,17
_____
37,03</t>
  </si>
  <si>
    <t>ТЕРр65-15-2
Смена отдельных участков трубопроводов с заготовкой труб в построечных условиях диаметром: до 32 мм
100 м трубопровода
НР 103%*0.85 от ФОТ
СП 60%*0.8 от ФОТ</t>
  </si>
  <si>
    <t>0,005
87,55
48</t>
  </si>
  <si>
    <t>1019,2
_____
2504,12</t>
  </si>
  <si>
    <t>68,58
_____
2,8</t>
  </si>
  <si>
    <t>17,96
5,26
3,07</t>
  </si>
  <si>
    <t>5,1
_____
12,52</t>
  </si>
  <si>
    <t>0,34
_____
0,01</t>
  </si>
  <si>
    <t>99,89
49,3
27,03</t>
  </si>
  <si>
    <t>56,16
_____
41,91</t>
  </si>
  <si>
    <t>1,82
_____
0,15</t>
  </si>
  <si>
    <t>0,035
87,55
48</t>
  </si>
  <si>
    <t>175,48
44,97
26,2</t>
  </si>
  <si>
    <t>43,51
_____
125,86</t>
  </si>
  <si>
    <t>6,11
_____
0,15</t>
  </si>
  <si>
    <t>937,14
421,21
230,93</t>
  </si>
  <si>
    <t>479,49
_____
424,09</t>
  </si>
  <si>
    <t>33,56
_____
1,62</t>
  </si>
  <si>
    <t>4
87,55
48</t>
  </si>
  <si>
    <t xml:space="preserve">
_____
9,64</t>
  </si>
  <si>
    <t xml:space="preserve">
_____
70,28</t>
  </si>
  <si>
    <t>ТЕРр65-2-2
Разборка трубопроводов из чугунных канализационных труб диаметром: 100 мм
100 м трубопровода с фасонными частями
НР 74%*0.85 от ФОТ
СП 50%*0.8 от ФОТ</t>
  </si>
  <si>
    <t>0,01
62,9
40</t>
  </si>
  <si>
    <t>10,79
_____
4,49</t>
  </si>
  <si>
    <t>9,23
6,78
4,58</t>
  </si>
  <si>
    <t>0,11
_____
0,04</t>
  </si>
  <si>
    <t>100,97
63,5
40,38</t>
  </si>
  <si>
    <t>0,5
_____
0,49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</si>
  <si>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128%*(0.9*0.85) от ФОТ
СП 83%*(0.85*0.8) от ФОТ</t>
  </si>
  <si>
    <t>0,01
97,92
56,44</t>
  </si>
  <si>
    <t>888,33
_____
5724,08</t>
  </si>
  <si>
    <t>36,38
_____
1,23</t>
  </si>
  <si>
    <t>66,49
10,24
6,27</t>
  </si>
  <si>
    <t>8,88
_____
57,25</t>
  </si>
  <si>
    <t>0,36
_____
0,01</t>
  </si>
  <si>
    <t>348,08
95,97
55,32</t>
  </si>
  <si>
    <t>97,87
_____
248,23</t>
  </si>
  <si>
    <t>1,98
_____
0,14</t>
  </si>
  <si>
    <t>ТСЦ-507-0779
Переход: «полиэтилен-сталь 110х108»
шт.</t>
  </si>
  <si>
    <t>1
97,92
56,44</t>
  </si>
  <si>
    <t xml:space="preserve">
_____
700</t>
  </si>
  <si>
    <t xml:space="preserve">
_____
896,57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</si>
  <si>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</si>
  <si>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</si>
  <si>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50</t>
  </si>
  <si>
    <t>ТСЦ-101-1793
Манжеты резиновые
шт.</t>
  </si>
  <si>
    <t xml:space="preserve">
_____
15,1</t>
  </si>
  <si>
    <t xml:space="preserve">
_____
38,57</t>
  </si>
  <si>
    <t>ТЕРр65-15-4
Смена отдельных участков трубопроводов с заготовкой труб в построечных условиях диаметром: до 80 мм
100 м трубопровода
НР 103%*0.85 от ФОТ
СП 60%*0.8 от ФОТ</t>
  </si>
  <si>
    <t>0,18
87,55
48</t>
  </si>
  <si>
    <t>1456
_____
6949,09</t>
  </si>
  <si>
    <t>279,64
_____
6,31</t>
  </si>
  <si>
    <t>1563,25
271,12
157,93</t>
  </si>
  <si>
    <t>262,08
_____
1250,83</t>
  </si>
  <si>
    <t>50,34
_____
1,14</t>
  </si>
  <si>
    <t>7362,87
2539,43
1392,26</t>
  </si>
  <si>
    <t>2888,03
_____
4200,06</t>
  </si>
  <si>
    <t>274,78
_____
12,52</t>
  </si>
  <si>
    <t>ТСЦ-507-1979
Отводы 90 град. с радиусом кривизны R=1,5 Ду на Ру до 16 МПа (160 кгс/см2), диаметром условного прохода: 80 мм, наружным диаметром 89 мм, толщиной стенки 3,5 мм
шт.</t>
  </si>
  <si>
    <t xml:space="preserve">
_____
42,3</t>
  </si>
  <si>
    <t xml:space="preserve">
_____
169,2</t>
  </si>
  <si>
    <t xml:space="preserve">
_____
360,16</t>
  </si>
  <si>
    <t>Раздел 5. СЕНТЯБРЬ</t>
  </si>
  <si>
    <t>МАгнит</t>
  </si>
  <si>
    <t>0,112
87,55
48</t>
  </si>
  <si>
    <t>972,69
168,69
98,27</t>
  </si>
  <si>
    <t>163,07
_____
778,3</t>
  </si>
  <si>
    <t>31,32
_____
0,71</t>
  </si>
  <si>
    <t>4581,34
1580,09
866,3</t>
  </si>
  <si>
    <t>1797
_____
2613,37</t>
  </si>
  <si>
    <t>170,97
_____
7,79</t>
  </si>
  <si>
    <t>ТЕРр65-15-2
Смена отдельных участков трубопроводов с заготовкой труб в построечных условиях диаметром: до 32 мм
100 м трубопровода
1 152,30 = 3 591,90 - 107 x 22,80
НР 103%*0.85 от ФОТ
СП 60%*0.8 от ФОТ</t>
  </si>
  <si>
    <t>0,178
87,55
48</t>
  </si>
  <si>
    <t>1019,2
_____
64,52</t>
  </si>
  <si>
    <t>205,11
187,38
109,15</t>
  </si>
  <si>
    <t>181,42
_____
11,48</t>
  </si>
  <si>
    <t>12,21
_____
0,5</t>
  </si>
  <si>
    <t>2111,85
1755,08
962,24</t>
  </si>
  <si>
    <t>1999,16
_____
48</t>
  </si>
  <si>
    <t>64,69
_____
5,5</t>
  </si>
  <si>
    <t>ТСЦ-103-0016
Трубы стальные сварные водогазопроводные с резьбой черные обыкновенные (неоцинкованные), диаметр условного прохода: 32 мм, толщина стенки 3,2 мм
м</t>
  </si>
  <si>
    <t>1,926
87,55
48</t>
  </si>
  <si>
    <t xml:space="preserve">
_____
22,8</t>
  </si>
  <si>
    <t xml:space="preserve">
_____
43,91</t>
  </si>
  <si>
    <t xml:space="preserve">
_____
146,05</t>
  </si>
  <si>
    <t>ТСЦ-103-0015
Трубы стальные сварные водогазопроводные с резьбой черные обыкновенные (неоцинкованные), диаметр условного прохода: 25 мм, толщина стенки 3,2 мм
м</t>
  </si>
  <si>
    <t>17,12
87,55
48</t>
  </si>
  <si>
    <t xml:space="preserve">
_____
17,6</t>
  </si>
  <si>
    <t xml:space="preserve">
_____
301,31</t>
  </si>
  <si>
    <t xml:space="preserve">
_____
1004,09</t>
  </si>
  <si>
    <t>0,06
62,9
40</t>
  </si>
  <si>
    <t>55,36
40,69
27,49</t>
  </si>
  <si>
    <t>0,65
_____
0,27</t>
  </si>
  <si>
    <t>605,83
381,06
242,33</t>
  </si>
  <si>
    <t>2,98
_____
2,97</t>
  </si>
  <si>
    <t>0,06
97,92
56,44</t>
  </si>
  <si>
    <t>398,93
61,48
37,65</t>
  </si>
  <si>
    <t>53,3
_____
343,45</t>
  </si>
  <si>
    <t>2,18
_____
0,07</t>
  </si>
  <si>
    <t>2088,51
575,82
331,9</t>
  </si>
  <si>
    <t>587,24
_____
1489,39</t>
  </si>
  <si>
    <t>11,88
_____
0,81</t>
  </si>
  <si>
    <t>2
97,92
56,44</t>
  </si>
  <si>
    <t xml:space="preserve">
_____
1400</t>
  </si>
  <si>
    <t xml:space="preserve">
_____
1793,14</t>
  </si>
  <si>
    <t>ТСЦ-103-1017
Ревизии диаметром: 100 мм
шт.</t>
  </si>
  <si>
    <t xml:space="preserve">
_____
73,8</t>
  </si>
  <si>
    <t xml:space="preserve">
_____
147,6</t>
  </si>
  <si>
    <t xml:space="preserve">
_____
831,2</t>
  </si>
  <si>
    <t xml:space="preserve">
_____
30,2</t>
  </si>
  <si>
    <t xml:space="preserve">
_____
77,14</t>
  </si>
  <si>
    <t>ТЕР16-07-003-04
Врезка в действующие внутренние сети трубопроводов отопления и водоснабжения диаметром: 32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128%*(0.9*0.85) от ФОТ
СП 83%*(0.85*0.8) от ФОТ</t>
  </si>
  <si>
    <t>64,32
_____
63,68</t>
  </si>
  <si>
    <t>134,3
74,1
45,38</t>
  </si>
  <si>
    <t>962,48
693,88
399,95</t>
  </si>
  <si>
    <t>708,62
_____
220,71</t>
  </si>
  <si>
    <t>ТЕР16-07-003-03
Врезка в действующие внутренние сети трубопроводов отопления и водоснабжения диаметром: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128%*(0.9*0.85) от ФОТ
СП 83%*(0.85*0.8) от ФОТ</t>
  </si>
  <si>
    <t>64,32
_____
55,46</t>
  </si>
  <si>
    <t>126,08
74,1
45,38</t>
  </si>
  <si>
    <t>920,64
693,88
399,95</t>
  </si>
  <si>
    <t>708,62
_____
178,87</t>
  </si>
  <si>
    <t>ТЕР16-02-003-03
Прокладка трубопроводов газоснабжения из стальных водогазопроводных неоцинкованных труб диаметром: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128%*(0.9*0.85) от ФОТ
СП 83%*(0.85*0.8) от ФОТ</t>
  </si>
  <si>
    <t>0,036
97,92
56,44</t>
  </si>
  <si>
    <t>432,25
_____
3598,53</t>
  </si>
  <si>
    <t>84,51
_____
3,06</t>
  </si>
  <si>
    <t>148,15
18,05
11,06</t>
  </si>
  <si>
    <t>15,56
_____
129,55</t>
  </si>
  <si>
    <t>3,04
_____
0,11</t>
  </si>
  <si>
    <t>608,21
169,12
97,48</t>
  </si>
  <si>
    <t>171,49
_____
421</t>
  </si>
  <si>
    <t>15,72
_____
1,22</t>
  </si>
  <si>
    <t>85,25
36,11
21,04</t>
  </si>
  <si>
    <t>35,01
_____
48,32</t>
  </si>
  <si>
    <t>1,92
_____
0,05</t>
  </si>
  <si>
    <t>557,94
338,2
185,42</t>
  </si>
  <si>
    <t>385,75
_____
162,01</t>
  </si>
  <si>
    <t>10,18
_____
0,54</t>
  </si>
  <si>
    <t>0,025
87,55
48</t>
  </si>
  <si>
    <t>28,81
26,32
15,33</t>
  </si>
  <si>
    <t>25,48
_____
1,62</t>
  </si>
  <si>
    <t>1,71
_____
0,07</t>
  </si>
  <si>
    <t>296,61
246,5
135,14</t>
  </si>
  <si>
    <t>280,78
_____
6,74</t>
  </si>
  <si>
    <t>9,09
_____
0,77</t>
  </si>
  <si>
    <t>0,535
87,55
48</t>
  </si>
  <si>
    <t xml:space="preserve">
_____
12,2</t>
  </si>
  <si>
    <t xml:space="preserve">
_____
40,57</t>
  </si>
  <si>
    <t>2,14
87,55
48</t>
  </si>
  <si>
    <t xml:space="preserve">
_____
37,66</t>
  </si>
  <si>
    <t xml:space="preserve">
_____
125,51</t>
  </si>
  <si>
    <t>0,04
62,9
40</t>
  </si>
  <si>
    <t>36,91
27,13
18,33</t>
  </si>
  <si>
    <t>0,43
_____
0,18</t>
  </si>
  <si>
    <t>403,88
254,04
161,55</t>
  </si>
  <si>
    <t>1,98
_____
1,98</t>
  </si>
  <si>
    <t>0,04
97,92
56,44</t>
  </si>
  <si>
    <t>265,95
40,99
25,1</t>
  </si>
  <si>
    <t>35,53
_____
228,96</t>
  </si>
  <si>
    <t>1,46
_____
0,05</t>
  </si>
  <si>
    <t>1392,34
383,88
221,26</t>
  </si>
  <si>
    <t>391,49
_____
992,93</t>
  </si>
  <si>
    <t>7,92
_____
0,54</t>
  </si>
  <si>
    <t xml:space="preserve">
_____
415,6</t>
  </si>
  <si>
    <t>кв.6</t>
  </si>
  <si>
    <t>0,03
62,9
40</t>
  </si>
  <si>
    <t>27,68
20,34
13,75</t>
  </si>
  <si>
    <t>0,32
_____
0,13</t>
  </si>
  <si>
    <t>302,91
190,52
121,16</t>
  </si>
  <si>
    <t>1,49
_____
1,48</t>
  </si>
  <si>
    <t>0,03
97,92
56,44</t>
  </si>
  <si>
    <t>199,46
30,75
18,83</t>
  </si>
  <si>
    <t>26,65
_____
171,72</t>
  </si>
  <si>
    <t>1,09
_____
0,04</t>
  </si>
  <si>
    <t>1044,25
287,91
165,95</t>
  </si>
  <si>
    <t>293,62
_____
744,69</t>
  </si>
  <si>
    <t>5,94
_____
0,41</t>
  </si>
  <si>
    <t>кв.28,32,36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</si>
  <si>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НР 103%*0.85 от ФОТ
СП 60%*0.8 от ФОТ</t>
  </si>
  <si>
    <t>0,03
87,55
48</t>
  </si>
  <si>
    <t>1884,8
_____
2958,04</t>
  </si>
  <si>
    <t>147,75
58,24
33,92</t>
  </si>
  <si>
    <t>56,54
_____
88,75</t>
  </si>
  <si>
    <t>821,43
545,57
299,11</t>
  </si>
  <si>
    <t>623,15
_____
185,29</t>
  </si>
  <si>
    <t>ТСЦ-507-3367
Труба из полипропилена PN 25/25
м</t>
  </si>
  <si>
    <t>3
62,9
40</t>
  </si>
  <si>
    <t xml:space="preserve">
_____
16,92</t>
  </si>
  <si>
    <t xml:space="preserve">
_____
50,76</t>
  </si>
  <si>
    <t xml:space="preserve">
_____
142,74</t>
  </si>
  <si>
    <t>ТЕРр65-9-11
Замена внутренних трубопроводов водоснабжения из стальных труб на многослойные металл-полимерные трубы диаметром: до 20 мм
100 м трубопровода
НР 103%*0.85 от ФОТ
СП 60%*0.8 от ФОТ</t>
  </si>
  <si>
    <t>0,02
87,55
48</t>
  </si>
  <si>
    <t>1884,8
_____
2208,86</t>
  </si>
  <si>
    <t>83,4
38,83
22,62</t>
  </si>
  <si>
    <t>37,7
_____
44,18</t>
  </si>
  <si>
    <t>518,85
363,71
199,41</t>
  </si>
  <si>
    <t>415,43
_____
95,41</t>
  </si>
  <si>
    <t>ТСЦ-507-3366
Труба из полипропилена PN 25/20
м</t>
  </si>
  <si>
    <t xml:space="preserve">
_____
11,49</t>
  </si>
  <si>
    <t xml:space="preserve">
_____
22,98</t>
  </si>
  <si>
    <t xml:space="preserve">
_____
68,68</t>
  </si>
  <si>
    <t>ТСЦ-507-3173
Угольник 90 град. полипропиленовый диаметром 20 мм
шт.</t>
  </si>
  <si>
    <t xml:space="preserve">
_____
1,56</t>
  </si>
  <si>
    <t xml:space="preserve">
_____
6,24</t>
  </si>
  <si>
    <t xml:space="preserve">
_____
14,52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</si>
  <si>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</si>
  <si>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</si>
  <si>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29,22</t>
  </si>
  <si>
    <t>ТСЦ-507-3296
Тройник полипропиленовый переходной диаметром 25х20х25 мм
шт.</t>
  </si>
  <si>
    <t xml:space="preserve">
_____
2,32</t>
  </si>
  <si>
    <t xml:space="preserve">
_____
9,16</t>
  </si>
  <si>
    <t>ТСЦ-507-5008
Муфта полипропиленовая соединительная диаметром 25 мм
шт.</t>
  </si>
  <si>
    <t xml:space="preserve">
_____
0,95</t>
  </si>
  <si>
    <t xml:space="preserve">
_____
1,9</t>
  </si>
  <si>
    <t xml:space="preserve">
_____
8,46</t>
  </si>
  <si>
    <t>ТСЦ-507-5056
Муфта полипропиленовая переходная диаметром 25х20 мм
шт.</t>
  </si>
  <si>
    <t xml:space="preserve">
_____
0,97</t>
  </si>
  <si>
    <t xml:space="preserve">
_____
4,41</t>
  </si>
  <si>
    <t>Ремонт подъезда</t>
  </si>
  <si>
    <t>ТЕРр57-5-2
Смена досок в полах до 3 шт. в одном месте
100 м досок
НР 80%*0.85 от ФОТ
СП 68%*0.8 от ФОТ</t>
  </si>
  <si>
    <t>0,05
68
54,4</t>
  </si>
  <si>
    <t>631,71
_____
1154,57</t>
  </si>
  <si>
    <t>48,38
_____
9,81</t>
  </si>
  <si>
    <t>91,73
25,66
21,81</t>
  </si>
  <si>
    <t>31,59
_____
57,72</t>
  </si>
  <si>
    <t>2,42
_____
0,49</t>
  </si>
  <si>
    <t>671,63
240,5
192,4</t>
  </si>
  <si>
    <t>348,26
_____
311,1</t>
  </si>
  <si>
    <t>12,27
_____
5,41</t>
  </si>
  <si>
    <t>Раздел 6. ОКТЯБРЬ</t>
  </si>
  <si>
    <t>кв.26</t>
  </si>
  <si>
    <t>29,15
4,88
2,84</t>
  </si>
  <si>
    <t>4,73
_____
24,08</t>
  </si>
  <si>
    <t>122,54
45,78
25,1</t>
  </si>
  <si>
    <t>52,13
_____
68,57</t>
  </si>
  <si>
    <t>1,84
_____
0,16</t>
  </si>
  <si>
    <t>0,024
87,55
48</t>
  </si>
  <si>
    <t>58,46
24,75
14,42</t>
  </si>
  <si>
    <t>24
_____
33,14</t>
  </si>
  <si>
    <t>1,32
_____
0,03</t>
  </si>
  <si>
    <t>382,59
231,9
127,14</t>
  </si>
  <si>
    <t>264,51
_____
111,1</t>
  </si>
  <si>
    <t>6,98
_____
0,37</t>
  </si>
  <si>
    <t xml:space="preserve">
_____
74,4</t>
  </si>
  <si>
    <t xml:space="preserve">
_____
137,92</t>
  </si>
  <si>
    <t>ТЕРр65-16-1
Смена сгонов у трубопроводов диаметром: до 20 мм
100 сгонов
НР 103%*0.85 от ФОТ
СП 60%*0.8 от ФОТ</t>
  </si>
  <si>
    <t>345,26
_____
1904,31</t>
  </si>
  <si>
    <t>0,67
_____
0,28</t>
  </si>
  <si>
    <t>45
7,13
4,15</t>
  </si>
  <si>
    <t>6,91
_____
38,08</t>
  </si>
  <si>
    <t>0,01
_____
0,01</t>
  </si>
  <si>
    <t>147,77
66,65
36,54</t>
  </si>
  <si>
    <t>76,07
_____
71,64</t>
  </si>
  <si>
    <t>0,06
_____
0,06</t>
  </si>
  <si>
    <t>кв.28</t>
  </si>
  <si>
    <t>0,026
87,55
48</t>
  </si>
  <si>
    <t>63,33
26,82
15,62</t>
  </si>
  <si>
    <t>26
_____
35,9</t>
  </si>
  <si>
    <t>1,43
_____
0,04</t>
  </si>
  <si>
    <t>414,47
251,23
137,74</t>
  </si>
  <si>
    <t>286,56
_____
120,35</t>
  </si>
  <si>
    <t>7,56
_____
0,4</t>
  </si>
  <si>
    <t>6
87,55
48</t>
  </si>
  <si>
    <t xml:space="preserve">
_____
111,6</t>
  </si>
  <si>
    <t xml:space="preserve">
_____
206,88</t>
  </si>
  <si>
    <t>ТСЦ-302-1475
Тройник размером: 3/4"
шт.</t>
  </si>
  <si>
    <t xml:space="preserve">
_____
70,3</t>
  </si>
  <si>
    <t xml:space="preserve">
_____
162,52</t>
  </si>
  <si>
    <t>Раздел 7. НОЯБРЬ</t>
  </si>
  <si>
    <t>подъезд</t>
  </si>
  <si>
    <t>ТЕРр63-1-2
Смена стекол толщиной 2-3 мм на штапиках по замазке: в деревянных переплетах при площади стекла до 0,5 м2
100 м2 остекления
НР 77%*0.85 от ФОТ
СП 50%*0.8 от ФОТ</t>
  </si>
  <si>
    <t>0,0064
65,45
40</t>
  </si>
  <si>
    <t>2116,11
_____
4194,75</t>
  </si>
  <si>
    <t>34,23
_____
3,51</t>
  </si>
  <si>
    <t>40,61
10,44
6,78</t>
  </si>
  <si>
    <t>13,54
_____
26,85</t>
  </si>
  <si>
    <t>0,22
_____
0,02</t>
  </si>
  <si>
    <t>252,97
97,9
59,83</t>
  </si>
  <si>
    <t>149,33
_____
102,48</t>
  </si>
  <si>
    <t>1,16
_____
0,25</t>
  </si>
  <si>
    <t>ТЕРр65-10-1
Очистка канализационной сети: внутренней
100 м трубопровода
НР 103%*0.85 от ФОТ
СП 60%*0.8 от ФОТ</t>
  </si>
  <si>
    <t>0,05
87,55
48</t>
  </si>
  <si>
    <t>332,63
_____
174,41</t>
  </si>
  <si>
    <t>25,4
17,13
9,98</t>
  </si>
  <si>
    <t>16,63
_____
8,72</t>
  </si>
  <si>
    <t>217,12
160,57
88,03</t>
  </si>
  <si>
    <t>183,4
_____
33,43</t>
  </si>
  <si>
    <t>подвал</t>
  </si>
  <si>
    <t>ТЕРр65-7-2
Смена внутренних трубопроводов из чугунных канализационных труб диаметром: до 100 мм
100 м трубопровода с фасонными частями
НР 103%*0.85 от ФОТ
СП 60%*0.8 от ФОТ</t>
  </si>
  <si>
    <t>2970,12
_____
14091,87</t>
  </si>
  <si>
    <t>123,24
_____
12,62</t>
  </si>
  <si>
    <t>429,63
76,81
44,74</t>
  </si>
  <si>
    <t>74,25
_____
352,3</t>
  </si>
  <si>
    <t>3,08
_____
0,32</t>
  </si>
  <si>
    <t>3123,44
719,42
394,43</t>
  </si>
  <si>
    <t>818,24
_____
2288,89</t>
  </si>
  <si>
    <t>16,31
_____
3,48</t>
  </si>
  <si>
    <t>ТСЦ-103-0081
Угольники прямые из ковкого чугуна с цилиндрической резьбой с максимальным условным проходом: 100 мм
10 шт.</t>
  </si>
  <si>
    <t xml:space="preserve">
_____
501</t>
  </si>
  <si>
    <t xml:space="preserve">
_____
10,02</t>
  </si>
  <si>
    <t xml:space="preserve">
_____
42,54</t>
  </si>
  <si>
    <t>Раздел 8. ДЕКАБРЬ</t>
  </si>
  <si>
    <t>кв.14</t>
  </si>
  <si>
    <t>0,0266
68
54,4</t>
  </si>
  <si>
    <t>48,8
13,65
11,6</t>
  </si>
  <si>
    <t>16,8
_____
30,71</t>
  </si>
  <si>
    <t>1,29
_____
0,26</t>
  </si>
  <si>
    <t>357,31
127,94
102,35</t>
  </si>
  <si>
    <t>185,27
_____
165,51</t>
  </si>
  <si>
    <t>6,53
_____
2,88</t>
  </si>
  <si>
    <t>Итого прямые затраты по акту</t>
  </si>
  <si>
    <t>1569,83
_____
11739,35</t>
  </si>
  <si>
    <t>153,87
_____
5,74</t>
  </si>
  <si>
    <t>17299
_____
31551,49</t>
  </si>
  <si>
    <t>826,18
_____
63,12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</si>
  <si>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</si>
  <si>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</si>
  <si>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</si>
  <si>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</si>
  <si>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</si>
  <si>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</si>
  <si>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</si>
  <si>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</si>
  <si>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</si>
  <si>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Крыши, кровли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</si>
  <si>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</si>
  <si>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Полы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</si>
  <si>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</si>
  <si>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</si>
  <si>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</si>
  <si>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</si>
  <si>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</si>
  <si>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</si>
  <si>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</si>
  <si>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</si>
  <si>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</si>
  <si>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</si>
  <si>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</si>
  <si>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</si>
  <si>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</si>
  <si>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</si>
  <si>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</si>
  <si>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</si>
  <si>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</si>
  <si>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</si>
  <si>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</si>
  <si>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</si>
  <si>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</si>
  <si>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</si>
  <si>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</si>
  <si>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</si>
  <si>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</si>
  <si>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</si>
  <si>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</si>
  <si>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</si>
  <si>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</si>
  <si>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</si>
  <si>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</si>
  <si>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</si>
  <si>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</si>
  <si>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</si>
  <si>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</si>
  <si>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</si>
  <si>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</si>
  <si>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</si>
  <si>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</si>
  <si>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</si>
  <si>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</si>
  <si>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</si>
  <si>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</si>
  <si>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</si>
  <si>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</si>
  <si>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</si>
  <si>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</si>
  <si>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</si>
  <si>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</si>
  <si>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</si>
  <si>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</si>
  <si>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</si>
  <si>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</si>
  <si>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</si>
  <si>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</si>
  <si>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</si>
  <si>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</si>
  <si>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</si>
  <si>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</si>
  <si>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</si>
  <si>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</si>
  <si>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</si>
  <si>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</si>
  <si>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</si>
  <si>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</si>
  <si>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</si>
  <si>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</si>
  <si>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</si>
  <si>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</si>
  <si>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</si>
  <si>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</si>
  <si>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</si>
  <si>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</si>
  <si>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</si>
  <si>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</si>
  <si>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</si>
  <si>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</si>
  <si>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53988,84
</t>
  </si>
  <si>
    <t>Среднее (08.05.123, 08.05.128.2, 08.05.1233,08.05.128.1)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</si>
  <si>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</si>
  <si>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</si>
  <si>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</si>
  <si>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</si>
  <si>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</si>
  <si>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</si>
  <si>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</si>
  <si>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</si>
  <si>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</si>
  <si>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</si>
  <si>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</si>
  <si>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</si>
  <si>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</si>
  <si>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</si>
  <si>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</si>
  <si>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</si>
  <si>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</si>
  <si>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</si>
  <si>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</si>
  <si>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</si>
  <si>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</si>
  <si>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</si>
  <si>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</si>
  <si>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</si>
  <si>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</si>
  <si>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</si>
  <si>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101-1245</t>
  </si>
  <si>
    <t>Стекло листовое площадью до 1,0 м2, 1 группы, толщиной 3 мм, марки: М5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</si>
  <si>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</si>
  <si>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</si>
  <si>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</si>
  <si>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</si>
  <si>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</si>
  <si>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</si>
  <si>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</si>
  <si>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</si>
  <si>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</si>
  <si>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</si>
  <si>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</si>
  <si>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</si>
  <si>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</si>
  <si>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</si>
  <si>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</si>
  <si>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</si>
  <si>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</si>
  <si>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</si>
  <si>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</si>
  <si>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</si>
  <si>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</si>
  <si>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</si>
  <si>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</si>
  <si>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</si>
  <si>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</si>
  <si>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</si>
  <si>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</si>
  <si>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</si>
  <si>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</si>
  <si>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</si>
  <si>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</si>
  <si>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</si>
  <si>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</si>
  <si>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</si>
  <si>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</si>
  <si>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</si>
  <si>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</si>
  <si>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</si>
  <si>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</si>
  <si>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</si>
  <si>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</si>
  <si>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</si>
  <si>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</si>
  <si>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</si>
  <si>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</si>
  <si>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</si>
  <si>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</si>
  <si>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</si>
  <si>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</si>
  <si>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</si>
  <si>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</si>
  <si>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</si>
  <si>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</si>
  <si>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</si>
  <si>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</si>
  <si>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</si>
  <si>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</si>
  <si>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</si>
  <si>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</si>
  <si>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</si>
  <si>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</si>
  <si>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</si>
  <si>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</si>
  <si>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</si>
  <si>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</si>
  <si>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</si>
  <si>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</si>
  <si>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</si>
  <si>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</si>
  <si>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</si>
  <si>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</si>
  <si>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</si>
  <si>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</si>
  <si>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</si>
  <si>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</si>
  <si>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</si>
  <si>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</si>
  <si>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</si>
  <si>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</si>
  <si>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103-0051</t>
  </si>
  <si>
    <t>Трубы стальные сварные водогазопроводные с резьбой оцинкованные обыкновенные, диаметр условного прохода: 25 мм, толщина стенки 3,2 мм</t>
  </si>
  <si>
    <t xml:space="preserve">35,2
</t>
  </si>
  <si>
    <t xml:space="preserve">103,9
</t>
  </si>
  <si>
    <t>ГК ЕТО №4/1 от 31.01.2014 г., п.186*2.41/1000</t>
  </si>
  <si>
    <t>103-0052</t>
  </si>
  <si>
    <t>Трубы стальные сварные водогазопроводные с резьбой оцинкованные обыкновенные, диаметр условного прохода: 32 мм, толщина стенки 3,2 мм</t>
  </si>
  <si>
    <t xml:space="preserve">45,5
</t>
  </si>
  <si>
    <t>ГК ЕТО №4/1 от 31.01.2014 г., п.186*3.11/1000</t>
  </si>
  <si>
    <t>103-1456</t>
  </si>
  <si>
    <t>Трубы металлополимерные многослойные для холодного водоснабжения, давлением 1 МПа (10 кгс/см2), для температуры до 30 градусов С, диаметром: 20 мм</t>
  </si>
  <si>
    <t xml:space="preserve">21,38
</t>
  </si>
  <si>
    <t xml:space="preserve">45,69
</t>
  </si>
  <si>
    <t>Среднее (15.02.346,15.02.351,15.02.370.1)</t>
  </si>
  <si>
    <t>103-1457</t>
  </si>
  <si>
    <t>Трубы металлополимерные многослойные для холодного водоснабжения, давлением 1 МПа (10 кгс/см2), для температуры до 30 градусов С, диаметром: 25 мм</t>
  </si>
  <si>
    <t xml:space="preserve">28,31
</t>
  </si>
  <si>
    <t xml:space="preserve">58,34
</t>
  </si>
  <si>
    <t>Среднее (15.02.347,15.02.352,15.02.370.2)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</si>
  <si>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</si>
  <si>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</si>
  <si>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</si>
  <si>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</si>
  <si>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</si>
  <si>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</si>
  <si>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</si>
  <si>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</si>
  <si>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</si>
  <si>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</si>
  <si>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</si>
  <si>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</si>
  <si>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</si>
  <si>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</si>
  <si>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</si>
  <si>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301-1520</t>
  </si>
  <si>
    <t>Подводка гибкая армированная резиновая 500 мм</t>
  </si>
  <si>
    <t xml:space="preserve">шт.
</t>
  </si>
  <si>
    <t xml:space="preserve">17,2
</t>
  </si>
  <si>
    <t xml:space="preserve">41,27
</t>
  </si>
  <si>
    <t>21.06.087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</si>
  <si>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</si>
  <si>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</si>
  <si>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</si>
  <si>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</si>
  <si>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</si>
  <si>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</si>
  <si>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</si>
  <si>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</si>
  <si>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</si>
  <si>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</si>
  <si>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302-1136</t>
  </si>
  <si>
    <t>Вентили проходные муфтовые: 15KЧ18Р для воды, давлением 1,6 МПа (16 кгс/см2), диаметром 25 мм</t>
  </si>
  <si>
    <t xml:space="preserve">38,7
</t>
  </si>
  <si>
    <t xml:space="preserve">124,63
</t>
  </si>
  <si>
    <t>20.02.340</t>
  </si>
  <si>
    <t>302-1137</t>
  </si>
  <si>
    <t>Вентили проходные муфтовые: 15KЧ18Р для воды, давлением 1,6 МПа (16 кгс/см2), диаметром 32 мм</t>
  </si>
  <si>
    <t xml:space="preserve">42,8
</t>
  </si>
  <si>
    <t xml:space="preserve">154,4
</t>
  </si>
  <si>
    <t>20.02.350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</si>
  <si>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</si>
  <si>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</si>
  <si>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</si>
  <si>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</si>
  <si>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</si>
  <si>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302-1313</t>
  </si>
  <si>
    <t>Трубопроводы из стальных водогазопроводных неоцинкованных труб с гильзами и креплениями для газоснабжения диаметром: 25 мм</t>
  </si>
  <si>
    <t xml:space="preserve">35,45
</t>
  </si>
  <si>
    <t xml:space="preserve">114,96
</t>
  </si>
  <si>
    <t>15.01.1223*0.004541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</si>
  <si>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</si>
  <si>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</si>
  <si>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</si>
  <si>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</si>
  <si>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</si>
  <si>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405-0254</t>
  </si>
  <si>
    <t>Известь строительная: негашеная хлорная, марки А</t>
  </si>
  <si>
    <t xml:space="preserve">4630
</t>
  </si>
  <si>
    <t xml:space="preserve">26745,56
</t>
  </si>
  <si>
    <t>26.02.050</t>
  </si>
  <si>
    <t>405-1601</t>
  </si>
  <si>
    <t xml:space="preserve">4,63
</t>
  </si>
  <si>
    <t xml:space="preserve">26,74
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</si>
  <si>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</si>
  <si>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</si>
  <si>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</si>
  <si>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</si>
  <si>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</si>
  <si>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</si>
  <si>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</si>
  <si>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</si>
  <si>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</si>
  <si>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ТСЦ-103-0014</t>
  </si>
  <si>
    <t>ТСЦ-103-0015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</si>
  <si>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</si>
  <si>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</si>
  <si>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</si>
  <si>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ТСЦ-103-0016</t>
  </si>
  <si>
    <t>ТСЦ-103-0021</t>
  </si>
  <si>
    <t>Трубы стальные сварные водогазопроводные с резьбой черные обыкновенные (неоцинкованные), диаметр условного прохода: 90 мм, толщина стенки 4 мм</t>
  </si>
  <si>
    <t xml:space="preserve">70,9
</t>
  </si>
  <si>
    <t xml:space="preserve">235,6
</t>
  </si>
  <si>
    <t>ТСЦ-103-0081</t>
  </si>
  <si>
    <t>Угольники прямые из ковкого чугуна с цилиндрической резьбой с максимальным условным проходом: 100 мм</t>
  </si>
  <si>
    <t xml:space="preserve">10 шт.
</t>
  </si>
  <si>
    <t xml:space="preserve">501
</t>
  </si>
  <si>
    <t xml:space="preserve">2126,99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</si>
  <si>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</si>
  <si>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</si>
  <si>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50,3
</t>
  </si>
  <si>
    <t xml:space="preserve">134,15
</t>
  </si>
  <si>
    <t>ТСЦ-103-1017</t>
  </si>
  <si>
    <t>Ревизии диаметром: 100 мм</t>
  </si>
  <si>
    <t xml:space="preserve">73,8
</t>
  </si>
  <si>
    <t xml:space="preserve">415,6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</si>
  <si>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</si>
  <si>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</si>
  <si>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</si>
  <si>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50
</t>
  </si>
  <si>
    <t>ТСЦ-302-1237</t>
  </si>
  <si>
    <t>ТСЦ-302-1475</t>
  </si>
  <si>
    <t>Тройник размером: 3/4"</t>
  </si>
  <si>
    <t xml:space="preserve">70,3
</t>
  </si>
  <si>
    <t xml:space="preserve">162,52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</si>
  <si>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</si>
  <si>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</si>
  <si>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</si>
  <si>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</si>
  <si>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</si>
  <si>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</si>
  <si>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</si>
  <si>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</si>
  <si>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</si>
  <si>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</si>
  <si>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</si>
  <si>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</si>
  <si>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ТСЦ-507-0779</t>
  </si>
  <si>
    <t>Переход: «полиэтилен-сталь 110х108»</t>
  </si>
  <si>
    <t xml:space="preserve">700
</t>
  </si>
  <si>
    <t xml:space="preserve">896,57
</t>
  </si>
  <si>
    <t>ТСЦ-507-1979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</si>
  <si>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3,5 мм</t>
  </si>
  <si>
    <t xml:space="preserve">42,3
</t>
  </si>
  <si>
    <t xml:space="preserve">90,04
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</si>
  <si>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</si>
  <si>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</si>
  <si>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</si>
  <si>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</si>
  <si>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ТСЦ-507-3296</t>
  </si>
  <si>
    <t>Тройник полипропиленовый переходной диаметром 25х20х25 мм</t>
  </si>
  <si>
    <t xml:space="preserve">9,16
</t>
  </si>
  <si>
    <t>ТСЦ-507-3366</t>
  </si>
  <si>
    <t>Труба из полипропилена PN 25/20</t>
  </si>
  <si>
    <t xml:space="preserve">11,49
</t>
  </si>
  <si>
    <t xml:space="preserve">34,34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</si>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</sst>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85"/>
  <sheetViews>
    <sheetView showGridLines="0" tabSelected="1" topLeftCell="C16" workbookViewId="0">
      <selection activeCell="B23" sqref="B23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136.88</v>
      </c>
      <c r="X14" s="27">
        <v>136.88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0.37</v>
      </c>
      <c r="X15" s="27">
        <v>0.37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16019/1000</f>
        <v>16.018999999999998</v>
      </c>
      <c r="I27" s="85"/>
      <c r="J27" s="35" t="s">
        <v>6</v>
      </c>
      <c r="K27" s="86">
        <f>73085.79/1000</f>
        <v>73.085789999999989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0.13725000000000001</v>
      </c>
      <c r="I30" s="85"/>
      <c r="J30" s="35" t="s">
        <v>8</v>
      </c>
      <c r="K30" s="86">
        <f>(X14+X15)/1000</f>
        <v>0.13725000000000001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1575.57</v>
      </c>
      <c r="Z30" s="71">
        <v>1591.43</v>
      </c>
      <c r="AA30" s="71">
        <v>964.52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1575.57/1000</f>
        <v>1.5755699999999999</v>
      </c>
      <c r="I31" s="85"/>
      <c r="J31" s="35" t="s">
        <v>6</v>
      </c>
      <c r="K31" s="86">
        <f>17362.12/1000</f>
        <v>17.362119999999997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17362.12</v>
      </c>
      <c r="Z31" s="72">
        <v>14906.32</v>
      </c>
      <c r="AA31" s="72">
        <v>8502.7999999999993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91.2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1119.57</v>
      </c>
      <c r="F41" s="135" t="s">
        <v>74</v>
      </c>
      <c r="G41" s="134" t="s">
        <v>75</v>
      </c>
      <c r="H41" s="134" t="s">
        <v>76</v>
      </c>
      <c r="I41" s="134" t="s">
        <v>77</v>
      </c>
      <c r="J41" s="134" t="s">
        <v>78</v>
      </c>
      <c r="K41" s="134" t="s">
        <v>79</v>
      </c>
      <c r="L41" s="135" t="s">
        <v>80</v>
      </c>
      <c r="M41" s="135"/>
      <c r="N41" s="135" t="s">
        <v>81</v>
      </c>
      <c r="O41" s="135"/>
      <c r="P41" s="135"/>
      <c r="Q41" s="135"/>
      <c r="R41" s="135"/>
      <c r="S41" s="135"/>
      <c r="T41" s="135"/>
      <c r="U41" s="135"/>
      <c r="V41" s="135" t="s">
        <v>82</v>
      </c>
    </row>
    <row r="42" spans="1:22" ht="68.400000000000006" x14ac:dyDescent="0.25">
      <c r="A42" s="130">
        <v>2</v>
      </c>
      <c r="B42" s="131">
        <v>2</v>
      </c>
      <c r="C42" s="132" t="s">
        <v>83</v>
      </c>
      <c r="D42" s="133" t="s">
        <v>84</v>
      </c>
      <c r="E42" s="134">
        <v>13.69</v>
      </c>
      <c r="F42" s="135">
        <v>13.69</v>
      </c>
      <c r="G42" s="134"/>
      <c r="H42" s="134" t="s">
        <v>85</v>
      </c>
      <c r="I42" s="134">
        <v>1.64</v>
      </c>
      <c r="J42" s="134"/>
      <c r="K42" s="134" t="s">
        <v>86</v>
      </c>
      <c r="L42" s="135">
        <v>18.11</v>
      </c>
      <c r="M42" s="135"/>
      <c r="N42" s="135" t="s">
        <v>81</v>
      </c>
      <c r="O42" s="135"/>
      <c r="P42" s="135"/>
      <c r="Q42" s="135"/>
      <c r="R42" s="135"/>
      <c r="S42" s="135"/>
      <c r="T42" s="135"/>
      <c r="U42" s="135"/>
      <c r="V42" s="135"/>
    </row>
    <row r="43" spans="1:22" ht="79.8" x14ac:dyDescent="0.25">
      <c r="A43" s="130">
        <v>3</v>
      </c>
      <c r="B43" s="131">
        <v>3</v>
      </c>
      <c r="C43" s="132" t="s">
        <v>87</v>
      </c>
      <c r="D43" s="133" t="s">
        <v>88</v>
      </c>
      <c r="E43" s="134">
        <v>12.3</v>
      </c>
      <c r="F43" s="135" t="s">
        <v>89</v>
      </c>
      <c r="G43" s="134"/>
      <c r="H43" s="134">
        <v>15.79</v>
      </c>
      <c r="I43" s="134" t="s">
        <v>90</v>
      </c>
      <c r="J43" s="134"/>
      <c r="K43" s="134">
        <v>52.31</v>
      </c>
      <c r="L43" s="135" t="s">
        <v>91</v>
      </c>
      <c r="M43" s="135"/>
      <c r="N43" s="135" t="s">
        <v>92</v>
      </c>
      <c r="O43" s="135"/>
      <c r="P43" s="135"/>
      <c r="Q43" s="135"/>
      <c r="R43" s="135"/>
      <c r="S43" s="135"/>
      <c r="T43" s="135"/>
      <c r="U43" s="135"/>
      <c r="V43" s="135"/>
    </row>
    <row r="44" spans="1:22" ht="79.8" x14ac:dyDescent="0.25">
      <c r="A44" s="136">
        <v>4</v>
      </c>
      <c r="B44" s="137">
        <v>4</v>
      </c>
      <c r="C44" s="138" t="s">
        <v>93</v>
      </c>
      <c r="D44" s="139" t="s">
        <v>94</v>
      </c>
      <c r="E44" s="140">
        <v>70.900000000000006</v>
      </c>
      <c r="F44" s="141" t="s">
        <v>95</v>
      </c>
      <c r="G44" s="140"/>
      <c r="H44" s="140">
        <v>910.36</v>
      </c>
      <c r="I44" s="140" t="s">
        <v>96</v>
      </c>
      <c r="J44" s="140"/>
      <c r="K44" s="140">
        <v>3025.1</v>
      </c>
      <c r="L44" s="141" t="s">
        <v>97</v>
      </c>
      <c r="M44" s="141"/>
      <c r="N44" s="141" t="s">
        <v>92</v>
      </c>
      <c r="O44" s="141"/>
      <c r="P44" s="141"/>
      <c r="Q44" s="141"/>
      <c r="R44" s="141"/>
      <c r="S44" s="141"/>
      <c r="T44" s="141"/>
      <c r="U44" s="141"/>
      <c r="V44" s="141"/>
    </row>
    <row r="45" spans="1:22" ht="19.350000000000001" customHeight="1" x14ac:dyDescent="0.25">
      <c r="A45" s="128" t="s">
        <v>98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68.400000000000006" x14ac:dyDescent="0.25">
      <c r="A46" s="130">
        <v>5</v>
      </c>
      <c r="B46" s="131">
        <v>5</v>
      </c>
      <c r="C46" s="132" t="s">
        <v>83</v>
      </c>
      <c r="D46" s="133" t="s">
        <v>99</v>
      </c>
      <c r="E46" s="134">
        <v>13.69</v>
      </c>
      <c r="F46" s="135">
        <v>13.69</v>
      </c>
      <c r="G46" s="134"/>
      <c r="H46" s="134" t="s">
        <v>100</v>
      </c>
      <c r="I46" s="134">
        <v>1.23</v>
      </c>
      <c r="J46" s="134"/>
      <c r="K46" s="134" t="s">
        <v>101</v>
      </c>
      <c r="L46" s="135">
        <v>13.59</v>
      </c>
      <c r="M46" s="135"/>
      <c r="N46" s="135" t="s">
        <v>81</v>
      </c>
      <c r="O46" s="135"/>
      <c r="P46" s="135"/>
      <c r="Q46" s="135"/>
      <c r="R46" s="135"/>
      <c r="S46" s="135"/>
      <c r="T46" s="135"/>
      <c r="U46" s="135"/>
      <c r="V46" s="135"/>
    </row>
    <row r="47" spans="1:22" ht="91.2" x14ac:dyDescent="0.25">
      <c r="A47" s="130">
        <v>6</v>
      </c>
      <c r="B47" s="131">
        <v>6</v>
      </c>
      <c r="C47" s="132" t="s">
        <v>72</v>
      </c>
      <c r="D47" s="133" t="s">
        <v>102</v>
      </c>
      <c r="E47" s="134">
        <v>1119.57</v>
      </c>
      <c r="F47" s="135" t="s">
        <v>74</v>
      </c>
      <c r="G47" s="134" t="s">
        <v>75</v>
      </c>
      <c r="H47" s="134" t="s">
        <v>103</v>
      </c>
      <c r="I47" s="134" t="s">
        <v>104</v>
      </c>
      <c r="J47" s="134" t="s">
        <v>105</v>
      </c>
      <c r="K47" s="134" t="s">
        <v>106</v>
      </c>
      <c r="L47" s="135" t="s">
        <v>107</v>
      </c>
      <c r="M47" s="135"/>
      <c r="N47" s="135" t="s">
        <v>81</v>
      </c>
      <c r="O47" s="135"/>
      <c r="P47" s="135"/>
      <c r="Q47" s="135"/>
      <c r="R47" s="135"/>
      <c r="S47" s="135"/>
      <c r="T47" s="135"/>
      <c r="U47" s="135"/>
      <c r="V47" s="135" t="s">
        <v>108</v>
      </c>
    </row>
    <row r="48" spans="1:22" ht="79.8" x14ac:dyDescent="0.25">
      <c r="A48" s="130">
        <v>7</v>
      </c>
      <c r="B48" s="131">
        <v>7</v>
      </c>
      <c r="C48" s="132" t="s">
        <v>87</v>
      </c>
      <c r="D48" s="133" t="s">
        <v>109</v>
      </c>
      <c r="E48" s="134">
        <v>12.3</v>
      </c>
      <c r="F48" s="135" t="s">
        <v>89</v>
      </c>
      <c r="G48" s="134"/>
      <c r="H48" s="134">
        <v>10.53</v>
      </c>
      <c r="I48" s="134" t="s">
        <v>110</v>
      </c>
      <c r="J48" s="134"/>
      <c r="K48" s="134">
        <v>34.869999999999997</v>
      </c>
      <c r="L48" s="135" t="s">
        <v>111</v>
      </c>
      <c r="M48" s="135"/>
      <c r="N48" s="135" t="s">
        <v>92</v>
      </c>
      <c r="O48" s="135"/>
      <c r="P48" s="135"/>
      <c r="Q48" s="135"/>
      <c r="R48" s="135"/>
      <c r="S48" s="135"/>
      <c r="T48" s="135"/>
      <c r="U48" s="135"/>
      <c r="V48" s="135"/>
    </row>
    <row r="49" spans="1:22" ht="57" x14ac:dyDescent="0.25">
      <c r="A49" s="130">
        <v>8</v>
      </c>
      <c r="B49" s="131">
        <v>8</v>
      </c>
      <c r="C49" s="132" t="s">
        <v>112</v>
      </c>
      <c r="D49" s="133" t="s">
        <v>113</v>
      </c>
      <c r="E49" s="134">
        <v>50.3</v>
      </c>
      <c r="F49" s="135" t="s">
        <v>114</v>
      </c>
      <c r="G49" s="134"/>
      <c r="H49" s="134">
        <v>10.06</v>
      </c>
      <c r="I49" s="134" t="s">
        <v>115</v>
      </c>
      <c r="J49" s="134"/>
      <c r="K49" s="134">
        <v>26.83</v>
      </c>
      <c r="L49" s="135" t="s">
        <v>116</v>
      </c>
      <c r="M49" s="135"/>
      <c r="N49" s="135" t="s">
        <v>92</v>
      </c>
      <c r="O49" s="135"/>
      <c r="P49" s="135"/>
      <c r="Q49" s="135"/>
      <c r="R49" s="135"/>
      <c r="S49" s="135"/>
      <c r="T49" s="135"/>
      <c r="U49" s="135"/>
      <c r="V49" s="135"/>
    </row>
    <row r="50" spans="1:22" ht="34.200000000000003" x14ac:dyDescent="0.25">
      <c r="A50" s="130">
        <v>9</v>
      </c>
      <c r="B50" s="131">
        <v>9</v>
      </c>
      <c r="C50" s="132" t="s">
        <v>117</v>
      </c>
      <c r="D50" s="133" t="s">
        <v>118</v>
      </c>
      <c r="E50" s="134">
        <v>2.41</v>
      </c>
      <c r="F50" s="135" t="s">
        <v>119</v>
      </c>
      <c r="G50" s="134"/>
      <c r="H50" s="134">
        <v>4.82</v>
      </c>
      <c r="I50" s="134" t="s">
        <v>120</v>
      </c>
      <c r="J50" s="134"/>
      <c r="K50" s="134">
        <v>35.14</v>
      </c>
      <c r="L50" s="135" t="s">
        <v>121</v>
      </c>
      <c r="M50" s="135"/>
      <c r="N50" s="135" t="s">
        <v>92</v>
      </c>
      <c r="O50" s="135"/>
      <c r="P50" s="135"/>
      <c r="Q50" s="135"/>
      <c r="R50" s="135"/>
      <c r="S50" s="135"/>
      <c r="T50" s="135"/>
      <c r="U50" s="135"/>
      <c r="V50" s="135"/>
    </row>
    <row r="51" spans="1:22" ht="45.6" x14ac:dyDescent="0.25">
      <c r="A51" s="130">
        <v>10</v>
      </c>
      <c r="B51" s="131">
        <v>10</v>
      </c>
      <c r="C51" s="132" t="s">
        <v>122</v>
      </c>
      <c r="D51" s="133" t="s">
        <v>123</v>
      </c>
      <c r="E51" s="134">
        <v>43.5</v>
      </c>
      <c r="F51" s="135" t="s">
        <v>124</v>
      </c>
      <c r="G51" s="134"/>
      <c r="H51" s="134">
        <v>43.5</v>
      </c>
      <c r="I51" s="134" t="s">
        <v>124</v>
      </c>
      <c r="J51" s="134"/>
      <c r="K51" s="134">
        <v>116.32</v>
      </c>
      <c r="L51" s="135" t="s">
        <v>125</v>
      </c>
      <c r="M51" s="135"/>
      <c r="N51" s="135" t="s">
        <v>92</v>
      </c>
      <c r="O51" s="135"/>
      <c r="P51" s="135"/>
      <c r="Q51" s="135"/>
      <c r="R51" s="135"/>
      <c r="S51" s="135"/>
      <c r="T51" s="135"/>
      <c r="U51" s="135"/>
      <c r="V51" s="135"/>
    </row>
    <row r="52" spans="1:22" ht="45.6" x14ac:dyDescent="0.25">
      <c r="A52" s="136">
        <v>11</v>
      </c>
      <c r="B52" s="137">
        <v>11</v>
      </c>
      <c r="C52" s="138" t="s">
        <v>126</v>
      </c>
      <c r="D52" s="139" t="s">
        <v>123</v>
      </c>
      <c r="E52" s="140">
        <v>29.3</v>
      </c>
      <c r="F52" s="141" t="s">
        <v>127</v>
      </c>
      <c r="G52" s="140"/>
      <c r="H52" s="140">
        <v>29.3</v>
      </c>
      <c r="I52" s="140" t="s">
        <v>127</v>
      </c>
      <c r="J52" s="140"/>
      <c r="K52" s="140">
        <v>74.81</v>
      </c>
      <c r="L52" s="141" t="s">
        <v>128</v>
      </c>
      <c r="M52" s="141"/>
      <c r="N52" s="141" t="s">
        <v>92</v>
      </c>
      <c r="O52" s="141"/>
      <c r="P52" s="141"/>
      <c r="Q52" s="141"/>
      <c r="R52" s="141"/>
      <c r="S52" s="141"/>
      <c r="T52" s="141"/>
      <c r="U52" s="141"/>
      <c r="V52" s="141"/>
    </row>
    <row r="53" spans="1:22" ht="19.350000000000001" customHeight="1" x14ac:dyDescent="0.25">
      <c r="A53" s="128" t="s">
        <v>129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42" t="s">
        <v>130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ht="79.8" x14ac:dyDescent="0.25">
      <c r="A55" s="130">
        <v>12</v>
      </c>
      <c r="B55" s="131">
        <v>12</v>
      </c>
      <c r="C55" s="132" t="s">
        <v>131</v>
      </c>
      <c r="D55" s="133" t="s">
        <v>132</v>
      </c>
      <c r="E55" s="134">
        <v>3506.13</v>
      </c>
      <c r="F55" s="135" t="s">
        <v>133</v>
      </c>
      <c r="G55" s="134" t="s">
        <v>134</v>
      </c>
      <c r="H55" s="134" t="s">
        <v>135</v>
      </c>
      <c r="I55" s="134" t="s">
        <v>136</v>
      </c>
      <c r="J55" s="134" t="s">
        <v>137</v>
      </c>
      <c r="K55" s="134" t="s">
        <v>138</v>
      </c>
      <c r="L55" s="135" t="s">
        <v>139</v>
      </c>
      <c r="M55" s="135"/>
      <c r="N55" s="135" t="s">
        <v>81</v>
      </c>
      <c r="O55" s="135"/>
      <c r="P55" s="135"/>
      <c r="Q55" s="135"/>
      <c r="R55" s="135"/>
      <c r="S55" s="135"/>
      <c r="T55" s="135"/>
      <c r="U55" s="135"/>
      <c r="V55" s="135" t="s">
        <v>140</v>
      </c>
    </row>
    <row r="56" spans="1:22" ht="18.45" customHeight="1" x14ac:dyDescent="0.25">
      <c r="A56" s="142" t="s">
        <v>141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</row>
    <row r="57" spans="1:22" ht="57" x14ac:dyDescent="0.25">
      <c r="A57" s="136">
        <v>13</v>
      </c>
      <c r="B57" s="137">
        <v>13</v>
      </c>
      <c r="C57" s="138" t="s">
        <v>142</v>
      </c>
      <c r="D57" s="139" t="s">
        <v>143</v>
      </c>
      <c r="E57" s="140">
        <v>2327.88</v>
      </c>
      <c r="F57" s="141" t="s">
        <v>144</v>
      </c>
      <c r="G57" s="140" t="s">
        <v>145</v>
      </c>
      <c r="H57" s="140" t="s">
        <v>146</v>
      </c>
      <c r="I57" s="140" t="s">
        <v>147</v>
      </c>
      <c r="J57" s="140" t="s">
        <v>148</v>
      </c>
      <c r="K57" s="140" t="s">
        <v>149</v>
      </c>
      <c r="L57" s="141" t="s">
        <v>150</v>
      </c>
      <c r="M57" s="141"/>
      <c r="N57" s="141" t="s">
        <v>81</v>
      </c>
      <c r="O57" s="141"/>
      <c r="P57" s="141"/>
      <c r="Q57" s="141"/>
      <c r="R57" s="141"/>
      <c r="S57" s="141"/>
      <c r="T57" s="141"/>
      <c r="U57" s="141"/>
      <c r="V57" s="141" t="s">
        <v>151</v>
      </c>
    </row>
    <row r="58" spans="1:22" ht="19.350000000000001" customHeight="1" x14ac:dyDescent="0.25">
      <c r="A58" s="128" t="s">
        <v>152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42" t="s">
        <v>153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</row>
    <row r="60" spans="1:22" ht="79.8" x14ac:dyDescent="0.25">
      <c r="A60" s="130">
        <v>14</v>
      </c>
      <c r="B60" s="131">
        <v>14</v>
      </c>
      <c r="C60" s="132" t="s">
        <v>154</v>
      </c>
      <c r="D60" s="133" t="s">
        <v>102</v>
      </c>
      <c r="E60" s="134">
        <v>5013.63</v>
      </c>
      <c r="F60" s="135" t="s">
        <v>155</v>
      </c>
      <c r="G60" s="134" t="s">
        <v>156</v>
      </c>
      <c r="H60" s="134" t="s">
        <v>157</v>
      </c>
      <c r="I60" s="134" t="s">
        <v>158</v>
      </c>
      <c r="J60" s="134" t="s">
        <v>159</v>
      </c>
      <c r="K60" s="134" t="s">
        <v>160</v>
      </c>
      <c r="L60" s="135" t="s">
        <v>161</v>
      </c>
      <c r="M60" s="135"/>
      <c r="N60" s="135" t="s">
        <v>81</v>
      </c>
      <c r="O60" s="135"/>
      <c r="P60" s="135"/>
      <c r="Q60" s="135"/>
      <c r="R60" s="135"/>
      <c r="S60" s="135"/>
      <c r="T60" s="135"/>
      <c r="U60" s="135"/>
      <c r="V60" s="135" t="s">
        <v>162</v>
      </c>
    </row>
    <row r="61" spans="1:22" ht="79.8" x14ac:dyDescent="0.25">
      <c r="A61" s="130">
        <v>15</v>
      </c>
      <c r="B61" s="131">
        <v>15</v>
      </c>
      <c r="C61" s="132" t="s">
        <v>163</v>
      </c>
      <c r="D61" s="133" t="s">
        <v>164</v>
      </c>
      <c r="E61" s="134">
        <v>2435.67</v>
      </c>
      <c r="F61" s="135" t="s">
        <v>165</v>
      </c>
      <c r="G61" s="134" t="s">
        <v>75</v>
      </c>
      <c r="H61" s="134" t="s">
        <v>166</v>
      </c>
      <c r="I61" s="134" t="s">
        <v>167</v>
      </c>
      <c r="J61" s="134" t="s">
        <v>168</v>
      </c>
      <c r="K61" s="134" t="s">
        <v>169</v>
      </c>
      <c r="L61" s="135" t="s">
        <v>170</v>
      </c>
      <c r="M61" s="135"/>
      <c r="N61" s="135" t="s">
        <v>81</v>
      </c>
      <c r="O61" s="135"/>
      <c r="P61" s="135"/>
      <c r="Q61" s="135"/>
      <c r="R61" s="135"/>
      <c r="S61" s="135"/>
      <c r="T61" s="135"/>
      <c r="U61" s="135"/>
      <c r="V61" s="135" t="s">
        <v>171</v>
      </c>
    </row>
    <row r="62" spans="1:22" ht="45.6" x14ac:dyDescent="0.25">
      <c r="A62" s="130">
        <v>16</v>
      </c>
      <c r="B62" s="131">
        <v>16</v>
      </c>
      <c r="C62" s="132" t="s">
        <v>172</v>
      </c>
      <c r="D62" s="133" t="s">
        <v>118</v>
      </c>
      <c r="E62" s="134">
        <v>18.600000000000001</v>
      </c>
      <c r="F62" s="135" t="s">
        <v>173</v>
      </c>
      <c r="G62" s="134"/>
      <c r="H62" s="134">
        <v>37.200000000000003</v>
      </c>
      <c r="I62" s="134" t="s">
        <v>174</v>
      </c>
      <c r="J62" s="134"/>
      <c r="K62" s="134">
        <v>68.959999999999994</v>
      </c>
      <c r="L62" s="135" t="s">
        <v>175</v>
      </c>
      <c r="M62" s="135"/>
      <c r="N62" s="135" t="s">
        <v>92</v>
      </c>
      <c r="O62" s="135"/>
      <c r="P62" s="135"/>
      <c r="Q62" s="135"/>
      <c r="R62" s="135"/>
      <c r="S62" s="135"/>
      <c r="T62" s="135"/>
      <c r="U62" s="135"/>
      <c r="V62" s="135"/>
    </row>
    <row r="63" spans="1:22" ht="18.45" customHeight="1" x14ac:dyDescent="0.25">
      <c r="A63" s="142" t="s">
        <v>176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</row>
    <row r="64" spans="1:22" ht="68.400000000000006" x14ac:dyDescent="0.25">
      <c r="A64" s="130">
        <v>17</v>
      </c>
      <c r="B64" s="131">
        <v>17</v>
      </c>
      <c r="C64" s="132" t="s">
        <v>177</v>
      </c>
      <c r="D64" s="133" t="s">
        <v>178</v>
      </c>
      <c r="E64" s="134">
        <v>5830.19</v>
      </c>
      <c r="F64" s="135" t="s">
        <v>179</v>
      </c>
      <c r="G64" s="134" t="s">
        <v>180</v>
      </c>
      <c r="H64" s="134" t="s">
        <v>181</v>
      </c>
      <c r="I64" s="134" t="s">
        <v>182</v>
      </c>
      <c r="J64" s="134" t="s">
        <v>183</v>
      </c>
      <c r="K64" s="134" t="s">
        <v>184</v>
      </c>
      <c r="L64" s="135" t="s">
        <v>185</v>
      </c>
      <c r="M64" s="135"/>
      <c r="N64" s="135" t="s">
        <v>81</v>
      </c>
      <c r="O64" s="135"/>
      <c r="P64" s="135"/>
      <c r="Q64" s="135"/>
      <c r="R64" s="135"/>
      <c r="S64" s="135"/>
      <c r="T64" s="135"/>
      <c r="U64" s="135"/>
      <c r="V64" s="135" t="s">
        <v>186</v>
      </c>
    </row>
    <row r="65" spans="1:22" ht="18.45" customHeight="1" x14ac:dyDescent="0.25">
      <c r="A65" s="142" t="s">
        <v>187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</row>
    <row r="66" spans="1:22" ht="79.8" x14ac:dyDescent="0.25">
      <c r="A66" s="130">
        <v>18</v>
      </c>
      <c r="B66" s="131">
        <v>18</v>
      </c>
      <c r="C66" s="132" t="s">
        <v>163</v>
      </c>
      <c r="D66" s="133" t="s">
        <v>102</v>
      </c>
      <c r="E66" s="134">
        <v>2435.67</v>
      </c>
      <c r="F66" s="135" t="s">
        <v>165</v>
      </c>
      <c r="G66" s="134" t="s">
        <v>75</v>
      </c>
      <c r="H66" s="134" t="s">
        <v>188</v>
      </c>
      <c r="I66" s="134" t="s">
        <v>189</v>
      </c>
      <c r="J66" s="134" t="s">
        <v>105</v>
      </c>
      <c r="K66" s="134" t="s">
        <v>190</v>
      </c>
      <c r="L66" s="135" t="s">
        <v>191</v>
      </c>
      <c r="M66" s="135"/>
      <c r="N66" s="135" t="s">
        <v>81</v>
      </c>
      <c r="O66" s="135"/>
      <c r="P66" s="135"/>
      <c r="Q66" s="135"/>
      <c r="R66" s="135"/>
      <c r="S66" s="135"/>
      <c r="T66" s="135"/>
      <c r="U66" s="135"/>
      <c r="V66" s="135" t="s">
        <v>108</v>
      </c>
    </row>
    <row r="67" spans="1:22" ht="79.8" x14ac:dyDescent="0.25">
      <c r="A67" s="130">
        <v>19</v>
      </c>
      <c r="B67" s="131">
        <v>19</v>
      </c>
      <c r="C67" s="132" t="s">
        <v>192</v>
      </c>
      <c r="D67" s="133" t="s">
        <v>193</v>
      </c>
      <c r="E67" s="134">
        <v>3591.9</v>
      </c>
      <c r="F67" s="135" t="s">
        <v>194</v>
      </c>
      <c r="G67" s="134" t="s">
        <v>195</v>
      </c>
      <c r="H67" s="134" t="s">
        <v>196</v>
      </c>
      <c r="I67" s="134" t="s">
        <v>197</v>
      </c>
      <c r="J67" s="134" t="s">
        <v>198</v>
      </c>
      <c r="K67" s="134" t="s">
        <v>199</v>
      </c>
      <c r="L67" s="135" t="s">
        <v>200</v>
      </c>
      <c r="M67" s="135"/>
      <c r="N67" s="135" t="s">
        <v>81</v>
      </c>
      <c r="O67" s="135"/>
      <c r="P67" s="135"/>
      <c r="Q67" s="135"/>
      <c r="R67" s="135"/>
      <c r="S67" s="135"/>
      <c r="T67" s="135"/>
      <c r="U67" s="135"/>
      <c r="V67" s="135" t="s">
        <v>201</v>
      </c>
    </row>
    <row r="68" spans="1:22" ht="79.8" x14ac:dyDescent="0.25">
      <c r="A68" s="130">
        <v>20</v>
      </c>
      <c r="B68" s="131">
        <v>20</v>
      </c>
      <c r="C68" s="132" t="s">
        <v>154</v>
      </c>
      <c r="D68" s="133" t="s">
        <v>202</v>
      </c>
      <c r="E68" s="134">
        <v>5013.63</v>
      </c>
      <c r="F68" s="135" t="s">
        <v>155</v>
      </c>
      <c r="G68" s="134" t="s">
        <v>156</v>
      </c>
      <c r="H68" s="134" t="s">
        <v>203</v>
      </c>
      <c r="I68" s="134" t="s">
        <v>204</v>
      </c>
      <c r="J68" s="134" t="s">
        <v>205</v>
      </c>
      <c r="K68" s="134" t="s">
        <v>206</v>
      </c>
      <c r="L68" s="135" t="s">
        <v>207</v>
      </c>
      <c r="M68" s="135"/>
      <c r="N68" s="135" t="s">
        <v>81</v>
      </c>
      <c r="O68" s="135"/>
      <c r="P68" s="135"/>
      <c r="Q68" s="135"/>
      <c r="R68" s="135"/>
      <c r="S68" s="135"/>
      <c r="T68" s="135"/>
      <c r="U68" s="135"/>
      <c r="V68" s="135" t="s">
        <v>208</v>
      </c>
    </row>
    <row r="69" spans="1:22" ht="34.200000000000003" x14ac:dyDescent="0.25">
      <c r="A69" s="130">
        <v>21</v>
      </c>
      <c r="B69" s="131">
        <v>21</v>
      </c>
      <c r="C69" s="132" t="s">
        <v>117</v>
      </c>
      <c r="D69" s="133" t="s">
        <v>209</v>
      </c>
      <c r="E69" s="134">
        <v>2.41</v>
      </c>
      <c r="F69" s="135" t="s">
        <v>119</v>
      </c>
      <c r="G69" s="134"/>
      <c r="H69" s="134">
        <v>9.64</v>
      </c>
      <c r="I69" s="134" t="s">
        <v>210</v>
      </c>
      <c r="J69" s="134"/>
      <c r="K69" s="134">
        <v>70.28</v>
      </c>
      <c r="L69" s="135" t="s">
        <v>211</v>
      </c>
      <c r="M69" s="135"/>
      <c r="N69" s="135" t="s">
        <v>92</v>
      </c>
      <c r="O69" s="135"/>
      <c r="P69" s="135"/>
      <c r="Q69" s="135"/>
      <c r="R69" s="135"/>
      <c r="S69" s="135"/>
      <c r="T69" s="135"/>
      <c r="U69" s="135"/>
      <c r="V69" s="135"/>
    </row>
    <row r="70" spans="1:22" ht="57" x14ac:dyDescent="0.25">
      <c r="A70" s="130">
        <v>22</v>
      </c>
      <c r="B70" s="131">
        <v>22</v>
      </c>
      <c r="C70" s="132" t="s">
        <v>112</v>
      </c>
      <c r="D70" s="133" t="s">
        <v>113</v>
      </c>
      <c r="E70" s="134">
        <v>50.3</v>
      </c>
      <c r="F70" s="135" t="s">
        <v>114</v>
      </c>
      <c r="G70" s="134"/>
      <c r="H70" s="134">
        <v>10.06</v>
      </c>
      <c r="I70" s="134" t="s">
        <v>115</v>
      </c>
      <c r="J70" s="134"/>
      <c r="K70" s="134">
        <v>26.83</v>
      </c>
      <c r="L70" s="135" t="s">
        <v>116</v>
      </c>
      <c r="M70" s="135"/>
      <c r="N70" s="135" t="s">
        <v>92</v>
      </c>
      <c r="O70" s="135"/>
      <c r="P70" s="135"/>
      <c r="Q70" s="135"/>
      <c r="R70" s="135"/>
      <c r="S70" s="135"/>
      <c r="T70" s="135"/>
      <c r="U70" s="135"/>
      <c r="V70" s="135"/>
    </row>
    <row r="71" spans="1:22" ht="18.45" customHeight="1" x14ac:dyDescent="0.25">
      <c r="A71" s="142" t="s">
        <v>176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</row>
    <row r="72" spans="1:22" ht="68.400000000000006" x14ac:dyDescent="0.25">
      <c r="A72" s="130">
        <v>23</v>
      </c>
      <c r="B72" s="131">
        <v>23</v>
      </c>
      <c r="C72" s="132" t="s">
        <v>212</v>
      </c>
      <c r="D72" s="133" t="s">
        <v>213</v>
      </c>
      <c r="E72" s="134">
        <v>922.65</v>
      </c>
      <c r="F72" s="135">
        <v>911.86</v>
      </c>
      <c r="G72" s="134" t="s">
        <v>214</v>
      </c>
      <c r="H72" s="134" t="s">
        <v>215</v>
      </c>
      <c r="I72" s="134">
        <v>9.1199999999999992</v>
      </c>
      <c r="J72" s="134" t="s">
        <v>216</v>
      </c>
      <c r="K72" s="134" t="s">
        <v>217</v>
      </c>
      <c r="L72" s="135">
        <v>100.47</v>
      </c>
      <c r="M72" s="135"/>
      <c r="N72" s="135" t="s">
        <v>81</v>
      </c>
      <c r="O72" s="135"/>
      <c r="P72" s="135"/>
      <c r="Q72" s="135"/>
      <c r="R72" s="135"/>
      <c r="S72" s="135"/>
      <c r="T72" s="135"/>
      <c r="U72" s="135"/>
      <c r="V72" s="135" t="s">
        <v>218</v>
      </c>
    </row>
    <row r="73" spans="1:22" ht="136.80000000000001" x14ac:dyDescent="0.25">
      <c r="A73" s="130">
        <v>24</v>
      </c>
      <c r="B73" s="131">
        <v>24</v>
      </c>
      <c r="C73" s="132" t="s">
        <v>219</v>
      </c>
      <c r="D73" s="133" t="s">
        <v>220</v>
      </c>
      <c r="E73" s="134">
        <v>6648.78</v>
      </c>
      <c r="F73" s="135" t="s">
        <v>221</v>
      </c>
      <c r="G73" s="134" t="s">
        <v>222</v>
      </c>
      <c r="H73" s="134" t="s">
        <v>223</v>
      </c>
      <c r="I73" s="134" t="s">
        <v>224</v>
      </c>
      <c r="J73" s="134" t="s">
        <v>225</v>
      </c>
      <c r="K73" s="134" t="s">
        <v>226</v>
      </c>
      <c r="L73" s="135" t="s">
        <v>227</v>
      </c>
      <c r="M73" s="135"/>
      <c r="N73" s="135" t="s">
        <v>81</v>
      </c>
      <c r="O73" s="135"/>
      <c r="P73" s="135"/>
      <c r="Q73" s="135"/>
      <c r="R73" s="135"/>
      <c r="S73" s="135"/>
      <c r="T73" s="135"/>
      <c r="U73" s="135"/>
      <c r="V73" s="135" t="s">
        <v>228</v>
      </c>
    </row>
    <row r="74" spans="1:22" ht="34.200000000000003" x14ac:dyDescent="0.25">
      <c r="A74" s="130">
        <v>25</v>
      </c>
      <c r="B74" s="131">
        <v>25</v>
      </c>
      <c r="C74" s="132" t="s">
        <v>229</v>
      </c>
      <c r="D74" s="133" t="s">
        <v>230</v>
      </c>
      <c r="E74" s="134">
        <v>700</v>
      </c>
      <c r="F74" s="135" t="s">
        <v>231</v>
      </c>
      <c r="G74" s="134"/>
      <c r="H74" s="134">
        <v>700</v>
      </c>
      <c r="I74" s="134" t="s">
        <v>231</v>
      </c>
      <c r="J74" s="134"/>
      <c r="K74" s="134">
        <v>896.57</v>
      </c>
      <c r="L74" s="135" t="s">
        <v>232</v>
      </c>
      <c r="M74" s="135"/>
      <c r="N74" s="135" t="s">
        <v>92</v>
      </c>
      <c r="O74" s="135"/>
      <c r="P74" s="135"/>
      <c r="Q74" s="135"/>
      <c r="R74" s="135"/>
      <c r="S74" s="135"/>
      <c r="T74" s="135"/>
      <c r="U74" s="135"/>
      <c r="V74" s="135"/>
    </row>
    <row r="75" spans="1:22" ht="57" x14ac:dyDescent="0.25">
      <c r="A75" s="130">
        <v>26</v>
      </c>
      <c r="B75" s="131">
        <v>26</v>
      </c>
      <c r="C75" s="132" t="s">
        <v>233</v>
      </c>
      <c r="D75" s="133" t="s">
        <v>230</v>
      </c>
      <c r="E75" s="134">
        <v>13.88</v>
      </c>
      <c r="F75" s="135" t="s">
        <v>234</v>
      </c>
      <c r="G75" s="134"/>
      <c r="H75" s="134">
        <v>13.88</v>
      </c>
      <c r="I75" s="134" t="s">
        <v>234</v>
      </c>
      <c r="J75" s="134"/>
      <c r="K75" s="134">
        <v>50</v>
      </c>
      <c r="L75" s="135" t="s">
        <v>235</v>
      </c>
      <c r="M75" s="135"/>
      <c r="N75" s="135" t="s">
        <v>92</v>
      </c>
      <c r="O75" s="135"/>
      <c r="P75" s="135"/>
      <c r="Q75" s="135"/>
      <c r="R75" s="135"/>
      <c r="S75" s="135"/>
      <c r="T75" s="135"/>
      <c r="U75" s="135"/>
      <c r="V75" s="135"/>
    </row>
    <row r="76" spans="1:22" ht="34.200000000000003" x14ac:dyDescent="0.25">
      <c r="A76" s="130">
        <v>27</v>
      </c>
      <c r="B76" s="131">
        <v>27</v>
      </c>
      <c r="C76" s="132" t="s">
        <v>236</v>
      </c>
      <c r="D76" s="133" t="s">
        <v>230</v>
      </c>
      <c r="E76" s="134">
        <v>15.1</v>
      </c>
      <c r="F76" s="135" t="s">
        <v>237</v>
      </c>
      <c r="G76" s="134"/>
      <c r="H76" s="134">
        <v>15.1</v>
      </c>
      <c r="I76" s="134" t="s">
        <v>237</v>
      </c>
      <c r="J76" s="134"/>
      <c r="K76" s="134">
        <v>38.57</v>
      </c>
      <c r="L76" s="135" t="s">
        <v>238</v>
      </c>
      <c r="M76" s="135"/>
      <c r="N76" s="135" t="s">
        <v>92</v>
      </c>
      <c r="O76" s="135"/>
      <c r="P76" s="135"/>
      <c r="Q76" s="135"/>
      <c r="R76" s="135"/>
      <c r="S76" s="135"/>
      <c r="T76" s="135"/>
      <c r="U76" s="135"/>
      <c r="V76" s="135"/>
    </row>
    <row r="77" spans="1:22" ht="18.45" customHeight="1" x14ac:dyDescent="0.25">
      <c r="A77" s="142" t="s">
        <v>187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</row>
    <row r="78" spans="1:22" ht="79.8" x14ac:dyDescent="0.25">
      <c r="A78" s="130">
        <v>28</v>
      </c>
      <c r="B78" s="131">
        <v>28</v>
      </c>
      <c r="C78" s="132" t="s">
        <v>239</v>
      </c>
      <c r="D78" s="133" t="s">
        <v>240</v>
      </c>
      <c r="E78" s="134">
        <v>8684.73</v>
      </c>
      <c r="F78" s="135" t="s">
        <v>241</v>
      </c>
      <c r="G78" s="134" t="s">
        <v>242</v>
      </c>
      <c r="H78" s="134" t="s">
        <v>243</v>
      </c>
      <c r="I78" s="134" t="s">
        <v>244</v>
      </c>
      <c r="J78" s="134" t="s">
        <v>245</v>
      </c>
      <c r="K78" s="134" t="s">
        <v>246</v>
      </c>
      <c r="L78" s="135" t="s">
        <v>247</v>
      </c>
      <c r="M78" s="135"/>
      <c r="N78" s="135" t="s">
        <v>81</v>
      </c>
      <c r="O78" s="135"/>
      <c r="P78" s="135"/>
      <c r="Q78" s="135"/>
      <c r="R78" s="135"/>
      <c r="S78" s="135"/>
      <c r="T78" s="135"/>
      <c r="U78" s="135"/>
      <c r="V78" s="135" t="s">
        <v>248</v>
      </c>
    </row>
    <row r="79" spans="1:22" ht="68.400000000000006" x14ac:dyDescent="0.25">
      <c r="A79" s="136">
        <v>29</v>
      </c>
      <c r="B79" s="137">
        <v>29</v>
      </c>
      <c r="C79" s="138" t="s">
        <v>249</v>
      </c>
      <c r="D79" s="139" t="s">
        <v>209</v>
      </c>
      <c r="E79" s="140">
        <v>42.3</v>
      </c>
      <c r="F79" s="141" t="s">
        <v>250</v>
      </c>
      <c r="G79" s="140"/>
      <c r="H79" s="140">
        <v>169.2</v>
      </c>
      <c r="I79" s="140" t="s">
        <v>251</v>
      </c>
      <c r="J79" s="140"/>
      <c r="K79" s="140">
        <v>360.16</v>
      </c>
      <c r="L79" s="141" t="s">
        <v>252</v>
      </c>
      <c r="M79" s="141"/>
      <c r="N79" s="141" t="s">
        <v>92</v>
      </c>
      <c r="O79" s="141"/>
      <c r="P79" s="141"/>
      <c r="Q79" s="141"/>
      <c r="R79" s="141"/>
      <c r="S79" s="141"/>
      <c r="T79" s="141"/>
      <c r="U79" s="141"/>
      <c r="V79" s="141"/>
    </row>
    <row r="80" spans="1:22" ht="19.350000000000001" customHeight="1" x14ac:dyDescent="0.25">
      <c r="A80" s="128" t="s">
        <v>253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42" t="s">
        <v>254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</row>
    <row r="82" spans="1:22" ht="79.8" x14ac:dyDescent="0.25">
      <c r="A82" s="130">
        <v>30</v>
      </c>
      <c r="B82" s="131">
        <v>30</v>
      </c>
      <c r="C82" s="132" t="s">
        <v>239</v>
      </c>
      <c r="D82" s="133" t="s">
        <v>255</v>
      </c>
      <c r="E82" s="134">
        <v>8684.73</v>
      </c>
      <c r="F82" s="135" t="s">
        <v>241</v>
      </c>
      <c r="G82" s="134" t="s">
        <v>242</v>
      </c>
      <c r="H82" s="134" t="s">
        <v>256</v>
      </c>
      <c r="I82" s="134" t="s">
        <v>257</v>
      </c>
      <c r="J82" s="134" t="s">
        <v>258</v>
      </c>
      <c r="K82" s="134" t="s">
        <v>259</v>
      </c>
      <c r="L82" s="135" t="s">
        <v>260</v>
      </c>
      <c r="M82" s="135"/>
      <c r="N82" s="135" t="s">
        <v>81</v>
      </c>
      <c r="O82" s="135"/>
      <c r="P82" s="135"/>
      <c r="Q82" s="135"/>
      <c r="R82" s="135"/>
      <c r="S82" s="135"/>
      <c r="T82" s="135"/>
      <c r="U82" s="135"/>
      <c r="V82" s="135" t="s">
        <v>261</v>
      </c>
    </row>
    <row r="83" spans="1:22" ht="91.2" x14ac:dyDescent="0.25">
      <c r="A83" s="130">
        <v>31</v>
      </c>
      <c r="B83" s="131">
        <v>31</v>
      </c>
      <c r="C83" s="132" t="s">
        <v>262</v>
      </c>
      <c r="D83" s="133" t="s">
        <v>263</v>
      </c>
      <c r="E83" s="134">
        <v>1152.3</v>
      </c>
      <c r="F83" s="135" t="s">
        <v>264</v>
      </c>
      <c r="G83" s="134" t="s">
        <v>195</v>
      </c>
      <c r="H83" s="134" t="s">
        <v>265</v>
      </c>
      <c r="I83" s="134" t="s">
        <v>266</v>
      </c>
      <c r="J83" s="134" t="s">
        <v>267</v>
      </c>
      <c r="K83" s="134" t="s">
        <v>268</v>
      </c>
      <c r="L83" s="135" t="s">
        <v>269</v>
      </c>
      <c r="M83" s="135"/>
      <c r="N83" s="135" t="s">
        <v>81</v>
      </c>
      <c r="O83" s="135"/>
      <c r="P83" s="135"/>
      <c r="Q83" s="135"/>
      <c r="R83" s="135"/>
      <c r="S83" s="135"/>
      <c r="T83" s="135"/>
      <c r="U83" s="135"/>
      <c r="V83" s="135" t="s">
        <v>270</v>
      </c>
    </row>
    <row r="84" spans="1:22" ht="79.8" x14ac:dyDescent="0.25">
      <c r="A84" s="130">
        <v>32</v>
      </c>
      <c r="B84" s="131">
        <v>32</v>
      </c>
      <c r="C84" s="132" t="s">
        <v>271</v>
      </c>
      <c r="D84" s="133" t="s">
        <v>272</v>
      </c>
      <c r="E84" s="134">
        <v>22.8</v>
      </c>
      <c r="F84" s="135" t="s">
        <v>273</v>
      </c>
      <c r="G84" s="134"/>
      <c r="H84" s="134">
        <v>43.91</v>
      </c>
      <c r="I84" s="134" t="s">
        <v>274</v>
      </c>
      <c r="J84" s="134"/>
      <c r="K84" s="134">
        <v>146.05000000000001</v>
      </c>
      <c r="L84" s="135" t="s">
        <v>275</v>
      </c>
      <c r="M84" s="135"/>
      <c r="N84" s="135" t="s">
        <v>92</v>
      </c>
      <c r="O84" s="135"/>
      <c r="P84" s="135"/>
      <c r="Q84" s="135"/>
      <c r="R84" s="135"/>
      <c r="S84" s="135"/>
      <c r="T84" s="135"/>
      <c r="U84" s="135"/>
      <c r="V84" s="135"/>
    </row>
    <row r="85" spans="1:22" ht="79.8" x14ac:dyDescent="0.25">
      <c r="A85" s="130">
        <v>33</v>
      </c>
      <c r="B85" s="131">
        <v>33</v>
      </c>
      <c r="C85" s="132" t="s">
        <v>276</v>
      </c>
      <c r="D85" s="133" t="s">
        <v>277</v>
      </c>
      <c r="E85" s="134">
        <v>17.600000000000001</v>
      </c>
      <c r="F85" s="135" t="s">
        <v>278</v>
      </c>
      <c r="G85" s="134"/>
      <c r="H85" s="134">
        <v>301.31</v>
      </c>
      <c r="I85" s="134" t="s">
        <v>279</v>
      </c>
      <c r="J85" s="134"/>
      <c r="K85" s="134">
        <v>1004.09</v>
      </c>
      <c r="L85" s="135" t="s">
        <v>280</v>
      </c>
      <c r="M85" s="135"/>
      <c r="N85" s="135" t="s">
        <v>92</v>
      </c>
      <c r="O85" s="135"/>
      <c r="P85" s="135"/>
      <c r="Q85" s="135"/>
      <c r="R85" s="135"/>
      <c r="S85" s="135"/>
      <c r="T85" s="135"/>
      <c r="U85" s="135"/>
      <c r="V85" s="135"/>
    </row>
    <row r="86" spans="1:22" ht="68.400000000000006" x14ac:dyDescent="0.25">
      <c r="A86" s="130">
        <v>34</v>
      </c>
      <c r="B86" s="131">
        <v>34</v>
      </c>
      <c r="C86" s="132" t="s">
        <v>212</v>
      </c>
      <c r="D86" s="133" t="s">
        <v>281</v>
      </c>
      <c r="E86" s="134">
        <v>922.65</v>
      </c>
      <c r="F86" s="135">
        <v>911.86</v>
      </c>
      <c r="G86" s="134" t="s">
        <v>214</v>
      </c>
      <c r="H86" s="134" t="s">
        <v>282</v>
      </c>
      <c r="I86" s="134">
        <v>54.71</v>
      </c>
      <c r="J86" s="134" t="s">
        <v>283</v>
      </c>
      <c r="K86" s="134" t="s">
        <v>284</v>
      </c>
      <c r="L86" s="135">
        <v>602.85</v>
      </c>
      <c r="M86" s="135"/>
      <c r="N86" s="135" t="s">
        <v>81</v>
      </c>
      <c r="O86" s="135"/>
      <c r="P86" s="135"/>
      <c r="Q86" s="135"/>
      <c r="R86" s="135"/>
      <c r="S86" s="135"/>
      <c r="T86" s="135"/>
      <c r="U86" s="135"/>
      <c r="V86" s="135" t="s">
        <v>285</v>
      </c>
    </row>
    <row r="87" spans="1:22" ht="136.80000000000001" x14ac:dyDescent="0.25">
      <c r="A87" s="130">
        <v>35</v>
      </c>
      <c r="B87" s="131">
        <v>35</v>
      </c>
      <c r="C87" s="132" t="s">
        <v>219</v>
      </c>
      <c r="D87" s="133" t="s">
        <v>286</v>
      </c>
      <c r="E87" s="134">
        <v>6648.78</v>
      </c>
      <c r="F87" s="135" t="s">
        <v>221</v>
      </c>
      <c r="G87" s="134" t="s">
        <v>222</v>
      </c>
      <c r="H87" s="134" t="s">
        <v>287</v>
      </c>
      <c r="I87" s="134" t="s">
        <v>288</v>
      </c>
      <c r="J87" s="134" t="s">
        <v>289</v>
      </c>
      <c r="K87" s="134" t="s">
        <v>290</v>
      </c>
      <c r="L87" s="135" t="s">
        <v>291</v>
      </c>
      <c r="M87" s="135"/>
      <c r="N87" s="135" t="s">
        <v>81</v>
      </c>
      <c r="O87" s="135"/>
      <c r="P87" s="135"/>
      <c r="Q87" s="135"/>
      <c r="R87" s="135"/>
      <c r="S87" s="135"/>
      <c r="T87" s="135"/>
      <c r="U87" s="135"/>
      <c r="V87" s="135" t="s">
        <v>292</v>
      </c>
    </row>
    <row r="88" spans="1:22" ht="34.200000000000003" x14ac:dyDescent="0.25">
      <c r="A88" s="130">
        <v>36</v>
      </c>
      <c r="B88" s="131">
        <v>36</v>
      </c>
      <c r="C88" s="132" t="s">
        <v>229</v>
      </c>
      <c r="D88" s="133" t="s">
        <v>293</v>
      </c>
      <c r="E88" s="134">
        <v>700</v>
      </c>
      <c r="F88" s="135" t="s">
        <v>231</v>
      </c>
      <c r="G88" s="134"/>
      <c r="H88" s="134">
        <v>1400</v>
      </c>
      <c r="I88" s="134" t="s">
        <v>294</v>
      </c>
      <c r="J88" s="134"/>
      <c r="K88" s="134">
        <v>1793.14</v>
      </c>
      <c r="L88" s="135" t="s">
        <v>295</v>
      </c>
      <c r="M88" s="135"/>
      <c r="N88" s="135" t="s">
        <v>92</v>
      </c>
      <c r="O88" s="135"/>
      <c r="P88" s="135"/>
      <c r="Q88" s="135"/>
      <c r="R88" s="135"/>
      <c r="S88" s="135"/>
      <c r="T88" s="135"/>
      <c r="U88" s="135"/>
      <c r="V88" s="135"/>
    </row>
    <row r="89" spans="1:22" ht="34.200000000000003" x14ac:dyDescent="0.25">
      <c r="A89" s="130">
        <v>37</v>
      </c>
      <c r="B89" s="131">
        <v>37</v>
      </c>
      <c r="C89" s="132" t="s">
        <v>296</v>
      </c>
      <c r="D89" s="133" t="s">
        <v>293</v>
      </c>
      <c r="E89" s="134">
        <v>73.8</v>
      </c>
      <c r="F89" s="135" t="s">
        <v>297</v>
      </c>
      <c r="G89" s="134"/>
      <c r="H89" s="134">
        <v>147.6</v>
      </c>
      <c r="I89" s="134" t="s">
        <v>298</v>
      </c>
      <c r="J89" s="134"/>
      <c r="K89" s="134">
        <v>831.2</v>
      </c>
      <c r="L89" s="135" t="s">
        <v>299</v>
      </c>
      <c r="M89" s="135"/>
      <c r="N89" s="135" t="s">
        <v>92</v>
      </c>
      <c r="O89" s="135"/>
      <c r="P89" s="135"/>
      <c r="Q89" s="135"/>
      <c r="R89" s="135"/>
      <c r="S89" s="135"/>
      <c r="T89" s="135"/>
      <c r="U89" s="135"/>
      <c r="V89" s="135"/>
    </row>
    <row r="90" spans="1:22" ht="34.200000000000003" x14ac:dyDescent="0.25">
      <c r="A90" s="130">
        <v>38</v>
      </c>
      <c r="B90" s="131">
        <v>38</v>
      </c>
      <c r="C90" s="132" t="s">
        <v>236</v>
      </c>
      <c r="D90" s="133" t="s">
        <v>293</v>
      </c>
      <c r="E90" s="134">
        <v>15.1</v>
      </c>
      <c r="F90" s="135" t="s">
        <v>237</v>
      </c>
      <c r="G90" s="134"/>
      <c r="H90" s="134">
        <v>30.2</v>
      </c>
      <c r="I90" s="134" t="s">
        <v>300</v>
      </c>
      <c r="J90" s="134"/>
      <c r="K90" s="134">
        <v>77.14</v>
      </c>
      <c r="L90" s="135" t="s">
        <v>301</v>
      </c>
      <c r="M90" s="135"/>
      <c r="N90" s="135" t="s">
        <v>92</v>
      </c>
      <c r="O90" s="135"/>
      <c r="P90" s="135"/>
      <c r="Q90" s="135"/>
      <c r="R90" s="135"/>
      <c r="S90" s="135"/>
      <c r="T90" s="135"/>
      <c r="U90" s="135"/>
      <c r="V90" s="135"/>
    </row>
    <row r="91" spans="1:22" ht="136.80000000000001" x14ac:dyDescent="0.25">
      <c r="A91" s="130">
        <v>39</v>
      </c>
      <c r="B91" s="131">
        <v>39</v>
      </c>
      <c r="C91" s="132" t="s">
        <v>302</v>
      </c>
      <c r="D91" s="133" t="s">
        <v>230</v>
      </c>
      <c r="E91" s="134">
        <v>134.30000000000001</v>
      </c>
      <c r="F91" s="135" t="s">
        <v>303</v>
      </c>
      <c r="G91" s="134">
        <v>6.3</v>
      </c>
      <c r="H91" s="134" t="s">
        <v>304</v>
      </c>
      <c r="I91" s="134" t="s">
        <v>303</v>
      </c>
      <c r="J91" s="134">
        <v>6.3</v>
      </c>
      <c r="K91" s="134" t="s">
        <v>305</v>
      </c>
      <c r="L91" s="135" t="s">
        <v>306</v>
      </c>
      <c r="M91" s="135"/>
      <c r="N91" s="135" t="s">
        <v>81</v>
      </c>
      <c r="O91" s="135"/>
      <c r="P91" s="135"/>
      <c r="Q91" s="135"/>
      <c r="R91" s="135"/>
      <c r="S91" s="135"/>
      <c r="T91" s="135"/>
      <c r="U91" s="135"/>
      <c r="V91" s="135">
        <v>33.15</v>
      </c>
    </row>
    <row r="92" spans="1:22" ht="136.80000000000001" x14ac:dyDescent="0.25">
      <c r="A92" s="130">
        <v>40</v>
      </c>
      <c r="B92" s="131">
        <v>40</v>
      </c>
      <c r="C92" s="132" t="s">
        <v>307</v>
      </c>
      <c r="D92" s="133" t="s">
        <v>230</v>
      </c>
      <c r="E92" s="134">
        <v>126.08</v>
      </c>
      <c r="F92" s="135" t="s">
        <v>308</v>
      </c>
      <c r="G92" s="134">
        <v>6.3</v>
      </c>
      <c r="H92" s="134" t="s">
        <v>309</v>
      </c>
      <c r="I92" s="134" t="s">
        <v>308</v>
      </c>
      <c r="J92" s="134">
        <v>6.3</v>
      </c>
      <c r="K92" s="134" t="s">
        <v>310</v>
      </c>
      <c r="L92" s="135" t="s">
        <v>311</v>
      </c>
      <c r="M92" s="135"/>
      <c r="N92" s="135" t="s">
        <v>81</v>
      </c>
      <c r="O92" s="135"/>
      <c r="P92" s="135"/>
      <c r="Q92" s="135"/>
      <c r="R92" s="135"/>
      <c r="S92" s="135"/>
      <c r="T92" s="135"/>
      <c r="U92" s="135"/>
      <c r="V92" s="135">
        <v>33.15</v>
      </c>
    </row>
    <row r="93" spans="1:22" ht="136.80000000000001" x14ac:dyDescent="0.25">
      <c r="A93" s="130">
        <v>41</v>
      </c>
      <c r="B93" s="131">
        <v>41</v>
      </c>
      <c r="C93" s="132" t="s">
        <v>312</v>
      </c>
      <c r="D93" s="133" t="s">
        <v>313</v>
      </c>
      <c r="E93" s="134">
        <v>4115.29</v>
      </c>
      <c r="F93" s="135" t="s">
        <v>314</v>
      </c>
      <c r="G93" s="134" t="s">
        <v>315</v>
      </c>
      <c r="H93" s="134" t="s">
        <v>316</v>
      </c>
      <c r="I93" s="134" t="s">
        <v>317</v>
      </c>
      <c r="J93" s="134" t="s">
        <v>318</v>
      </c>
      <c r="K93" s="134" t="s">
        <v>319</v>
      </c>
      <c r="L93" s="135" t="s">
        <v>320</v>
      </c>
      <c r="M93" s="135"/>
      <c r="N93" s="135" t="s">
        <v>81</v>
      </c>
      <c r="O93" s="135"/>
      <c r="P93" s="135"/>
      <c r="Q93" s="135"/>
      <c r="R93" s="135"/>
      <c r="S93" s="135"/>
      <c r="T93" s="135"/>
      <c r="U93" s="135"/>
      <c r="V93" s="135" t="s">
        <v>321</v>
      </c>
    </row>
    <row r="94" spans="1:22" ht="79.8" x14ac:dyDescent="0.25">
      <c r="A94" s="130">
        <v>42</v>
      </c>
      <c r="B94" s="131">
        <v>42</v>
      </c>
      <c r="C94" s="132" t="s">
        <v>163</v>
      </c>
      <c r="D94" s="133" t="s">
        <v>202</v>
      </c>
      <c r="E94" s="134">
        <v>2435.67</v>
      </c>
      <c r="F94" s="135" t="s">
        <v>165</v>
      </c>
      <c r="G94" s="134" t="s">
        <v>75</v>
      </c>
      <c r="H94" s="134" t="s">
        <v>322</v>
      </c>
      <c r="I94" s="134" t="s">
        <v>323</v>
      </c>
      <c r="J94" s="134" t="s">
        <v>324</v>
      </c>
      <c r="K94" s="134" t="s">
        <v>325</v>
      </c>
      <c r="L94" s="135" t="s">
        <v>326</v>
      </c>
      <c r="M94" s="135"/>
      <c r="N94" s="135" t="s">
        <v>81</v>
      </c>
      <c r="O94" s="135"/>
      <c r="P94" s="135"/>
      <c r="Q94" s="135"/>
      <c r="R94" s="135"/>
      <c r="S94" s="135"/>
      <c r="T94" s="135"/>
      <c r="U94" s="135"/>
      <c r="V94" s="135" t="s">
        <v>327</v>
      </c>
    </row>
    <row r="95" spans="1:22" ht="91.2" x14ac:dyDescent="0.25">
      <c r="A95" s="130">
        <v>43</v>
      </c>
      <c r="B95" s="131">
        <v>43</v>
      </c>
      <c r="C95" s="132" t="s">
        <v>262</v>
      </c>
      <c r="D95" s="133" t="s">
        <v>328</v>
      </c>
      <c r="E95" s="134">
        <v>1152.3</v>
      </c>
      <c r="F95" s="135" t="s">
        <v>264</v>
      </c>
      <c r="G95" s="134" t="s">
        <v>195</v>
      </c>
      <c r="H95" s="134" t="s">
        <v>329</v>
      </c>
      <c r="I95" s="134" t="s">
        <v>330</v>
      </c>
      <c r="J95" s="134" t="s">
        <v>331</v>
      </c>
      <c r="K95" s="134" t="s">
        <v>332</v>
      </c>
      <c r="L95" s="135" t="s">
        <v>333</v>
      </c>
      <c r="M95" s="135"/>
      <c r="N95" s="135" t="s">
        <v>81</v>
      </c>
      <c r="O95" s="135"/>
      <c r="P95" s="135"/>
      <c r="Q95" s="135"/>
      <c r="R95" s="135"/>
      <c r="S95" s="135"/>
      <c r="T95" s="135"/>
      <c r="U95" s="135"/>
      <c r="V95" s="135" t="s">
        <v>334</v>
      </c>
    </row>
    <row r="96" spans="1:22" ht="79.8" x14ac:dyDescent="0.25">
      <c r="A96" s="130">
        <v>44</v>
      </c>
      <c r="B96" s="131">
        <v>44</v>
      </c>
      <c r="C96" s="132" t="s">
        <v>271</v>
      </c>
      <c r="D96" s="133" t="s">
        <v>335</v>
      </c>
      <c r="E96" s="134">
        <v>22.8</v>
      </c>
      <c r="F96" s="135" t="s">
        <v>273</v>
      </c>
      <c r="G96" s="134"/>
      <c r="H96" s="134">
        <v>12.2</v>
      </c>
      <c r="I96" s="134" t="s">
        <v>336</v>
      </c>
      <c r="J96" s="134"/>
      <c r="K96" s="134">
        <v>40.57</v>
      </c>
      <c r="L96" s="135" t="s">
        <v>337</v>
      </c>
      <c r="M96" s="135"/>
      <c r="N96" s="135" t="s">
        <v>92</v>
      </c>
      <c r="O96" s="135"/>
      <c r="P96" s="135"/>
      <c r="Q96" s="135"/>
      <c r="R96" s="135"/>
      <c r="S96" s="135"/>
      <c r="T96" s="135"/>
      <c r="U96" s="135"/>
      <c r="V96" s="135"/>
    </row>
    <row r="97" spans="1:22" ht="79.8" x14ac:dyDescent="0.25">
      <c r="A97" s="130">
        <v>45</v>
      </c>
      <c r="B97" s="131">
        <v>45</v>
      </c>
      <c r="C97" s="132" t="s">
        <v>276</v>
      </c>
      <c r="D97" s="133" t="s">
        <v>338</v>
      </c>
      <c r="E97" s="134">
        <v>17.600000000000001</v>
      </c>
      <c r="F97" s="135" t="s">
        <v>278</v>
      </c>
      <c r="G97" s="134"/>
      <c r="H97" s="134">
        <v>37.659999999999997</v>
      </c>
      <c r="I97" s="134" t="s">
        <v>339</v>
      </c>
      <c r="J97" s="134"/>
      <c r="K97" s="134">
        <v>125.51</v>
      </c>
      <c r="L97" s="135" t="s">
        <v>340</v>
      </c>
      <c r="M97" s="135"/>
      <c r="N97" s="135" t="s">
        <v>92</v>
      </c>
      <c r="O97" s="135"/>
      <c r="P97" s="135"/>
      <c r="Q97" s="135"/>
      <c r="R97" s="135"/>
      <c r="S97" s="135"/>
      <c r="T97" s="135"/>
      <c r="U97" s="135"/>
      <c r="V97" s="135"/>
    </row>
    <row r="98" spans="1:22" ht="68.400000000000006" x14ac:dyDescent="0.25">
      <c r="A98" s="130">
        <v>46</v>
      </c>
      <c r="B98" s="131">
        <v>46</v>
      </c>
      <c r="C98" s="132" t="s">
        <v>212</v>
      </c>
      <c r="D98" s="133" t="s">
        <v>341</v>
      </c>
      <c r="E98" s="134">
        <v>922.65</v>
      </c>
      <c r="F98" s="135">
        <v>911.86</v>
      </c>
      <c r="G98" s="134" t="s">
        <v>214</v>
      </c>
      <c r="H98" s="134" t="s">
        <v>342</v>
      </c>
      <c r="I98" s="134">
        <v>36.479999999999997</v>
      </c>
      <c r="J98" s="134" t="s">
        <v>343</v>
      </c>
      <c r="K98" s="134" t="s">
        <v>344</v>
      </c>
      <c r="L98" s="135">
        <v>401.9</v>
      </c>
      <c r="M98" s="135"/>
      <c r="N98" s="135" t="s">
        <v>81</v>
      </c>
      <c r="O98" s="135"/>
      <c r="P98" s="135"/>
      <c r="Q98" s="135"/>
      <c r="R98" s="135"/>
      <c r="S98" s="135"/>
      <c r="T98" s="135"/>
      <c r="U98" s="135"/>
      <c r="V98" s="135" t="s">
        <v>345</v>
      </c>
    </row>
    <row r="99" spans="1:22" ht="136.80000000000001" x14ac:dyDescent="0.25">
      <c r="A99" s="130">
        <v>47</v>
      </c>
      <c r="B99" s="131">
        <v>47</v>
      </c>
      <c r="C99" s="132" t="s">
        <v>219</v>
      </c>
      <c r="D99" s="133" t="s">
        <v>346</v>
      </c>
      <c r="E99" s="134">
        <v>6648.78</v>
      </c>
      <c r="F99" s="135" t="s">
        <v>221</v>
      </c>
      <c r="G99" s="134" t="s">
        <v>222</v>
      </c>
      <c r="H99" s="134" t="s">
        <v>347</v>
      </c>
      <c r="I99" s="134" t="s">
        <v>348</v>
      </c>
      <c r="J99" s="134" t="s">
        <v>349</v>
      </c>
      <c r="K99" s="134" t="s">
        <v>350</v>
      </c>
      <c r="L99" s="135" t="s">
        <v>351</v>
      </c>
      <c r="M99" s="135"/>
      <c r="N99" s="135" t="s">
        <v>81</v>
      </c>
      <c r="O99" s="135"/>
      <c r="P99" s="135"/>
      <c r="Q99" s="135"/>
      <c r="R99" s="135"/>
      <c r="S99" s="135"/>
      <c r="T99" s="135"/>
      <c r="U99" s="135"/>
      <c r="V99" s="135" t="s">
        <v>352</v>
      </c>
    </row>
    <row r="100" spans="1:22" ht="34.200000000000003" x14ac:dyDescent="0.25">
      <c r="A100" s="130">
        <v>48</v>
      </c>
      <c r="B100" s="131">
        <v>48</v>
      </c>
      <c r="C100" s="132" t="s">
        <v>229</v>
      </c>
      <c r="D100" s="133" t="s">
        <v>230</v>
      </c>
      <c r="E100" s="134">
        <v>700</v>
      </c>
      <c r="F100" s="135" t="s">
        <v>231</v>
      </c>
      <c r="G100" s="134"/>
      <c r="H100" s="134">
        <v>700</v>
      </c>
      <c r="I100" s="134" t="s">
        <v>231</v>
      </c>
      <c r="J100" s="134"/>
      <c r="K100" s="134">
        <v>896.57</v>
      </c>
      <c r="L100" s="135" t="s">
        <v>232</v>
      </c>
      <c r="M100" s="135"/>
      <c r="N100" s="135" t="s">
        <v>92</v>
      </c>
      <c r="O100" s="135"/>
      <c r="P100" s="135"/>
      <c r="Q100" s="135"/>
      <c r="R100" s="135"/>
      <c r="S100" s="135"/>
      <c r="T100" s="135"/>
      <c r="U100" s="135"/>
      <c r="V100" s="135"/>
    </row>
    <row r="101" spans="1:22" ht="34.200000000000003" x14ac:dyDescent="0.25">
      <c r="A101" s="130">
        <v>49</v>
      </c>
      <c r="B101" s="131">
        <v>49</v>
      </c>
      <c r="C101" s="132" t="s">
        <v>296</v>
      </c>
      <c r="D101" s="133" t="s">
        <v>230</v>
      </c>
      <c r="E101" s="134">
        <v>73.8</v>
      </c>
      <c r="F101" s="135" t="s">
        <v>297</v>
      </c>
      <c r="G101" s="134"/>
      <c r="H101" s="134">
        <v>73.8</v>
      </c>
      <c r="I101" s="134" t="s">
        <v>297</v>
      </c>
      <c r="J101" s="134"/>
      <c r="K101" s="134">
        <v>415.6</v>
      </c>
      <c r="L101" s="135" t="s">
        <v>353</v>
      </c>
      <c r="M101" s="135"/>
      <c r="N101" s="135" t="s">
        <v>92</v>
      </c>
      <c r="O101" s="135"/>
      <c r="P101" s="135"/>
      <c r="Q101" s="135"/>
      <c r="R101" s="135"/>
      <c r="S101" s="135"/>
      <c r="T101" s="135"/>
      <c r="U101" s="135"/>
      <c r="V101" s="135"/>
    </row>
    <row r="102" spans="1:22" ht="18.45" customHeight="1" x14ac:dyDescent="0.25">
      <c r="A102" s="142" t="s">
        <v>354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68.400000000000006" x14ac:dyDescent="0.25">
      <c r="A103" s="130">
        <v>50</v>
      </c>
      <c r="B103" s="131">
        <v>50</v>
      </c>
      <c r="C103" s="132" t="s">
        <v>212</v>
      </c>
      <c r="D103" s="133" t="s">
        <v>355</v>
      </c>
      <c r="E103" s="134">
        <v>922.65</v>
      </c>
      <c r="F103" s="135">
        <v>911.86</v>
      </c>
      <c r="G103" s="134" t="s">
        <v>214</v>
      </c>
      <c r="H103" s="134" t="s">
        <v>356</v>
      </c>
      <c r="I103" s="134">
        <v>27.36</v>
      </c>
      <c r="J103" s="134" t="s">
        <v>357</v>
      </c>
      <c r="K103" s="134" t="s">
        <v>358</v>
      </c>
      <c r="L103" s="135">
        <v>301.42</v>
      </c>
      <c r="M103" s="135"/>
      <c r="N103" s="135" t="s">
        <v>81</v>
      </c>
      <c r="O103" s="135"/>
      <c r="P103" s="135"/>
      <c r="Q103" s="135"/>
      <c r="R103" s="135"/>
      <c r="S103" s="135"/>
      <c r="T103" s="135"/>
      <c r="U103" s="135"/>
      <c r="V103" s="135" t="s">
        <v>359</v>
      </c>
    </row>
    <row r="104" spans="1:22" ht="136.80000000000001" x14ac:dyDescent="0.25">
      <c r="A104" s="130">
        <v>51</v>
      </c>
      <c r="B104" s="131">
        <v>51</v>
      </c>
      <c r="C104" s="132" t="s">
        <v>219</v>
      </c>
      <c r="D104" s="133" t="s">
        <v>360</v>
      </c>
      <c r="E104" s="134">
        <v>6648.78</v>
      </c>
      <c r="F104" s="135" t="s">
        <v>221</v>
      </c>
      <c r="G104" s="134" t="s">
        <v>222</v>
      </c>
      <c r="H104" s="134" t="s">
        <v>361</v>
      </c>
      <c r="I104" s="134" t="s">
        <v>362</v>
      </c>
      <c r="J104" s="134" t="s">
        <v>363</v>
      </c>
      <c r="K104" s="134" t="s">
        <v>364</v>
      </c>
      <c r="L104" s="135" t="s">
        <v>365</v>
      </c>
      <c r="M104" s="135"/>
      <c r="N104" s="135" t="s">
        <v>81</v>
      </c>
      <c r="O104" s="135"/>
      <c r="P104" s="135"/>
      <c r="Q104" s="135"/>
      <c r="R104" s="135"/>
      <c r="S104" s="135"/>
      <c r="T104" s="135"/>
      <c r="U104" s="135"/>
      <c r="V104" s="135" t="s">
        <v>366</v>
      </c>
    </row>
    <row r="105" spans="1:22" ht="34.200000000000003" x14ac:dyDescent="0.25">
      <c r="A105" s="130">
        <v>52</v>
      </c>
      <c r="B105" s="131">
        <v>52</v>
      </c>
      <c r="C105" s="132" t="s">
        <v>229</v>
      </c>
      <c r="D105" s="133" t="s">
        <v>230</v>
      </c>
      <c r="E105" s="134">
        <v>700</v>
      </c>
      <c r="F105" s="135" t="s">
        <v>231</v>
      </c>
      <c r="G105" s="134"/>
      <c r="H105" s="134">
        <v>700</v>
      </c>
      <c r="I105" s="134" t="s">
        <v>231</v>
      </c>
      <c r="J105" s="134"/>
      <c r="K105" s="134">
        <v>896.57</v>
      </c>
      <c r="L105" s="135" t="s">
        <v>232</v>
      </c>
      <c r="M105" s="135"/>
      <c r="N105" s="135" t="s">
        <v>92</v>
      </c>
      <c r="O105" s="135"/>
      <c r="P105" s="135"/>
      <c r="Q105" s="135"/>
      <c r="R105" s="135"/>
      <c r="S105" s="135"/>
      <c r="T105" s="135"/>
      <c r="U105" s="135"/>
      <c r="V105" s="135"/>
    </row>
    <row r="106" spans="1:22" ht="18.45" customHeight="1" x14ac:dyDescent="0.25">
      <c r="A106" s="142" t="s">
        <v>367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</row>
    <row r="107" spans="1:22" ht="91.2" x14ac:dyDescent="0.25">
      <c r="A107" s="130">
        <v>53</v>
      </c>
      <c r="B107" s="131">
        <v>53</v>
      </c>
      <c r="C107" s="132" t="s">
        <v>368</v>
      </c>
      <c r="D107" s="133" t="s">
        <v>369</v>
      </c>
      <c r="E107" s="134">
        <v>4924.93</v>
      </c>
      <c r="F107" s="135" t="s">
        <v>370</v>
      </c>
      <c r="G107" s="134">
        <v>82.09</v>
      </c>
      <c r="H107" s="134" t="s">
        <v>371</v>
      </c>
      <c r="I107" s="134" t="s">
        <v>372</v>
      </c>
      <c r="J107" s="134">
        <v>2.46</v>
      </c>
      <c r="K107" s="134" t="s">
        <v>373</v>
      </c>
      <c r="L107" s="135" t="s">
        <v>374</v>
      </c>
      <c r="M107" s="135"/>
      <c r="N107" s="135" t="s">
        <v>81</v>
      </c>
      <c r="O107" s="135"/>
      <c r="P107" s="135"/>
      <c r="Q107" s="135"/>
      <c r="R107" s="135"/>
      <c r="S107" s="135"/>
      <c r="T107" s="135"/>
      <c r="U107" s="135"/>
      <c r="V107" s="135">
        <v>12.99</v>
      </c>
    </row>
    <row r="108" spans="1:22" ht="34.200000000000003" x14ac:dyDescent="0.25">
      <c r="A108" s="130">
        <v>54</v>
      </c>
      <c r="B108" s="131">
        <v>54</v>
      </c>
      <c r="C108" s="132" t="s">
        <v>375</v>
      </c>
      <c r="D108" s="133" t="s">
        <v>376</v>
      </c>
      <c r="E108" s="134">
        <v>16.920000000000002</v>
      </c>
      <c r="F108" s="135" t="s">
        <v>377</v>
      </c>
      <c r="G108" s="134"/>
      <c r="H108" s="134">
        <v>50.76</v>
      </c>
      <c r="I108" s="134" t="s">
        <v>378</v>
      </c>
      <c r="J108" s="134"/>
      <c r="K108" s="134">
        <v>142.74</v>
      </c>
      <c r="L108" s="135" t="s">
        <v>379</v>
      </c>
      <c r="M108" s="135"/>
      <c r="N108" s="135" t="s">
        <v>92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91.2" x14ac:dyDescent="0.25">
      <c r="A109" s="130">
        <v>55</v>
      </c>
      <c r="B109" s="131">
        <v>55</v>
      </c>
      <c r="C109" s="132" t="s">
        <v>380</v>
      </c>
      <c r="D109" s="133" t="s">
        <v>381</v>
      </c>
      <c r="E109" s="134">
        <v>4169.8</v>
      </c>
      <c r="F109" s="135" t="s">
        <v>382</v>
      </c>
      <c r="G109" s="134">
        <v>76.14</v>
      </c>
      <c r="H109" s="134" t="s">
        <v>383</v>
      </c>
      <c r="I109" s="134" t="s">
        <v>384</v>
      </c>
      <c r="J109" s="134">
        <v>1.52</v>
      </c>
      <c r="K109" s="134" t="s">
        <v>385</v>
      </c>
      <c r="L109" s="135" t="s">
        <v>386</v>
      </c>
      <c r="M109" s="135"/>
      <c r="N109" s="135" t="s">
        <v>81</v>
      </c>
      <c r="O109" s="135"/>
      <c r="P109" s="135"/>
      <c r="Q109" s="135"/>
      <c r="R109" s="135"/>
      <c r="S109" s="135"/>
      <c r="T109" s="135"/>
      <c r="U109" s="135"/>
      <c r="V109" s="135">
        <v>8.01</v>
      </c>
    </row>
    <row r="110" spans="1:22" ht="34.200000000000003" x14ac:dyDescent="0.25">
      <c r="A110" s="130">
        <v>56</v>
      </c>
      <c r="B110" s="131">
        <v>56</v>
      </c>
      <c r="C110" s="132" t="s">
        <v>387</v>
      </c>
      <c r="D110" s="133" t="s">
        <v>118</v>
      </c>
      <c r="E110" s="134">
        <v>11.49</v>
      </c>
      <c r="F110" s="135" t="s">
        <v>388</v>
      </c>
      <c r="G110" s="134"/>
      <c r="H110" s="134">
        <v>22.98</v>
      </c>
      <c r="I110" s="134" t="s">
        <v>389</v>
      </c>
      <c r="J110" s="134"/>
      <c r="K110" s="134">
        <v>68.680000000000007</v>
      </c>
      <c r="L110" s="135" t="s">
        <v>390</v>
      </c>
      <c r="M110" s="135"/>
      <c r="N110" s="135" t="s">
        <v>92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45.6" x14ac:dyDescent="0.25">
      <c r="A111" s="130">
        <v>57</v>
      </c>
      <c r="B111" s="131">
        <v>57</v>
      </c>
      <c r="C111" s="132" t="s">
        <v>391</v>
      </c>
      <c r="D111" s="133" t="s">
        <v>209</v>
      </c>
      <c r="E111" s="134">
        <v>1.56</v>
      </c>
      <c r="F111" s="135" t="s">
        <v>392</v>
      </c>
      <c r="G111" s="134"/>
      <c r="H111" s="134">
        <v>6.24</v>
      </c>
      <c r="I111" s="134" t="s">
        <v>393</v>
      </c>
      <c r="J111" s="134"/>
      <c r="K111" s="134">
        <v>14.52</v>
      </c>
      <c r="L111" s="135" t="s">
        <v>394</v>
      </c>
      <c r="M111" s="135"/>
      <c r="N111" s="135" t="s">
        <v>92</v>
      </c>
      <c r="O111" s="135"/>
      <c r="P111" s="135"/>
      <c r="Q111" s="135"/>
      <c r="R111" s="135"/>
      <c r="S111" s="135"/>
      <c r="T111" s="135"/>
      <c r="U111" s="135"/>
      <c r="V111" s="135"/>
    </row>
    <row r="112" spans="1:22" ht="57" x14ac:dyDescent="0.25">
      <c r="A112" s="130">
        <v>58</v>
      </c>
      <c r="B112" s="131">
        <v>58</v>
      </c>
      <c r="C112" s="132" t="s">
        <v>395</v>
      </c>
      <c r="D112" s="133" t="s">
        <v>123</v>
      </c>
      <c r="E112" s="134">
        <v>12.46</v>
      </c>
      <c r="F112" s="135" t="s">
        <v>396</v>
      </c>
      <c r="G112" s="134"/>
      <c r="H112" s="134">
        <v>12.46</v>
      </c>
      <c r="I112" s="134" t="s">
        <v>396</v>
      </c>
      <c r="J112" s="134"/>
      <c r="K112" s="134">
        <v>29.22</v>
      </c>
      <c r="L112" s="135" t="s">
        <v>397</v>
      </c>
      <c r="M112" s="135"/>
      <c r="N112" s="135" t="s">
        <v>92</v>
      </c>
      <c r="O112" s="135"/>
      <c r="P112" s="135"/>
      <c r="Q112" s="135"/>
      <c r="R112" s="135"/>
      <c r="S112" s="135"/>
      <c r="T112" s="135"/>
      <c r="U112" s="135"/>
      <c r="V112" s="135"/>
    </row>
    <row r="113" spans="1:22" ht="45.6" x14ac:dyDescent="0.25">
      <c r="A113" s="130">
        <v>59</v>
      </c>
      <c r="B113" s="131">
        <v>59</v>
      </c>
      <c r="C113" s="132" t="s">
        <v>398</v>
      </c>
      <c r="D113" s="133" t="s">
        <v>123</v>
      </c>
      <c r="E113" s="134">
        <v>2.3199999999999998</v>
      </c>
      <c r="F113" s="135" t="s">
        <v>399</v>
      </c>
      <c r="G113" s="134"/>
      <c r="H113" s="134">
        <v>2.3199999999999998</v>
      </c>
      <c r="I113" s="134" t="s">
        <v>399</v>
      </c>
      <c r="J113" s="134"/>
      <c r="K113" s="134">
        <v>9.16</v>
      </c>
      <c r="L113" s="135" t="s">
        <v>400</v>
      </c>
      <c r="M113" s="135"/>
      <c r="N113" s="135" t="s">
        <v>92</v>
      </c>
      <c r="O113" s="135"/>
      <c r="P113" s="135"/>
      <c r="Q113" s="135"/>
      <c r="R113" s="135"/>
      <c r="S113" s="135"/>
      <c r="T113" s="135"/>
      <c r="U113" s="135"/>
      <c r="V113" s="135"/>
    </row>
    <row r="114" spans="1:22" ht="45.6" x14ac:dyDescent="0.25">
      <c r="A114" s="130">
        <v>60</v>
      </c>
      <c r="B114" s="131">
        <v>60</v>
      </c>
      <c r="C114" s="132" t="s">
        <v>401</v>
      </c>
      <c r="D114" s="133" t="s">
        <v>118</v>
      </c>
      <c r="E114" s="134">
        <v>0.95</v>
      </c>
      <c r="F114" s="135" t="s">
        <v>402</v>
      </c>
      <c r="G114" s="134"/>
      <c r="H114" s="134">
        <v>1.9</v>
      </c>
      <c r="I114" s="134" t="s">
        <v>403</v>
      </c>
      <c r="J114" s="134"/>
      <c r="K114" s="134">
        <v>8.4600000000000009</v>
      </c>
      <c r="L114" s="135" t="s">
        <v>404</v>
      </c>
      <c r="M114" s="135"/>
      <c r="N114" s="135" t="s">
        <v>92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45.6" x14ac:dyDescent="0.25">
      <c r="A115" s="130">
        <v>61</v>
      </c>
      <c r="B115" s="131">
        <v>61</v>
      </c>
      <c r="C115" s="132" t="s">
        <v>405</v>
      </c>
      <c r="D115" s="133" t="s">
        <v>123</v>
      </c>
      <c r="E115" s="134">
        <v>0.97</v>
      </c>
      <c r="F115" s="135" t="s">
        <v>406</v>
      </c>
      <c r="G115" s="134"/>
      <c r="H115" s="134">
        <v>0.97</v>
      </c>
      <c r="I115" s="134" t="s">
        <v>406</v>
      </c>
      <c r="J115" s="134"/>
      <c r="K115" s="134">
        <v>4.41</v>
      </c>
      <c r="L115" s="135" t="s">
        <v>407</v>
      </c>
      <c r="M115" s="135"/>
      <c r="N115" s="135" t="s">
        <v>92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18.45" customHeight="1" x14ac:dyDescent="0.25">
      <c r="A116" s="142" t="s">
        <v>408</v>
      </c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</row>
    <row r="117" spans="1:22" ht="57" x14ac:dyDescent="0.25">
      <c r="A117" s="136">
        <v>62</v>
      </c>
      <c r="B117" s="137">
        <v>62</v>
      </c>
      <c r="C117" s="138" t="s">
        <v>409</v>
      </c>
      <c r="D117" s="139" t="s">
        <v>410</v>
      </c>
      <c r="E117" s="140">
        <v>1834.66</v>
      </c>
      <c r="F117" s="141" t="s">
        <v>411</v>
      </c>
      <c r="G117" s="140" t="s">
        <v>412</v>
      </c>
      <c r="H117" s="140" t="s">
        <v>413</v>
      </c>
      <c r="I117" s="140" t="s">
        <v>414</v>
      </c>
      <c r="J117" s="140" t="s">
        <v>415</v>
      </c>
      <c r="K117" s="140" t="s">
        <v>416</v>
      </c>
      <c r="L117" s="141" t="s">
        <v>417</v>
      </c>
      <c r="M117" s="141"/>
      <c r="N117" s="141" t="s">
        <v>81</v>
      </c>
      <c r="O117" s="141"/>
      <c r="P117" s="141"/>
      <c r="Q117" s="141"/>
      <c r="R117" s="141"/>
      <c r="S117" s="141"/>
      <c r="T117" s="141"/>
      <c r="U117" s="141"/>
      <c r="V117" s="141" t="s">
        <v>418</v>
      </c>
    </row>
    <row r="118" spans="1:22" ht="19.350000000000001" customHeight="1" x14ac:dyDescent="0.25">
      <c r="A118" s="128" t="s">
        <v>419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</row>
    <row r="119" spans="1:22" ht="18.45" customHeight="1" x14ac:dyDescent="0.25">
      <c r="A119" s="142" t="s">
        <v>420</v>
      </c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</row>
    <row r="120" spans="1:22" ht="68.400000000000006" x14ac:dyDescent="0.25">
      <c r="A120" s="130">
        <v>63</v>
      </c>
      <c r="B120" s="131">
        <v>63</v>
      </c>
      <c r="C120" s="132" t="s">
        <v>177</v>
      </c>
      <c r="D120" s="133" t="s">
        <v>193</v>
      </c>
      <c r="E120" s="134">
        <v>5830.19</v>
      </c>
      <c r="F120" s="135" t="s">
        <v>179</v>
      </c>
      <c r="G120" s="134" t="s">
        <v>180</v>
      </c>
      <c r="H120" s="134" t="s">
        <v>421</v>
      </c>
      <c r="I120" s="134" t="s">
        <v>422</v>
      </c>
      <c r="J120" s="134" t="s">
        <v>198</v>
      </c>
      <c r="K120" s="134" t="s">
        <v>423</v>
      </c>
      <c r="L120" s="135" t="s">
        <v>424</v>
      </c>
      <c r="M120" s="135"/>
      <c r="N120" s="135" t="s">
        <v>81</v>
      </c>
      <c r="O120" s="135"/>
      <c r="P120" s="135"/>
      <c r="Q120" s="135"/>
      <c r="R120" s="135"/>
      <c r="S120" s="135"/>
      <c r="T120" s="135"/>
      <c r="U120" s="135"/>
      <c r="V120" s="135" t="s">
        <v>425</v>
      </c>
    </row>
    <row r="121" spans="1:22" ht="18.45" customHeight="1" x14ac:dyDescent="0.25">
      <c r="A121" s="142" t="s">
        <v>176</v>
      </c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</row>
    <row r="122" spans="1:22" ht="79.8" x14ac:dyDescent="0.25">
      <c r="A122" s="130">
        <v>64</v>
      </c>
      <c r="B122" s="131">
        <v>64</v>
      </c>
      <c r="C122" s="132" t="s">
        <v>163</v>
      </c>
      <c r="D122" s="133" t="s">
        <v>426</v>
      </c>
      <c r="E122" s="134">
        <v>2435.67</v>
      </c>
      <c r="F122" s="135" t="s">
        <v>165</v>
      </c>
      <c r="G122" s="134" t="s">
        <v>75</v>
      </c>
      <c r="H122" s="134" t="s">
        <v>427</v>
      </c>
      <c r="I122" s="134" t="s">
        <v>428</v>
      </c>
      <c r="J122" s="134" t="s">
        <v>429</v>
      </c>
      <c r="K122" s="134" t="s">
        <v>430</v>
      </c>
      <c r="L122" s="135" t="s">
        <v>431</v>
      </c>
      <c r="M122" s="135"/>
      <c r="N122" s="135" t="s">
        <v>81</v>
      </c>
      <c r="O122" s="135"/>
      <c r="P122" s="135"/>
      <c r="Q122" s="135"/>
      <c r="R122" s="135"/>
      <c r="S122" s="135"/>
      <c r="T122" s="135"/>
      <c r="U122" s="135"/>
      <c r="V122" s="135" t="s">
        <v>432</v>
      </c>
    </row>
    <row r="123" spans="1:22" ht="45.6" x14ac:dyDescent="0.25">
      <c r="A123" s="130">
        <v>65</v>
      </c>
      <c r="B123" s="131">
        <v>65</v>
      </c>
      <c r="C123" s="132" t="s">
        <v>172</v>
      </c>
      <c r="D123" s="133" t="s">
        <v>209</v>
      </c>
      <c r="E123" s="134">
        <v>18.600000000000001</v>
      </c>
      <c r="F123" s="135" t="s">
        <v>173</v>
      </c>
      <c r="G123" s="134"/>
      <c r="H123" s="134">
        <v>74.400000000000006</v>
      </c>
      <c r="I123" s="134" t="s">
        <v>433</v>
      </c>
      <c r="J123" s="134"/>
      <c r="K123" s="134">
        <v>137.91999999999999</v>
      </c>
      <c r="L123" s="135" t="s">
        <v>434</v>
      </c>
      <c r="M123" s="135"/>
      <c r="N123" s="135" t="s">
        <v>92</v>
      </c>
      <c r="O123" s="135"/>
      <c r="P123" s="135"/>
      <c r="Q123" s="135"/>
      <c r="R123" s="135"/>
      <c r="S123" s="135"/>
      <c r="T123" s="135"/>
      <c r="U123" s="135"/>
      <c r="V123" s="135"/>
    </row>
    <row r="124" spans="1:22" ht="34.200000000000003" x14ac:dyDescent="0.25">
      <c r="A124" s="130">
        <v>66</v>
      </c>
      <c r="B124" s="131">
        <v>66</v>
      </c>
      <c r="C124" s="132" t="s">
        <v>117</v>
      </c>
      <c r="D124" s="133" t="s">
        <v>118</v>
      </c>
      <c r="E124" s="134">
        <v>2.41</v>
      </c>
      <c r="F124" s="135" t="s">
        <v>119</v>
      </c>
      <c r="G124" s="134"/>
      <c r="H124" s="134">
        <v>4.82</v>
      </c>
      <c r="I124" s="134" t="s">
        <v>120</v>
      </c>
      <c r="J124" s="134"/>
      <c r="K124" s="134">
        <v>35.14</v>
      </c>
      <c r="L124" s="135" t="s">
        <v>121</v>
      </c>
      <c r="M124" s="135"/>
      <c r="N124" s="135" t="s">
        <v>92</v>
      </c>
      <c r="O124" s="135"/>
      <c r="P124" s="135"/>
      <c r="Q124" s="135"/>
      <c r="R124" s="135"/>
      <c r="S124" s="135"/>
      <c r="T124" s="135"/>
      <c r="U124" s="135"/>
      <c r="V124" s="135"/>
    </row>
    <row r="125" spans="1:22" ht="18.45" customHeight="1" x14ac:dyDescent="0.25">
      <c r="A125" s="142" t="s">
        <v>354</v>
      </c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</row>
    <row r="126" spans="1:22" ht="68.400000000000006" x14ac:dyDescent="0.25">
      <c r="A126" s="130">
        <v>67</v>
      </c>
      <c r="B126" s="131">
        <v>67</v>
      </c>
      <c r="C126" s="132" t="s">
        <v>435</v>
      </c>
      <c r="D126" s="133" t="s">
        <v>381</v>
      </c>
      <c r="E126" s="134">
        <v>2250.2399999999998</v>
      </c>
      <c r="F126" s="135" t="s">
        <v>436</v>
      </c>
      <c r="G126" s="134" t="s">
        <v>437</v>
      </c>
      <c r="H126" s="134" t="s">
        <v>438</v>
      </c>
      <c r="I126" s="134" t="s">
        <v>439</v>
      </c>
      <c r="J126" s="134" t="s">
        <v>440</v>
      </c>
      <c r="K126" s="134" t="s">
        <v>441</v>
      </c>
      <c r="L126" s="135" t="s">
        <v>442</v>
      </c>
      <c r="M126" s="135"/>
      <c r="N126" s="135" t="s">
        <v>81</v>
      </c>
      <c r="O126" s="135"/>
      <c r="P126" s="135"/>
      <c r="Q126" s="135"/>
      <c r="R126" s="135"/>
      <c r="S126" s="135"/>
      <c r="T126" s="135"/>
      <c r="U126" s="135"/>
      <c r="V126" s="135" t="s">
        <v>443</v>
      </c>
    </row>
    <row r="127" spans="1:22" ht="18.45" customHeight="1" x14ac:dyDescent="0.25">
      <c r="A127" s="142" t="s">
        <v>187</v>
      </c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</row>
    <row r="128" spans="1:22" ht="68.400000000000006" x14ac:dyDescent="0.25">
      <c r="A128" s="130">
        <v>68</v>
      </c>
      <c r="B128" s="131">
        <v>68</v>
      </c>
      <c r="C128" s="132" t="s">
        <v>212</v>
      </c>
      <c r="D128" s="133" t="s">
        <v>341</v>
      </c>
      <c r="E128" s="134">
        <v>922.65</v>
      </c>
      <c r="F128" s="135">
        <v>911.86</v>
      </c>
      <c r="G128" s="134" t="s">
        <v>214</v>
      </c>
      <c r="H128" s="134" t="s">
        <v>342</v>
      </c>
      <c r="I128" s="134">
        <v>36.479999999999997</v>
      </c>
      <c r="J128" s="134" t="s">
        <v>343</v>
      </c>
      <c r="K128" s="134" t="s">
        <v>344</v>
      </c>
      <c r="L128" s="135">
        <v>401.9</v>
      </c>
      <c r="M128" s="135"/>
      <c r="N128" s="135" t="s">
        <v>81</v>
      </c>
      <c r="O128" s="135"/>
      <c r="P128" s="135"/>
      <c r="Q128" s="135"/>
      <c r="R128" s="135"/>
      <c r="S128" s="135"/>
      <c r="T128" s="135"/>
      <c r="U128" s="135"/>
      <c r="V128" s="135" t="s">
        <v>345</v>
      </c>
    </row>
    <row r="129" spans="1:22" ht="136.80000000000001" x14ac:dyDescent="0.25">
      <c r="A129" s="130">
        <v>69</v>
      </c>
      <c r="B129" s="131">
        <v>69</v>
      </c>
      <c r="C129" s="132" t="s">
        <v>219</v>
      </c>
      <c r="D129" s="133" t="s">
        <v>346</v>
      </c>
      <c r="E129" s="134">
        <v>6648.78</v>
      </c>
      <c r="F129" s="135" t="s">
        <v>221</v>
      </c>
      <c r="G129" s="134" t="s">
        <v>222</v>
      </c>
      <c r="H129" s="134" t="s">
        <v>347</v>
      </c>
      <c r="I129" s="134" t="s">
        <v>348</v>
      </c>
      <c r="J129" s="134" t="s">
        <v>349</v>
      </c>
      <c r="K129" s="134" t="s">
        <v>350</v>
      </c>
      <c r="L129" s="135" t="s">
        <v>351</v>
      </c>
      <c r="M129" s="135"/>
      <c r="N129" s="135" t="s">
        <v>81</v>
      </c>
      <c r="O129" s="135"/>
      <c r="P129" s="135"/>
      <c r="Q129" s="135"/>
      <c r="R129" s="135"/>
      <c r="S129" s="135"/>
      <c r="T129" s="135"/>
      <c r="U129" s="135"/>
      <c r="V129" s="135" t="s">
        <v>352</v>
      </c>
    </row>
    <row r="130" spans="1:22" ht="34.200000000000003" x14ac:dyDescent="0.25">
      <c r="A130" s="130">
        <v>70</v>
      </c>
      <c r="B130" s="131">
        <v>70</v>
      </c>
      <c r="C130" s="132" t="s">
        <v>229</v>
      </c>
      <c r="D130" s="133" t="s">
        <v>230</v>
      </c>
      <c r="E130" s="134">
        <v>700</v>
      </c>
      <c r="F130" s="135" t="s">
        <v>231</v>
      </c>
      <c r="G130" s="134"/>
      <c r="H130" s="134">
        <v>700</v>
      </c>
      <c r="I130" s="134" t="s">
        <v>231</v>
      </c>
      <c r="J130" s="134"/>
      <c r="K130" s="134">
        <v>896.57</v>
      </c>
      <c r="L130" s="135" t="s">
        <v>232</v>
      </c>
      <c r="M130" s="135"/>
      <c r="N130" s="135" t="s">
        <v>92</v>
      </c>
      <c r="O130" s="135"/>
      <c r="P130" s="135"/>
      <c r="Q130" s="135"/>
      <c r="R130" s="135"/>
      <c r="S130" s="135"/>
      <c r="T130" s="135"/>
      <c r="U130" s="135"/>
      <c r="V130" s="135"/>
    </row>
    <row r="131" spans="1:22" ht="34.200000000000003" x14ac:dyDescent="0.25">
      <c r="A131" s="130">
        <v>71</v>
      </c>
      <c r="B131" s="131">
        <v>71</v>
      </c>
      <c r="C131" s="132" t="s">
        <v>296</v>
      </c>
      <c r="D131" s="133" t="s">
        <v>230</v>
      </c>
      <c r="E131" s="134">
        <v>73.8</v>
      </c>
      <c r="F131" s="135" t="s">
        <v>297</v>
      </c>
      <c r="G131" s="134"/>
      <c r="H131" s="134">
        <v>73.8</v>
      </c>
      <c r="I131" s="134" t="s">
        <v>297</v>
      </c>
      <c r="J131" s="134"/>
      <c r="K131" s="134">
        <v>415.6</v>
      </c>
      <c r="L131" s="135" t="s">
        <v>353</v>
      </c>
      <c r="M131" s="135"/>
      <c r="N131" s="135" t="s">
        <v>92</v>
      </c>
      <c r="O131" s="135"/>
      <c r="P131" s="135"/>
      <c r="Q131" s="135"/>
      <c r="R131" s="135"/>
      <c r="S131" s="135"/>
      <c r="T131" s="135"/>
      <c r="U131" s="135"/>
      <c r="V131" s="135"/>
    </row>
    <row r="132" spans="1:22" ht="18.45" customHeight="1" x14ac:dyDescent="0.25">
      <c r="A132" s="142" t="s">
        <v>444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</row>
    <row r="133" spans="1:22" ht="79.8" x14ac:dyDescent="0.25">
      <c r="A133" s="130">
        <v>72</v>
      </c>
      <c r="B133" s="131">
        <v>72</v>
      </c>
      <c r="C133" s="132" t="s">
        <v>163</v>
      </c>
      <c r="D133" s="133" t="s">
        <v>445</v>
      </c>
      <c r="E133" s="134">
        <v>2435.67</v>
      </c>
      <c r="F133" s="135" t="s">
        <v>165</v>
      </c>
      <c r="G133" s="134" t="s">
        <v>75</v>
      </c>
      <c r="H133" s="134" t="s">
        <v>446</v>
      </c>
      <c r="I133" s="134" t="s">
        <v>447</v>
      </c>
      <c r="J133" s="134" t="s">
        <v>448</v>
      </c>
      <c r="K133" s="134" t="s">
        <v>449</v>
      </c>
      <c r="L133" s="135" t="s">
        <v>450</v>
      </c>
      <c r="M133" s="135"/>
      <c r="N133" s="135" t="s">
        <v>81</v>
      </c>
      <c r="O133" s="135"/>
      <c r="P133" s="135"/>
      <c r="Q133" s="135"/>
      <c r="R133" s="135"/>
      <c r="S133" s="135"/>
      <c r="T133" s="135"/>
      <c r="U133" s="135"/>
      <c r="V133" s="135" t="s">
        <v>451</v>
      </c>
    </row>
    <row r="134" spans="1:22" ht="45.6" x14ac:dyDescent="0.25">
      <c r="A134" s="130">
        <v>73</v>
      </c>
      <c r="B134" s="131">
        <v>73</v>
      </c>
      <c r="C134" s="132" t="s">
        <v>172</v>
      </c>
      <c r="D134" s="133" t="s">
        <v>452</v>
      </c>
      <c r="E134" s="134">
        <v>18.600000000000001</v>
      </c>
      <c r="F134" s="135" t="s">
        <v>173</v>
      </c>
      <c r="G134" s="134"/>
      <c r="H134" s="134">
        <v>111.6</v>
      </c>
      <c r="I134" s="134" t="s">
        <v>453</v>
      </c>
      <c r="J134" s="134"/>
      <c r="K134" s="134">
        <v>206.88</v>
      </c>
      <c r="L134" s="135" t="s">
        <v>454</v>
      </c>
      <c r="M134" s="135"/>
      <c r="N134" s="135" t="s">
        <v>92</v>
      </c>
      <c r="O134" s="135"/>
      <c r="P134" s="135"/>
      <c r="Q134" s="135"/>
      <c r="R134" s="135"/>
      <c r="S134" s="135"/>
      <c r="T134" s="135"/>
      <c r="U134" s="135"/>
      <c r="V134" s="135"/>
    </row>
    <row r="135" spans="1:22" ht="34.200000000000003" x14ac:dyDescent="0.25">
      <c r="A135" s="130">
        <v>74</v>
      </c>
      <c r="B135" s="131">
        <v>74</v>
      </c>
      <c r="C135" s="132" t="s">
        <v>117</v>
      </c>
      <c r="D135" s="133" t="s">
        <v>209</v>
      </c>
      <c r="E135" s="134">
        <v>2.41</v>
      </c>
      <c r="F135" s="135" t="s">
        <v>119</v>
      </c>
      <c r="G135" s="134"/>
      <c r="H135" s="134">
        <v>9.64</v>
      </c>
      <c r="I135" s="134" t="s">
        <v>210</v>
      </c>
      <c r="J135" s="134"/>
      <c r="K135" s="134">
        <v>70.28</v>
      </c>
      <c r="L135" s="135" t="s">
        <v>211</v>
      </c>
      <c r="M135" s="135"/>
      <c r="N135" s="135" t="s">
        <v>92</v>
      </c>
      <c r="O135" s="135"/>
      <c r="P135" s="135"/>
      <c r="Q135" s="135"/>
      <c r="R135" s="135"/>
      <c r="S135" s="135"/>
      <c r="T135" s="135"/>
      <c r="U135" s="135"/>
      <c r="V135" s="135"/>
    </row>
    <row r="136" spans="1:22" ht="34.200000000000003" x14ac:dyDescent="0.25">
      <c r="A136" s="136">
        <v>75</v>
      </c>
      <c r="B136" s="137">
        <v>75</v>
      </c>
      <c r="C136" s="138" t="s">
        <v>455</v>
      </c>
      <c r="D136" s="139" t="s">
        <v>123</v>
      </c>
      <c r="E136" s="140">
        <v>70.3</v>
      </c>
      <c r="F136" s="141" t="s">
        <v>456</v>
      </c>
      <c r="G136" s="140"/>
      <c r="H136" s="140">
        <v>70.3</v>
      </c>
      <c r="I136" s="140" t="s">
        <v>456</v>
      </c>
      <c r="J136" s="140"/>
      <c r="K136" s="140">
        <v>162.52000000000001</v>
      </c>
      <c r="L136" s="141" t="s">
        <v>457</v>
      </c>
      <c r="M136" s="141"/>
      <c r="N136" s="141" t="s">
        <v>92</v>
      </c>
      <c r="O136" s="141"/>
      <c r="P136" s="141"/>
      <c r="Q136" s="141"/>
      <c r="R136" s="141"/>
      <c r="S136" s="141"/>
      <c r="T136" s="141"/>
      <c r="U136" s="141"/>
      <c r="V136" s="141"/>
    </row>
    <row r="137" spans="1:22" ht="19.350000000000001" customHeight="1" x14ac:dyDescent="0.25">
      <c r="A137" s="128" t="s">
        <v>458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</row>
    <row r="138" spans="1:22" ht="18.45" customHeight="1" x14ac:dyDescent="0.25">
      <c r="A138" s="142" t="s">
        <v>459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</row>
    <row r="139" spans="1:22" ht="79.8" x14ac:dyDescent="0.25">
      <c r="A139" s="130">
        <v>76</v>
      </c>
      <c r="B139" s="131">
        <v>76</v>
      </c>
      <c r="C139" s="132" t="s">
        <v>460</v>
      </c>
      <c r="D139" s="133" t="s">
        <v>461</v>
      </c>
      <c r="E139" s="134">
        <v>6345.09</v>
      </c>
      <c r="F139" s="135" t="s">
        <v>462</v>
      </c>
      <c r="G139" s="134" t="s">
        <v>463</v>
      </c>
      <c r="H139" s="134" t="s">
        <v>464</v>
      </c>
      <c r="I139" s="134" t="s">
        <v>465</v>
      </c>
      <c r="J139" s="134" t="s">
        <v>466</v>
      </c>
      <c r="K139" s="134" t="s">
        <v>467</v>
      </c>
      <c r="L139" s="135" t="s">
        <v>468</v>
      </c>
      <c r="M139" s="135"/>
      <c r="N139" s="135" t="s">
        <v>81</v>
      </c>
      <c r="O139" s="135"/>
      <c r="P139" s="135"/>
      <c r="Q139" s="135"/>
      <c r="R139" s="135"/>
      <c r="S139" s="135"/>
      <c r="T139" s="135"/>
      <c r="U139" s="135"/>
      <c r="V139" s="135" t="s">
        <v>469</v>
      </c>
    </row>
    <row r="140" spans="1:22" ht="57" x14ac:dyDescent="0.25">
      <c r="A140" s="130">
        <v>77</v>
      </c>
      <c r="B140" s="131">
        <v>77</v>
      </c>
      <c r="C140" s="132" t="s">
        <v>470</v>
      </c>
      <c r="D140" s="133" t="s">
        <v>471</v>
      </c>
      <c r="E140" s="134">
        <v>508.07</v>
      </c>
      <c r="F140" s="135" t="s">
        <v>472</v>
      </c>
      <c r="G140" s="134">
        <v>1.03</v>
      </c>
      <c r="H140" s="134" t="s">
        <v>473</v>
      </c>
      <c r="I140" s="134" t="s">
        <v>474</v>
      </c>
      <c r="J140" s="134">
        <v>0.05</v>
      </c>
      <c r="K140" s="134" t="s">
        <v>475</v>
      </c>
      <c r="L140" s="135" t="s">
        <v>476</v>
      </c>
      <c r="M140" s="135"/>
      <c r="N140" s="135" t="s">
        <v>81</v>
      </c>
      <c r="O140" s="135"/>
      <c r="P140" s="135"/>
      <c r="Q140" s="135"/>
      <c r="R140" s="135"/>
      <c r="S140" s="135"/>
      <c r="T140" s="135"/>
      <c r="U140" s="135"/>
      <c r="V140" s="135">
        <v>0.28999999999999998</v>
      </c>
    </row>
    <row r="141" spans="1:22" ht="18.45" customHeight="1" x14ac:dyDescent="0.25">
      <c r="A141" s="142" t="s">
        <v>477</v>
      </c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</row>
    <row r="142" spans="1:22" ht="79.8" x14ac:dyDescent="0.25">
      <c r="A142" s="130">
        <v>78</v>
      </c>
      <c r="B142" s="131">
        <v>78</v>
      </c>
      <c r="C142" s="132" t="s">
        <v>478</v>
      </c>
      <c r="D142" s="133" t="s">
        <v>328</v>
      </c>
      <c r="E142" s="134">
        <v>17185.23</v>
      </c>
      <c r="F142" s="135" t="s">
        <v>479</v>
      </c>
      <c r="G142" s="134" t="s">
        <v>480</v>
      </c>
      <c r="H142" s="134" t="s">
        <v>481</v>
      </c>
      <c r="I142" s="134" t="s">
        <v>482</v>
      </c>
      <c r="J142" s="134" t="s">
        <v>483</v>
      </c>
      <c r="K142" s="134" t="s">
        <v>484</v>
      </c>
      <c r="L142" s="135" t="s">
        <v>485</v>
      </c>
      <c r="M142" s="135"/>
      <c r="N142" s="135" t="s">
        <v>81</v>
      </c>
      <c r="O142" s="135"/>
      <c r="P142" s="135"/>
      <c r="Q142" s="135"/>
      <c r="R142" s="135"/>
      <c r="S142" s="135"/>
      <c r="T142" s="135"/>
      <c r="U142" s="135"/>
      <c r="V142" s="135" t="s">
        <v>486</v>
      </c>
    </row>
    <row r="143" spans="1:22" ht="34.200000000000003" x14ac:dyDescent="0.25">
      <c r="A143" s="130">
        <v>79</v>
      </c>
      <c r="B143" s="131">
        <v>79</v>
      </c>
      <c r="C143" s="132" t="s">
        <v>229</v>
      </c>
      <c r="D143" s="133" t="s">
        <v>123</v>
      </c>
      <c r="E143" s="134">
        <v>700</v>
      </c>
      <c r="F143" s="135" t="s">
        <v>231</v>
      </c>
      <c r="G143" s="134"/>
      <c r="H143" s="134">
        <v>700</v>
      </c>
      <c r="I143" s="134" t="s">
        <v>231</v>
      </c>
      <c r="J143" s="134"/>
      <c r="K143" s="134">
        <v>896.57</v>
      </c>
      <c r="L143" s="135" t="s">
        <v>232</v>
      </c>
      <c r="M143" s="135"/>
      <c r="N143" s="135" t="s">
        <v>92</v>
      </c>
      <c r="O143" s="135"/>
      <c r="P143" s="135"/>
      <c r="Q143" s="135"/>
      <c r="R143" s="135"/>
      <c r="S143" s="135"/>
      <c r="T143" s="135"/>
      <c r="U143" s="135"/>
      <c r="V143" s="135"/>
    </row>
    <row r="144" spans="1:22" ht="34.200000000000003" x14ac:dyDescent="0.25">
      <c r="A144" s="130">
        <v>80</v>
      </c>
      <c r="B144" s="131">
        <v>80</v>
      </c>
      <c r="C144" s="132" t="s">
        <v>296</v>
      </c>
      <c r="D144" s="133" t="s">
        <v>123</v>
      </c>
      <c r="E144" s="134">
        <v>73.8</v>
      </c>
      <c r="F144" s="135" t="s">
        <v>297</v>
      </c>
      <c r="G144" s="134"/>
      <c r="H144" s="134">
        <v>73.8</v>
      </c>
      <c r="I144" s="134" t="s">
        <v>297</v>
      </c>
      <c r="J144" s="134"/>
      <c r="K144" s="134">
        <v>415.6</v>
      </c>
      <c r="L144" s="135" t="s">
        <v>353</v>
      </c>
      <c r="M144" s="135"/>
      <c r="N144" s="135" t="s">
        <v>92</v>
      </c>
      <c r="O144" s="135"/>
      <c r="P144" s="135"/>
      <c r="Q144" s="135"/>
      <c r="R144" s="135"/>
      <c r="S144" s="135"/>
      <c r="T144" s="135"/>
      <c r="U144" s="135"/>
      <c r="V144" s="135"/>
    </row>
    <row r="145" spans="1:22" ht="57" x14ac:dyDescent="0.25">
      <c r="A145" s="136">
        <v>81</v>
      </c>
      <c r="B145" s="137">
        <v>81</v>
      </c>
      <c r="C145" s="138" t="s">
        <v>487</v>
      </c>
      <c r="D145" s="139" t="s">
        <v>381</v>
      </c>
      <c r="E145" s="140">
        <v>501</v>
      </c>
      <c r="F145" s="141" t="s">
        <v>488</v>
      </c>
      <c r="G145" s="140"/>
      <c r="H145" s="140">
        <v>10.02</v>
      </c>
      <c r="I145" s="140" t="s">
        <v>489</v>
      </c>
      <c r="J145" s="140"/>
      <c r="K145" s="140">
        <v>42.54</v>
      </c>
      <c r="L145" s="141" t="s">
        <v>490</v>
      </c>
      <c r="M145" s="141"/>
      <c r="N145" s="141" t="s">
        <v>92</v>
      </c>
      <c r="O145" s="141"/>
      <c r="P145" s="141"/>
      <c r="Q145" s="141"/>
      <c r="R145" s="141"/>
      <c r="S145" s="141"/>
      <c r="T145" s="141"/>
      <c r="U145" s="141"/>
      <c r="V145" s="141"/>
    </row>
    <row r="146" spans="1:22" ht="19.350000000000001" customHeight="1" x14ac:dyDescent="0.25">
      <c r="A146" s="128" t="s">
        <v>491</v>
      </c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</row>
    <row r="147" spans="1:22" ht="18.45" customHeight="1" x14ac:dyDescent="0.25">
      <c r="A147" s="142" t="s">
        <v>492</v>
      </c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</row>
    <row r="148" spans="1:22" ht="57" x14ac:dyDescent="0.25">
      <c r="A148" s="136">
        <v>82</v>
      </c>
      <c r="B148" s="137">
        <v>82</v>
      </c>
      <c r="C148" s="138" t="s">
        <v>409</v>
      </c>
      <c r="D148" s="139" t="s">
        <v>493</v>
      </c>
      <c r="E148" s="140">
        <v>1834.66</v>
      </c>
      <c r="F148" s="141" t="s">
        <v>411</v>
      </c>
      <c r="G148" s="140" t="s">
        <v>412</v>
      </c>
      <c r="H148" s="140" t="s">
        <v>494</v>
      </c>
      <c r="I148" s="140" t="s">
        <v>495</v>
      </c>
      <c r="J148" s="140" t="s">
        <v>496</v>
      </c>
      <c r="K148" s="140" t="s">
        <v>497</v>
      </c>
      <c r="L148" s="141" t="s">
        <v>498</v>
      </c>
      <c r="M148" s="141"/>
      <c r="N148" s="141" t="s">
        <v>81</v>
      </c>
      <c r="O148" s="141"/>
      <c r="P148" s="141"/>
      <c r="Q148" s="141"/>
      <c r="R148" s="141"/>
      <c r="S148" s="141"/>
      <c r="T148" s="141"/>
      <c r="U148" s="141"/>
      <c r="V148" s="141" t="s">
        <v>499</v>
      </c>
    </row>
    <row r="149" spans="1:22" ht="34.200000000000003" x14ac:dyDescent="0.25">
      <c r="A149" s="144" t="s">
        <v>500</v>
      </c>
      <c r="B149" s="145"/>
      <c r="C149" s="145"/>
      <c r="D149" s="145"/>
      <c r="E149" s="145"/>
      <c r="F149" s="145"/>
      <c r="G149" s="145"/>
      <c r="H149" s="146">
        <v>13463.05</v>
      </c>
      <c r="I149" s="146" t="s">
        <v>501</v>
      </c>
      <c r="J149" s="146" t="s">
        <v>502</v>
      </c>
      <c r="K149" s="146">
        <v>49676.67</v>
      </c>
      <c r="L149" s="146" t="s">
        <v>503</v>
      </c>
      <c r="M149" s="146"/>
      <c r="N149" s="146"/>
      <c r="O149" s="146"/>
      <c r="P149" s="146"/>
      <c r="Q149" s="146"/>
      <c r="R149" s="146"/>
      <c r="S149" s="146"/>
      <c r="T149" s="146"/>
      <c r="U149" s="146"/>
      <c r="V149" s="146" t="s">
        <v>504</v>
      </c>
    </row>
    <row r="150" spans="1:22" x14ac:dyDescent="0.25">
      <c r="A150" s="144" t="s">
        <v>505</v>
      </c>
      <c r="B150" s="145"/>
      <c r="C150" s="145"/>
      <c r="D150" s="145"/>
      <c r="E150" s="145"/>
      <c r="F150" s="145"/>
      <c r="G150" s="145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</row>
    <row r="151" spans="1:22" x14ac:dyDescent="0.25">
      <c r="A151" s="144" t="s">
        <v>506</v>
      </c>
      <c r="B151" s="145"/>
      <c r="C151" s="145"/>
      <c r="D151" s="145"/>
      <c r="E151" s="145"/>
      <c r="F151" s="145"/>
      <c r="G151" s="145"/>
      <c r="H151" s="146">
        <v>1575.57</v>
      </c>
      <c r="I151" s="146"/>
      <c r="J151" s="146"/>
      <c r="K151" s="146">
        <v>17362.12</v>
      </c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</row>
    <row r="152" spans="1:22" x14ac:dyDescent="0.25">
      <c r="A152" s="144" t="s">
        <v>507</v>
      </c>
      <c r="B152" s="145"/>
      <c r="C152" s="145"/>
      <c r="D152" s="145"/>
      <c r="E152" s="145"/>
      <c r="F152" s="145"/>
      <c r="G152" s="145"/>
      <c r="H152" s="146">
        <v>11739.35</v>
      </c>
      <c r="I152" s="146"/>
      <c r="J152" s="146"/>
      <c r="K152" s="146">
        <v>31551.49</v>
      </c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</row>
    <row r="153" spans="1:22" x14ac:dyDescent="0.25">
      <c r="A153" s="144" t="s">
        <v>508</v>
      </c>
      <c r="B153" s="145"/>
      <c r="C153" s="145"/>
      <c r="D153" s="145"/>
      <c r="E153" s="145"/>
      <c r="F153" s="145"/>
      <c r="G153" s="145"/>
      <c r="H153" s="146">
        <v>153.87</v>
      </c>
      <c r="I153" s="146"/>
      <c r="J153" s="146"/>
      <c r="K153" s="146">
        <v>826.18</v>
      </c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</row>
    <row r="154" spans="1:22" x14ac:dyDescent="0.25">
      <c r="A154" s="147" t="s">
        <v>509</v>
      </c>
      <c r="B154" s="148"/>
      <c r="C154" s="148"/>
      <c r="D154" s="148"/>
      <c r="E154" s="148"/>
      <c r="F154" s="148"/>
      <c r="G154" s="148"/>
      <c r="H154" s="149">
        <v>1591.43</v>
      </c>
      <c r="I154" s="149"/>
      <c r="J154" s="149"/>
      <c r="K154" s="149">
        <v>14906.32</v>
      </c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</row>
    <row r="155" spans="1:22" x14ac:dyDescent="0.25">
      <c r="A155" s="147" t="s">
        <v>510</v>
      </c>
      <c r="B155" s="148"/>
      <c r="C155" s="148"/>
      <c r="D155" s="148"/>
      <c r="E155" s="148"/>
      <c r="F155" s="148"/>
      <c r="G155" s="148"/>
      <c r="H155" s="149">
        <v>964.52</v>
      </c>
      <c r="I155" s="149"/>
      <c r="J155" s="149"/>
      <c r="K155" s="149">
        <v>8502.7999999999993</v>
      </c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</row>
    <row r="156" spans="1:22" x14ac:dyDescent="0.25">
      <c r="A156" s="147" t="s">
        <v>511</v>
      </c>
      <c r="B156" s="148"/>
      <c r="C156" s="148"/>
      <c r="D156" s="148"/>
      <c r="E156" s="148"/>
      <c r="F156" s="148"/>
      <c r="G156" s="148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</row>
    <row r="157" spans="1:22" ht="30" customHeight="1" x14ac:dyDescent="0.25">
      <c r="A157" s="144" t="s">
        <v>512</v>
      </c>
      <c r="B157" s="145"/>
      <c r="C157" s="145"/>
      <c r="D157" s="145"/>
      <c r="E157" s="145"/>
      <c r="F157" s="145"/>
      <c r="G157" s="145"/>
      <c r="H157" s="146">
        <v>8459.4599999999991</v>
      </c>
      <c r="I157" s="146"/>
      <c r="J157" s="146"/>
      <c r="K157" s="146">
        <v>44967.06</v>
      </c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 ht="30" customHeight="1" x14ac:dyDescent="0.25">
      <c r="A158" s="144" t="s">
        <v>513</v>
      </c>
      <c r="B158" s="145"/>
      <c r="C158" s="145"/>
      <c r="D158" s="145"/>
      <c r="E158" s="145"/>
      <c r="F158" s="145"/>
      <c r="G158" s="145"/>
      <c r="H158" s="146">
        <v>427.82</v>
      </c>
      <c r="I158" s="146"/>
      <c r="J158" s="146"/>
      <c r="K158" s="146">
        <v>3894.68</v>
      </c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x14ac:dyDescent="0.25">
      <c r="A159" s="144" t="s">
        <v>514</v>
      </c>
      <c r="B159" s="145"/>
      <c r="C159" s="145"/>
      <c r="D159" s="145"/>
      <c r="E159" s="145"/>
      <c r="F159" s="145"/>
      <c r="G159" s="145"/>
      <c r="H159" s="146">
        <v>135.47999999999999</v>
      </c>
      <c r="I159" s="146"/>
      <c r="J159" s="146"/>
      <c r="K159" s="146">
        <v>979.46</v>
      </c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</row>
    <row r="160" spans="1:22" ht="30" customHeight="1" x14ac:dyDescent="0.25">
      <c r="A160" s="144" t="s">
        <v>515</v>
      </c>
      <c r="B160" s="145"/>
      <c r="C160" s="145"/>
      <c r="D160" s="145"/>
      <c r="E160" s="145"/>
      <c r="F160" s="145"/>
      <c r="G160" s="145"/>
      <c r="H160" s="146">
        <v>6725.15</v>
      </c>
      <c r="I160" s="146"/>
      <c r="J160" s="146"/>
      <c r="K160" s="146">
        <v>21141.759999999998</v>
      </c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</row>
    <row r="161" spans="1:22" x14ac:dyDescent="0.25">
      <c r="A161" s="144" t="s">
        <v>516</v>
      </c>
      <c r="B161" s="145"/>
      <c r="C161" s="145"/>
      <c r="D161" s="145"/>
      <c r="E161" s="145"/>
      <c r="F161" s="145"/>
      <c r="G161" s="145"/>
      <c r="H161" s="146">
        <v>213.26</v>
      </c>
      <c r="I161" s="146"/>
      <c r="J161" s="146"/>
      <c r="K161" s="146">
        <v>1692.13</v>
      </c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2" ht="30" customHeight="1" x14ac:dyDescent="0.25">
      <c r="A162" s="144" t="s">
        <v>517</v>
      </c>
      <c r="B162" s="145"/>
      <c r="C162" s="145"/>
      <c r="D162" s="145"/>
      <c r="E162" s="145"/>
      <c r="F162" s="145"/>
      <c r="G162" s="145"/>
      <c r="H162" s="146">
        <v>57.83</v>
      </c>
      <c r="I162" s="146"/>
      <c r="J162" s="146"/>
      <c r="K162" s="146">
        <v>410.7</v>
      </c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</row>
    <row r="163" spans="1:22" x14ac:dyDescent="0.25">
      <c r="A163" s="144" t="s">
        <v>518</v>
      </c>
      <c r="B163" s="145"/>
      <c r="C163" s="145"/>
      <c r="D163" s="145"/>
      <c r="E163" s="145"/>
      <c r="F163" s="145"/>
      <c r="G163" s="145"/>
      <c r="H163" s="146">
        <v>16019</v>
      </c>
      <c r="I163" s="146"/>
      <c r="J163" s="146"/>
      <c r="K163" s="146">
        <v>73085.789999999994</v>
      </c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</row>
    <row r="164" spans="1:22" x14ac:dyDescent="0.25">
      <c r="A164" s="147" t="s">
        <v>519</v>
      </c>
      <c r="B164" s="148"/>
      <c r="C164" s="148"/>
      <c r="D164" s="148"/>
      <c r="E164" s="148"/>
      <c r="F164" s="148"/>
      <c r="G164" s="148"/>
      <c r="H164" s="149">
        <v>16019</v>
      </c>
      <c r="I164" s="149"/>
      <c r="J164" s="149"/>
      <c r="K164" s="149">
        <v>73085.789999999994</v>
      </c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</row>
    <row r="165" spans="1:22" x14ac:dyDescent="0.25">
      <c r="A165" s="50"/>
      <c r="B165" s="39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</row>
    <row r="166" spans="1:22" x14ac:dyDescent="0.25">
      <c r="A166" s="50"/>
      <c r="B166" s="39"/>
      <c r="C166" s="73" t="s">
        <v>64</v>
      </c>
      <c r="D166" s="48"/>
      <c r="E166" s="48"/>
      <c r="F166" s="48"/>
      <c r="G166" s="48"/>
      <c r="H166" s="74">
        <f>IF(ISBLANK(Y30),"",ROUND(Z30/Y30,2)*100)</f>
        <v>101</v>
      </c>
      <c r="I166" s="48"/>
      <c r="J166" s="48"/>
      <c r="K166" s="74">
        <f>IF(ISBLANK(Y31),"",ROUND(Z31/Y31,2)*100)</f>
        <v>86</v>
      </c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</row>
    <row r="167" spans="1:22" x14ac:dyDescent="0.25">
      <c r="A167" s="50"/>
      <c r="B167" s="39"/>
      <c r="C167" s="73" t="s">
        <v>65</v>
      </c>
      <c r="D167" s="48"/>
      <c r="E167" s="48"/>
      <c r="F167" s="48"/>
      <c r="G167" s="48"/>
      <c r="H167" s="45">
        <f>IF(ISBLANK(Y30),"",ROUND(AA30/Y30,2)*100)</f>
        <v>61</v>
      </c>
      <c r="I167" s="48"/>
      <c r="J167" s="48"/>
      <c r="K167" s="45">
        <f>IF(ISBLANK(Y31),"",ROUND(AA31/Y31,2)*100)</f>
        <v>49</v>
      </c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</row>
    <row r="168" spans="1:22" x14ac:dyDescent="0.25">
      <c r="A168" s="28"/>
      <c r="B168" s="28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spans="1:22" x14ac:dyDescent="0.25">
      <c r="B169" s="75" t="s">
        <v>69</v>
      </c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</row>
    <row r="170" spans="1:22" x14ac:dyDescent="0.25">
      <c r="B170" s="3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</row>
    <row r="171" spans="1:22" x14ac:dyDescent="0.25">
      <c r="B171" s="75" t="s">
        <v>70</v>
      </c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</row>
    <row r="172" spans="1:22" x14ac:dyDescent="0.25">
      <c r="B172" s="46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</row>
    <row r="174" spans="1:22" x14ac:dyDescent="0.25">
      <c r="C174" s="49"/>
      <c r="D174" s="49"/>
      <c r="E174" s="49"/>
      <c r="F174" s="49"/>
      <c r="G174" s="49"/>
    </row>
    <row r="175" spans="1:22" x14ac:dyDescent="0.25">
      <c r="C175" s="49"/>
      <c r="D175" s="49"/>
      <c r="E175" s="49"/>
      <c r="F175" s="49"/>
      <c r="G175" s="49"/>
    </row>
    <row r="176" spans="1:22" x14ac:dyDescent="0.25">
      <c r="C176" s="49"/>
      <c r="D176" s="49"/>
      <c r="E176" s="49"/>
      <c r="F176" s="49"/>
      <c r="G176" s="49"/>
    </row>
    <row r="177" spans="3:7" x14ac:dyDescent="0.25">
      <c r="C177" s="49"/>
      <c r="D177" s="49"/>
      <c r="E177" s="49"/>
      <c r="F177" s="49"/>
      <c r="G177" s="49"/>
    </row>
    <row r="178" spans="3:7" x14ac:dyDescent="0.25">
      <c r="C178" s="49"/>
      <c r="D178" s="49"/>
      <c r="E178" s="49"/>
      <c r="F178" s="49"/>
      <c r="G178" s="49"/>
    </row>
    <row r="179" spans="3:7" x14ac:dyDescent="0.25">
      <c r="C179" s="49"/>
      <c r="D179" s="49"/>
      <c r="E179" s="49"/>
      <c r="F179" s="49"/>
      <c r="G179" s="49"/>
    </row>
    <row r="180" spans="3:7" x14ac:dyDescent="0.25">
      <c r="C180" s="49"/>
      <c r="D180" s="49"/>
      <c r="E180" s="49"/>
      <c r="F180" s="49"/>
      <c r="G180" s="49"/>
    </row>
    <row r="181" spans="3:7" x14ac:dyDescent="0.25">
      <c r="C181" s="49"/>
      <c r="D181" s="49"/>
      <c r="E181" s="49"/>
      <c r="F181" s="49"/>
      <c r="G181" s="49"/>
    </row>
    <row r="182" spans="3:7" x14ac:dyDescent="0.25">
      <c r="C182" s="49"/>
      <c r="D182" s="49"/>
      <c r="E182" s="49"/>
      <c r="F182" s="49"/>
      <c r="G182" s="49"/>
    </row>
    <row r="183" spans="3:7" x14ac:dyDescent="0.25">
      <c r="C183" s="49"/>
      <c r="D183" s="49"/>
      <c r="E183" s="49"/>
      <c r="F183" s="49"/>
      <c r="G183" s="49"/>
    </row>
    <row r="184" spans="3:7" x14ac:dyDescent="0.25">
      <c r="C184" s="49"/>
      <c r="D184" s="49"/>
      <c r="E184" s="49"/>
      <c r="F184" s="49"/>
      <c r="G184" s="49"/>
    </row>
    <row r="185" spans="3:7" x14ac:dyDescent="0.25">
      <c r="C185" s="49"/>
      <c r="D185" s="49"/>
      <c r="E185" s="49"/>
      <c r="F185" s="49"/>
      <c r="G185" s="49"/>
    </row>
  </sheetData>
  <mergeCells count="75">
    <mergeCell ref="A164:G164"/>
    <mergeCell ref="A158:G158"/>
    <mergeCell ref="A159:G159"/>
    <mergeCell ref="A160:G160"/>
    <mergeCell ref="A161:G161"/>
    <mergeCell ref="A162:G162"/>
    <mergeCell ref="A163:G163"/>
    <mergeCell ref="A152:G152"/>
    <mergeCell ref="A153:G153"/>
    <mergeCell ref="A154:G154"/>
    <mergeCell ref="A155:G155"/>
    <mergeCell ref="A156:G156"/>
    <mergeCell ref="A157:G157"/>
    <mergeCell ref="A141:V141"/>
    <mergeCell ref="A146:V146"/>
    <mergeCell ref="A147:V147"/>
    <mergeCell ref="A149:G149"/>
    <mergeCell ref="A150:G150"/>
    <mergeCell ref="A151:G151"/>
    <mergeCell ref="A121:V121"/>
    <mergeCell ref="A125:V125"/>
    <mergeCell ref="A127:V127"/>
    <mergeCell ref="A132:V132"/>
    <mergeCell ref="A137:V137"/>
    <mergeCell ref="A138:V138"/>
    <mergeCell ref="A81:V81"/>
    <mergeCell ref="A102:V102"/>
    <mergeCell ref="A106:V106"/>
    <mergeCell ref="A116:V116"/>
    <mergeCell ref="A118:V118"/>
    <mergeCell ref="A119:V119"/>
    <mergeCell ref="A59:V59"/>
    <mergeCell ref="A63:V63"/>
    <mergeCell ref="A65:V65"/>
    <mergeCell ref="A71:V71"/>
    <mergeCell ref="A77:V77"/>
    <mergeCell ref="A80:V80"/>
    <mergeCell ref="A40:V40"/>
    <mergeCell ref="A45:V45"/>
    <mergeCell ref="A53:V53"/>
    <mergeCell ref="A54:V54"/>
    <mergeCell ref="A56:V56"/>
    <mergeCell ref="A58:V5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3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16019/1000</f>
        <v>16.018999999999998</v>
      </c>
      <c r="H11" s="85"/>
      <c r="I11" s="55" t="s">
        <v>6</v>
      </c>
      <c r="J11" s="86">
        <f>73085.79/1000</f>
        <v>73.085789999999989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0.13725000000000001</v>
      </c>
      <c r="H14" s="85"/>
      <c r="I14" s="55" t="s">
        <v>8</v>
      </c>
      <c r="J14" s="86">
        <f>(P14+P15)/1000</f>
        <v>0.13725000000000001</v>
      </c>
      <c r="K14" s="87"/>
      <c r="L14" s="58">
        <v>1569.83</v>
      </c>
      <c r="M14" s="35" t="s">
        <v>8</v>
      </c>
      <c r="N14" s="57"/>
      <c r="O14" s="26">
        <v>136.88</v>
      </c>
      <c r="P14" s="27">
        <v>136.88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1575.57/1000</f>
        <v>1.5755699999999999</v>
      </c>
      <c r="H15" s="117"/>
      <c r="I15" s="55" t="s">
        <v>6</v>
      </c>
      <c r="J15" s="86">
        <f>17362.12/1000</f>
        <v>17.362119999999997</v>
      </c>
      <c r="K15" s="87"/>
      <c r="L15" s="59">
        <v>17299</v>
      </c>
      <c r="M15" s="35" t="s">
        <v>6</v>
      </c>
      <c r="N15" s="57"/>
      <c r="O15" s="26">
        <v>0.37</v>
      </c>
      <c r="P15" s="27">
        <v>0.37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5.74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63.12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520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522</v>
      </c>
      <c r="C26" s="132" t="s">
        <v>523</v>
      </c>
      <c r="D26" s="154" t="s">
        <v>524</v>
      </c>
      <c r="E26" s="155">
        <v>1.61</v>
      </c>
      <c r="F26" s="134" t="s">
        <v>525</v>
      </c>
      <c r="G26" s="134">
        <v>16.63</v>
      </c>
      <c r="H26" s="156"/>
      <c r="I26" s="156"/>
      <c r="J26" s="134" t="s">
        <v>526</v>
      </c>
      <c r="K26" s="134">
        <v>183.4</v>
      </c>
      <c r="L26" s="157"/>
      <c r="M26" s="156">
        <f>IF(ISNUMBER(K26/G26),IF(NOT(K26/G26=0),K26/G26, " "), " ")</f>
        <v>11.028262176788937</v>
      </c>
      <c r="N26" s="154"/>
    </row>
    <row r="27" spans="1:23" s="29" customFormat="1" ht="22.8" x14ac:dyDescent="0.25">
      <c r="A27" s="152">
        <v>2</v>
      </c>
      <c r="B27" s="153" t="s">
        <v>527</v>
      </c>
      <c r="C27" s="132" t="s">
        <v>528</v>
      </c>
      <c r="D27" s="154" t="s">
        <v>524</v>
      </c>
      <c r="E27" s="155">
        <v>15.35</v>
      </c>
      <c r="F27" s="134" t="s">
        <v>529</v>
      </c>
      <c r="G27" s="134">
        <v>164.09</v>
      </c>
      <c r="H27" s="156"/>
      <c r="I27" s="156"/>
      <c r="J27" s="134" t="s">
        <v>530</v>
      </c>
      <c r="K27" s="134">
        <v>1808.06</v>
      </c>
      <c r="L27" s="157"/>
      <c r="M27" s="156">
        <f>IF(ISNUMBER(K27/G27),IF(NOT(K27/G27=0),K27/G27, " "), " ")</f>
        <v>11.018709244926564</v>
      </c>
      <c r="N27" s="154"/>
    </row>
    <row r="28" spans="1:23" s="29" customFormat="1" ht="22.8" x14ac:dyDescent="0.25">
      <c r="A28" s="152">
        <v>3</v>
      </c>
      <c r="B28" s="153" t="s">
        <v>531</v>
      </c>
      <c r="C28" s="132" t="s">
        <v>532</v>
      </c>
      <c r="D28" s="154" t="s">
        <v>524</v>
      </c>
      <c r="E28" s="155">
        <v>8.2799999999999994</v>
      </c>
      <c r="F28" s="134" t="s">
        <v>533</v>
      </c>
      <c r="G28" s="134">
        <v>89.27</v>
      </c>
      <c r="H28" s="156"/>
      <c r="I28" s="156"/>
      <c r="J28" s="134" t="s">
        <v>534</v>
      </c>
      <c r="K28" s="134">
        <v>984.15</v>
      </c>
      <c r="L28" s="157"/>
      <c r="M28" s="156">
        <f>IF(ISNUMBER(K28/G28),IF(NOT(K28/G28=0),K28/G28, " "), " ")</f>
        <v>11.024420297972444</v>
      </c>
      <c r="N28" s="154"/>
    </row>
    <row r="29" spans="1:23" s="29" customFormat="1" ht="22.8" x14ac:dyDescent="0.25">
      <c r="A29" s="152">
        <v>4</v>
      </c>
      <c r="B29" s="153" t="s">
        <v>535</v>
      </c>
      <c r="C29" s="132" t="s">
        <v>536</v>
      </c>
      <c r="D29" s="154" t="s">
        <v>524</v>
      </c>
      <c r="E29" s="155">
        <v>72.12</v>
      </c>
      <c r="F29" s="134" t="s">
        <v>537</v>
      </c>
      <c r="G29" s="134">
        <v>807.74</v>
      </c>
      <c r="H29" s="156"/>
      <c r="I29" s="156"/>
      <c r="J29" s="134" t="s">
        <v>538</v>
      </c>
      <c r="K29" s="134">
        <v>8901.0400000000009</v>
      </c>
      <c r="L29" s="157"/>
      <c r="M29" s="156">
        <f>IF(ISNUMBER(K29/G29),IF(NOT(K29/G29=0),K29/G29, " "), " ")</f>
        <v>11.01968455195979</v>
      </c>
      <c r="N29" s="154"/>
    </row>
    <row r="30" spans="1:23" ht="22.8" x14ac:dyDescent="0.25">
      <c r="A30" s="152">
        <v>5</v>
      </c>
      <c r="B30" s="153" t="s">
        <v>539</v>
      </c>
      <c r="C30" s="132" t="s">
        <v>540</v>
      </c>
      <c r="D30" s="154" t="s">
        <v>524</v>
      </c>
      <c r="E30" s="155">
        <v>0.52</v>
      </c>
      <c r="F30" s="134" t="s">
        <v>541</v>
      </c>
      <c r="G30" s="134">
        <v>5.96</v>
      </c>
      <c r="H30" s="156"/>
      <c r="I30" s="156"/>
      <c r="J30" s="134" t="s">
        <v>542</v>
      </c>
      <c r="K30" s="134">
        <v>65.709999999999994</v>
      </c>
      <c r="L30" s="157"/>
      <c r="M30" s="156">
        <f>IF(ISNUMBER(K30/G30),IF(NOT(K30/G30=0),K30/G30, " "), " ")</f>
        <v>11.025167785234899</v>
      </c>
      <c r="N30" s="154"/>
    </row>
    <row r="31" spans="1:23" ht="22.8" x14ac:dyDescent="0.25">
      <c r="A31" s="152">
        <v>6</v>
      </c>
      <c r="B31" s="153" t="s">
        <v>543</v>
      </c>
      <c r="C31" s="132" t="s">
        <v>544</v>
      </c>
      <c r="D31" s="154" t="s">
        <v>524</v>
      </c>
      <c r="E31" s="155">
        <v>0.56999999999999995</v>
      </c>
      <c r="F31" s="134" t="s">
        <v>545</v>
      </c>
      <c r="G31" s="134">
        <v>6.86</v>
      </c>
      <c r="H31" s="156"/>
      <c r="I31" s="156"/>
      <c r="J31" s="134" t="s">
        <v>546</v>
      </c>
      <c r="K31" s="134">
        <v>75.540000000000006</v>
      </c>
      <c r="L31" s="157"/>
      <c r="M31" s="156">
        <f>IF(ISNUMBER(K31/G31),IF(NOT(K31/G31=0),K31/G31, " "), " ")</f>
        <v>11.011661807580175</v>
      </c>
      <c r="N31" s="154"/>
    </row>
    <row r="32" spans="1:23" ht="22.8" x14ac:dyDescent="0.25">
      <c r="A32" s="152">
        <v>7</v>
      </c>
      <c r="B32" s="153" t="s">
        <v>547</v>
      </c>
      <c r="C32" s="132" t="s">
        <v>548</v>
      </c>
      <c r="D32" s="154" t="s">
        <v>524</v>
      </c>
      <c r="E32" s="155">
        <v>9.58</v>
      </c>
      <c r="F32" s="134" t="s">
        <v>549</v>
      </c>
      <c r="G32" s="134">
        <v>116.49</v>
      </c>
      <c r="H32" s="156"/>
      <c r="I32" s="156"/>
      <c r="J32" s="134" t="s">
        <v>550</v>
      </c>
      <c r="K32" s="134">
        <v>1283.81</v>
      </c>
      <c r="L32" s="157"/>
      <c r="M32" s="156">
        <f>IF(ISNUMBER(K32/G32),IF(NOT(K32/G32=0),K32/G32, " "), " ")</f>
        <v>11.020774315391879</v>
      </c>
      <c r="N32" s="154"/>
    </row>
    <row r="33" spans="1:14" ht="22.8" x14ac:dyDescent="0.25">
      <c r="A33" s="152">
        <v>8</v>
      </c>
      <c r="B33" s="153" t="s">
        <v>551</v>
      </c>
      <c r="C33" s="132" t="s">
        <v>552</v>
      </c>
      <c r="D33" s="154" t="s">
        <v>524</v>
      </c>
      <c r="E33" s="155">
        <v>23.01</v>
      </c>
      <c r="F33" s="134" t="s">
        <v>553</v>
      </c>
      <c r="G33" s="134">
        <v>288.55</v>
      </c>
      <c r="H33" s="156"/>
      <c r="I33" s="156"/>
      <c r="J33" s="134" t="s">
        <v>554</v>
      </c>
      <c r="K33" s="134">
        <v>3179.05</v>
      </c>
      <c r="L33" s="157"/>
      <c r="M33" s="156">
        <f>IF(ISNUMBER(K33/G33),IF(NOT(K33/G33=0),K33/G33, " "), " ")</f>
        <v>11.017328019407381</v>
      </c>
      <c r="N33" s="154"/>
    </row>
    <row r="34" spans="1:14" ht="22.8" x14ac:dyDescent="0.25">
      <c r="A34" s="152">
        <v>9</v>
      </c>
      <c r="B34" s="153" t="s">
        <v>555</v>
      </c>
      <c r="C34" s="132" t="s">
        <v>556</v>
      </c>
      <c r="D34" s="154" t="s">
        <v>524</v>
      </c>
      <c r="E34" s="155">
        <v>5.84</v>
      </c>
      <c r="F34" s="134" t="s">
        <v>557</v>
      </c>
      <c r="G34" s="134">
        <v>74.28</v>
      </c>
      <c r="H34" s="156"/>
      <c r="I34" s="156"/>
      <c r="J34" s="134" t="s">
        <v>558</v>
      </c>
      <c r="K34" s="134">
        <v>818.59</v>
      </c>
      <c r="L34" s="157"/>
      <c r="M34" s="156">
        <f>IF(ISNUMBER(K34/G34),IF(NOT(K34/G34=0),K34/G34, " "), " ")</f>
        <v>11.020328486806678</v>
      </c>
      <c r="N34" s="154"/>
    </row>
    <row r="35" spans="1:14" ht="22.8" x14ac:dyDescent="0.25">
      <c r="A35" s="152">
        <v>10</v>
      </c>
      <c r="B35" s="153">
        <v>2</v>
      </c>
      <c r="C35" s="132" t="s">
        <v>559</v>
      </c>
      <c r="D35" s="154" t="s">
        <v>524</v>
      </c>
      <c r="E35" s="155">
        <v>0.37</v>
      </c>
      <c r="F35" s="134" t="s">
        <v>560</v>
      </c>
      <c r="G35" s="134"/>
      <c r="H35" s="156"/>
      <c r="I35" s="156"/>
      <c r="J35" s="134" t="s">
        <v>560</v>
      </c>
      <c r="K35" s="134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561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34.200000000000003" x14ac:dyDescent="0.25">
      <c r="A37" s="152">
        <v>11</v>
      </c>
      <c r="B37" s="153">
        <v>21141</v>
      </c>
      <c r="C37" s="132" t="s">
        <v>562</v>
      </c>
      <c r="D37" s="154" t="s">
        <v>563</v>
      </c>
      <c r="E37" s="155">
        <v>0.04</v>
      </c>
      <c r="F37" s="134" t="s">
        <v>564</v>
      </c>
      <c r="G37" s="134">
        <v>5.36</v>
      </c>
      <c r="H37" s="156"/>
      <c r="I37" s="156"/>
      <c r="J37" s="134" t="s">
        <v>565</v>
      </c>
      <c r="K37" s="134">
        <v>26.52</v>
      </c>
      <c r="L37" s="157"/>
      <c r="M37" s="156">
        <f>IF(ISNUMBER(K37/G37),IF(NOT(K37/G37=0),K37/G37, " "), " ")</f>
        <v>4.9477611940298507</v>
      </c>
      <c r="N37" s="154" t="s">
        <v>566</v>
      </c>
    </row>
    <row r="38" spans="1:14" ht="22.8" x14ac:dyDescent="0.25">
      <c r="A38" s="152">
        <v>12</v>
      </c>
      <c r="B38" s="153">
        <v>30954</v>
      </c>
      <c r="C38" s="132" t="s">
        <v>567</v>
      </c>
      <c r="D38" s="154" t="s">
        <v>563</v>
      </c>
      <c r="E38" s="155">
        <v>0.32</v>
      </c>
      <c r="F38" s="134" t="s">
        <v>568</v>
      </c>
      <c r="G38" s="134">
        <v>10.8</v>
      </c>
      <c r="H38" s="156"/>
      <c r="I38" s="156"/>
      <c r="J38" s="134" t="s">
        <v>569</v>
      </c>
      <c r="K38" s="134">
        <v>49.6</v>
      </c>
      <c r="L38" s="157"/>
      <c r="M38" s="156">
        <f>IF(ISNUMBER(K38/G38),IF(NOT(K38/G38=0),K38/G38, " "), " ")</f>
        <v>4.5925925925925926</v>
      </c>
      <c r="N38" s="154" t="s">
        <v>570</v>
      </c>
    </row>
    <row r="39" spans="1:14" ht="22.8" x14ac:dyDescent="0.25">
      <c r="A39" s="152">
        <v>13</v>
      </c>
      <c r="B39" s="153">
        <v>40502</v>
      </c>
      <c r="C39" s="132" t="s">
        <v>571</v>
      </c>
      <c r="D39" s="154" t="s">
        <v>563</v>
      </c>
      <c r="E39" s="155">
        <v>10.85</v>
      </c>
      <c r="F39" s="134" t="s">
        <v>572</v>
      </c>
      <c r="G39" s="134">
        <v>85.05</v>
      </c>
      <c r="H39" s="156"/>
      <c r="I39" s="156"/>
      <c r="J39" s="134" t="s">
        <v>573</v>
      </c>
      <c r="K39" s="134">
        <v>488.25</v>
      </c>
      <c r="L39" s="157"/>
      <c r="M39" s="156">
        <f>IF(ISNUMBER(K39/G39),IF(NOT(K39/G39=0),K39/G39, " "), " ")</f>
        <v>5.7407407407407414</v>
      </c>
      <c r="N39" s="154" t="s">
        <v>566</v>
      </c>
    </row>
    <row r="40" spans="1:14" ht="22.8" x14ac:dyDescent="0.25">
      <c r="A40" s="152">
        <v>14</v>
      </c>
      <c r="B40" s="153">
        <v>40504</v>
      </c>
      <c r="C40" s="132" t="s">
        <v>574</v>
      </c>
      <c r="D40" s="154" t="s">
        <v>563</v>
      </c>
      <c r="E40" s="155">
        <v>6.54</v>
      </c>
      <c r="F40" s="134" t="s">
        <v>575</v>
      </c>
      <c r="G40" s="134">
        <v>8.4600000000000009</v>
      </c>
      <c r="H40" s="156"/>
      <c r="I40" s="156"/>
      <c r="J40" s="134" t="s">
        <v>576</v>
      </c>
      <c r="K40" s="134">
        <v>19.62</v>
      </c>
      <c r="L40" s="157"/>
      <c r="M40" s="156">
        <f>IF(ISNUMBER(K40/G40),IF(NOT(K40/G40=0),K40/G40, " "), " ")</f>
        <v>2.3191489361702127</v>
      </c>
      <c r="N40" s="154" t="s">
        <v>566</v>
      </c>
    </row>
    <row r="41" spans="1:14" ht="22.8" x14ac:dyDescent="0.25">
      <c r="A41" s="152">
        <v>15</v>
      </c>
      <c r="B41" s="153">
        <v>330206</v>
      </c>
      <c r="C41" s="132" t="s">
        <v>577</v>
      </c>
      <c r="D41" s="154" t="s">
        <v>563</v>
      </c>
      <c r="E41" s="155">
        <v>0.24</v>
      </c>
      <c r="F41" s="134" t="s">
        <v>578</v>
      </c>
      <c r="G41" s="134">
        <v>0.56000000000000005</v>
      </c>
      <c r="H41" s="156"/>
      <c r="I41" s="156"/>
      <c r="J41" s="134" t="s">
        <v>579</v>
      </c>
      <c r="K41" s="134">
        <v>2.64</v>
      </c>
      <c r="L41" s="157"/>
      <c r="M41" s="156">
        <f>IF(ISNUMBER(K41/G41),IF(NOT(K41/G41=0),K41/G41, " "), " ")</f>
        <v>4.7142857142857144</v>
      </c>
      <c r="N41" s="154" t="s">
        <v>566</v>
      </c>
    </row>
    <row r="42" spans="1:14" ht="22.8" x14ac:dyDescent="0.25">
      <c r="A42" s="152">
        <v>16</v>
      </c>
      <c r="B42" s="153">
        <v>400001</v>
      </c>
      <c r="C42" s="132" t="s">
        <v>580</v>
      </c>
      <c r="D42" s="154" t="s">
        <v>563</v>
      </c>
      <c r="E42" s="155">
        <v>0.37</v>
      </c>
      <c r="F42" s="134" t="s">
        <v>581</v>
      </c>
      <c r="G42" s="134">
        <v>38.15</v>
      </c>
      <c r="H42" s="156"/>
      <c r="I42" s="156"/>
      <c r="J42" s="134" t="s">
        <v>582</v>
      </c>
      <c r="K42" s="134">
        <v>210.9</v>
      </c>
      <c r="L42" s="157"/>
      <c r="M42" s="156">
        <f>IF(ISNUMBER(K42/G42),IF(NOT(K42/G42=0),K42/G42, " "), " ")</f>
        <v>5.5281782437745743</v>
      </c>
      <c r="N42" s="154" t="s">
        <v>566</v>
      </c>
    </row>
    <row r="43" spans="1:14" ht="19.350000000000001" customHeight="1" x14ac:dyDescent="0.25">
      <c r="A43" s="128" t="s">
        <v>583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17</v>
      </c>
      <c r="B44" s="153" t="s">
        <v>584</v>
      </c>
      <c r="C44" s="132" t="s">
        <v>585</v>
      </c>
      <c r="D44" s="154" t="s">
        <v>586</v>
      </c>
      <c r="E44" s="155">
        <v>3.78</v>
      </c>
      <c r="F44" s="134" t="s">
        <v>587</v>
      </c>
      <c r="G44" s="134">
        <v>49.18</v>
      </c>
      <c r="H44" s="156">
        <v>71</v>
      </c>
      <c r="I44" s="156">
        <v>268.38</v>
      </c>
      <c r="J44" s="134" t="s">
        <v>588</v>
      </c>
      <c r="K44" s="134">
        <v>278.06</v>
      </c>
      <c r="L44" s="157"/>
      <c r="M44" s="156">
        <f>IF(ISNUMBER(K44/G44),IF(NOT(K44/G44=0),K44/G44, " "), " ")</f>
        <v>5.65392435949573</v>
      </c>
      <c r="N44" s="154" t="s">
        <v>589</v>
      </c>
    </row>
    <row r="45" spans="1:14" ht="57" x14ac:dyDescent="0.25">
      <c r="A45" s="152">
        <v>18</v>
      </c>
      <c r="B45" s="153" t="s">
        <v>590</v>
      </c>
      <c r="C45" s="132" t="s">
        <v>591</v>
      </c>
      <c r="D45" s="154" t="s">
        <v>592</v>
      </c>
      <c r="E45" s="155">
        <v>1E-4</v>
      </c>
      <c r="F45" s="134" t="s">
        <v>593</v>
      </c>
      <c r="G45" s="134">
        <v>0.99</v>
      </c>
      <c r="H45" s="156">
        <v>52825.65</v>
      </c>
      <c r="I45" s="156">
        <v>5.28</v>
      </c>
      <c r="J45" s="134" t="s">
        <v>594</v>
      </c>
      <c r="K45" s="134">
        <v>5.4</v>
      </c>
      <c r="L45" s="157"/>
      <c r="M45" s="156">
        <f>IF(ISNUMBER(K45/G45),IF(NOT(K45/G45=0),K45/G45, " "), " ")</f>
        <v>5.454545454545455</v>
      </c>
      <c r="N45" s="154" t="s">
        <v>595</v>
      </c>
    </row>
    <row r="46" spans="1:14" ht="34.200000000000003" x14ac:dyDescent="0.25">
      <c r="A46" s="152">
        <v>19</v>
      </c>
      <c r="B46" s="153" t="s">
        <v>596</v>
      </c>
      <c r="C46" s="132" t="s">
        <v>597</v>
      </c>
      <c r="D46" s="154" t="s">
        <v>592</v>
      </c>
      <c r="E46" s="155">
        <v>5.0000000000000001E-4</v>
      </c>
      <c r="F46" s="134" t="s">
        <v>598</v>
      </c>
      <c r="G46" s="134">
        <v>4.37</v>
      </c>
      <c r="H46" s="156">
        <v>40186.449999999997</v>
      </c>
      <c r="I46" s="156">
        <v>20.09</v>
      </c>
      <c r="J46" s="134" t="s">
        <v>599</v>
      </c>
      <c r="K46" s="134">
        <v>20.56</v>
      </c>
      <c r="L46" s="157"/>
      <c r="M46" s="156">
        <f>IF(ISNUMBER(K46/G46),IF(NOT(K46/G46=0),K46/G46, " "), " ")</f>
        <v>4.7048054919908466</v>
      </c>
      <c r="N46" s="154" t="s">
        <v>600</v>
      </c>
    </row>
    <row r="47" spans="1:14" ht="22.8" x14ac:dyDescent="0.25">
      <c r="A47" s="152">
        <v>20</v>
      </c>
      <c r="B47" s="153" t="s">
        <v>601</v>
      </c>
      <c r="C47" s="132" t="s">
        <v>602</v>
      </c>
      <c r="D47" s="154" t="s">
        <v>592</v>
      </c>
      <c r="E47" s="155">
        <v>2.0000000000000001E-4</v>
      </c>
      <c r="F47" s="134" t="s">
        <v>603</v>
      </c>
      <c r="G47" s="134">
        <v>5.37</v>
      </c>
      <c r="H47" s="156">
        <v>88980</v>
      </c>
      <c r="I47" s="156">
        <v>17.8</v>
      </c>
      <c r="J47" s="134" t="s">
        <v>604</v>
      </c>
      <c r="K47" s="134">
        <v>18.170000000000002</v>
      </c>
      <c r="L47" s="157"/>
      <c r="M47" s="156">
        <f>IF(ISNUMBER(K47/G47),IF(NOT(K47/G47=0),K47/G47, " "), " ")</f>
        <v>3.383612662942272</v>
      </c>
      <c r="N47" s="154" t="s">
        <v>605</v>
      </c>
    </row>
    <row r="48" spans="1:14" ht="22.8" x14ac:dyDescent="0.25">
      <c r="A48" s="152">
        <v>21</v>
      </c>
      <c r="B48" s="153" t="s">
        <v>606</v>
      </c>
      <c r="C48" s="132" t="s">
        <v>607</v>
      </c>
      <c r="D48" s="154" t="s">
        <v>608</v>
      </c>
      <c r="E48" s="155">
        <v>1.3346</v>
      </c>
      <c r="F48" s="134" t="s">
        <v>609</v>
      </c>
      <c r="G48" s="134">
        <v>8.2799999999999994</v>
      </c>
      <c r="H48" s="156">
        <v>41.25</v>
      </c>
      <c r="I48" s="156">
        <v>55.08</v>
      </c>
      <c r="J48" s="134" t="s">
        <v>610</v>
      </c>
      <c r="K48" s="134">
        <v>58.73</v>
      </c>
      <c r="L48" s="157"/>
      <c r="M48" s="156">
        <f>IF(ISNUMBER(K48/G48),IF(NOT(K48/G48=0),K48/G48, " "), " ")</f>
        <v>7.0929951690821254</v>
      </c>
      <c r="N48" s="154" t="s">
        <v>611</v>
      </c>
    </row>
    <row r="49" spans="1:14" ht="22.8" x14ac:dyDescent="0.25">
      <c r="A49" s="152">
        <v>22</v>
      </c>
      <c r="B49" s="153" t="s">
        <v>612</v>
      </c>
      <c r="C49" s="132" t="s">
        <v>613</v>
      </c>
      <c r="D49" s="154" t="s">
        <v>592</v>
      </c>
      <c r="E49" s="155">
        <v>1E-4</v>
      </c>
      <c r="F49" s="134" t="s">
        <v>614</v>
      </c>
      <c r="G49" s="134">
        <v>1.02</v>
      </c>
      <c r="H49" s="156">
        <v>48900</v>
      </c>
      <c r="I49" s="156">
        <v>4.8899999999999997</v>
      </c>
      <c r="J49" s="134" t="s">
        <v>615</v>
      </c>
      <c r="K49" s="134">
        <v>5</v>
      </c>
      <c r="L49" s="157"/>
      <c r="M49" s="156">
        <f>IF(ISNUMBER(K49/G49),IF(NOT(K49/G49=0),K49/G49, " "), " ")</f>
        <v>4.9019607843137258</v>
      </c>
      <c r="N49" s="154" t="s">
        <v>616</v>
      </c>
    </row>
    <row r="50" spans="1:14" ht="22.8" x14ac:dyDescent="0.25">
      <c r="A50" s="152">
        <v>23</v>
      </c>
      <c r="B50" s="153" t="s">
        <v>617</v>
      </c>
      <c r="C50" s="132" t="s">
        <v>618</v>
      </c>
      <c r="D50" s="154" t="s">
        <v>592</v>
      </c>
      <c r="E50" s="155">
        <v>4.0000000000000002E-4</v>
      </c>
      <c r="F50" s="134" t="s">
        <v>619</v>
      </c>
      <c r="G50" s="134">
        <v>4.24</v>
      </c>
      <c r="H50" s="156">
        <v>42796</v>
      </c>
      <c r="I50" s="156">
        <v>17.12</v>
      </c>
      <c r="J50" s="134" t="s">
        <v>620</v>
      </c>
      <c r="K50" s="134">
        <v>17.489999999999998</v>
      </c>
      <c r="L50" s="157"/>
      <c r="M50" s="156">
        <f>IF(ISNUMBER(K50/G50),IF(NOT(K50/G50=0),K50/G50, " "), " ")</f>
        <v>4.1249999999999991</v>
      </c>
      <c r="N50" s="154" t="s">
        <v>621</v>
      </c>
    </row>
    <row r="51" spans="1:14" ht="22.8" x14ac:dyDescent="0.25">
      <c r="A51" s="152">
        <v>24</v>
      </c>
      <c r="B51" s="153" t="s">
        <v>622</v>
      </c>
      <c r="C51" s="132" t="s">
        <v>623</v>
      </c>
      <c r="D51" s="154" t="s">
        <v>586</v>
      </c>
      <c r="E51" s="155">
        <v>0.73599999999999999</v>
      </c>
      <c r="F51" s="134" t="s">
        <v>624</v>
      </c>
      <c r="G51" s="134">
        <v>14.87</v>
      </c>
      <c r="H51" s="156">
        <v>87</v>
      </c>
      <c r="I51" s="156">
        <v>64.03</v>
      </c>
      <c r="J51" s="134" t="s">
        <v>625</v>
      </c>
      <c r="K51" s="134">
        <v>65.97</v>
      </c>
      <c r="L51" s="157"/>
      <c r="M51" s="156">
        <f>IF(ISNUMBER(K51/G51),IF(NOT(K51/G51=0),K51/G51, " "), " ")</f>
        <v>4.4364492266308</v>
      </c>
      <c r="N51" s="154" t="s">
        <v>626</v>
      </c>
    </row>
    <row r="52" spans="1:14" ht="22.8" x14ac:dyDescent="0.25">
      <c r="A52" s="152">
        <v>25</v>
      </c>
      <c r="B52" s="153" t="s">
        <v>627</v>
      </c>
      <c r="C52" s="132" t="s">
        <v>628</v>
      </c>
      <c r="D52" s="154" t="s">
        <v>592</v>
      </c>
      <c r="E52" s="155">
        <v>2.8E-3</v>
      </c>
      <c r="F52" s="134" t="s">
        <v>629</v>
      </c>
      <c r="G52" s="134">
        <v>29.85</v>
      </c>
      <c r="H52" s="156">
        <v>53556.78</v>
      </c>
      <c r="I52" s="156">
        <v>149.96</v>
      </c>
      <c r="J52" s="134" t="s">
        <v>630</v>
      </c>
      <c r="K52" s="134">
        <v>153.27000000000001</v>
      </c>
      <c r="L52" s="157"/>
      <c r="M52" s="156">
        <f>IF(ISNUMBER(K52/G52),IF(NOT(K52/G52=0),K52/G52, " "), " ")</f>
        <v>5.1346733668341713</v>
      </c>
      <c r="N52" s="154" t="s">
        <v>631</v>
      </c>
    </row>
    <row r="53" spans="1:14" ht="22.8" x14ac:dyDescent="0.25">
      <c r="A53" s="152">
        <v>26</v>
      </c>
      <c r="B53" s="153" t="s">
        <v>632</v>
      </c>
      <c r="C53" s="132" t="s">
        <v>633</v>
      </c>
      <c r="D53" s="154" t="s">
        <v>608</v>
      </c>
      <c r="E53" s="155">
        <v>0.94410000000000005</v>
      </c>
      <c r="F53" s="134" t="s">
        <v>634</v>
      </c>
      <c r="G53" s="134">
        <v>95.34</v>
      </c>
      <c r="H53" s="156">
        <v>328</v>
      </c>
      <c r="I53" s="156">
        <v>309.68</v>
      </c>
      <c r="J53" s="134" t="s">
        <v>635</v>
      </c>
      <c r="K53" s="134">
        <v>319.27</v>
      </c>
      <c r="L53" s="157"/>
      <c r="M53" s="156">
        <f>IF(ISNUMBER(K53/G53),IF(NOT(K53/G53=0),K53/G53, " "), " ")</f>
        <v>3.348751835535976</v>
      </c>
      <c r="N53" s="154" t="s">
        <v>636</v>
      </c>
    </row>
    <row r="54" spans="1:14" ht="22.8" x14ac:dyDescent="0.25">
      <c r="A54" s="152">
        <v>27</v>
      </c>
      <c r="B54" s="153" t="s">
        <v>637</v>
      </c>
      <c r="C54" s="132" t="s">
        <v>638</v>
      </c>
      <c r="D54" s="154" t="s">
        <v>639</v>
      </c>
      <c r="E54" s="155">
        <v>2.2800000000000001E-2</v>
      </c>
      <c r="F54" s="134" t="s">
        <v>640</v>
      </c>
      <c r="G54" s="134">
        <v>0.99</v>
      </c>
      <c r="H54" s="156">
        <v>128.38999999999999</v>
      </c>
      <c r="I54" s="156">
        <v>2.93</v>
      </c>
      <c r="J54" s="134" t="s">
        <v>641</v>
      </c>
      <c r="K54" s="134">
        <v>2.99</v>
      </c>
      <c r="L54" s="157"/>
      <c r="M54" s="156">
        <f>IF(ISNUMBER(K54/G54),IF(NOT(K54/G54=0),K54/G54, " "), " ")</f>
        <v>3.0202020202020203</v>
      </c>
      <c r="N54" s="154" t="s">
        <v>642</v>
      </c>
    </row>
    <row r="55" spans="1:14" ht="45.6" x14ac:dyDescent="0.25">
      <c r="A55" s="152">
        <v>28</v>
      </c>
      <c r="B55" s="153" t="s">
        <v>643</v>
      </c>
      <c r="C55" s="132" t="s">
        <v>644</v>
      </c>
      <c r="D55" s="154" t="s">
        <v>639</v>
      </c>
      <c r="E55" s="155">
        <v>0.1</v>
      </c>
      <c r="F55" s="134" t="s">
        <v>645</v>
      </c>
      <c r="G55" s="134">
        <v>2.2799999999999998</v>
      </c>
      <c r="H55" s="156">
        <v>118.14</v>
      </c>
      <c r="I55" s="156">
        <v>11.81</v>
      </c>
      <c r="J55" s="134" t="s">
        <v>646</v>
      </c>
      <c r="K55" s="134">
        <v>12.06</v>
      </c>
      <c r="L55" s="157"/>
      <c r="M55" s="156">
        <f>IF(ISNUMBER(K55/G55),IF(NOT(K55/G55=0),K55/G55, " "), " ")</f>
        <v>5.2894736842105265</v>
      </c>
      <c r="N55" s="154" t="s">
        <v>647</v>
      </c>
    </row>
    <row r="56" spans="1:14" ht="22.8" x14ac:dyDescent="0.25">
      <c r="A56" s="152">
        <v>29</v>
      </c>
      <c r="B56" s="153" t="s">
        <v>648</v>
      </c>
      <c r="C56" s="132" t="s">
        <v>649</v>
      </c>
      <c r="D56" s="154" t="s">
        <v>639</v>
      </c>
      <c r="E56" s="155">
        <v>1.2999999999999999E-3</v>
      </c>
      <c r="F56" s="134" t="s">
        <v>650</v>
      </c>
      <c r="G56" s="134">
        <v>0.01</v>
      </c>
      <c r="H56" s="156">
        <v>34.75</v>
      </c>
      <c r="I56" s="156">
        <v>0.05</v>
      </c>
      <c r="J56" s="134" t="s">
        <v>651</v>
      </c>
      <c r="K56" s="134">
        <v>0.05</v>
      </c>
      <c r="L56" s="157"/>
      <c r="M56" s="156">
        <f>IF(ISNUMBER(K56/G56),IF(NOT(K56/G56=0),K56/G56, " "), " ")</f>
        <v>5</v>
      </c>
      <c r="N56" s="154" t="s">
        <v>652</v>
      </c>
    </row>
    <row r="57" spans="1:14" ht="22.8" x14ac:dyDescent="0.25">
      <c r="A57" s="152">
        <v>30</v>
      </c>
      <c r="B57" s="153" t="s">
        <v>653</v>
      </c>
      <c r="C57" s="132" t="s">
        <v>654</v>
      </c>
      <c r="D57" s="154" t="s">
        <v>586</v>
      </c>
      <c r="E57" s="155">
        <v>0.14000000000000001</v>
      </c>
      <c r="F57" s="134" t="s">
        <v>655</v>
      </c>
      <c r="G57" s="134">
        <v>1.06</v>
      </c>
      <c r="H57" s="156">
        <v>26.61</v>
      </c>
      <c r="I57" s="156">
        <v>3.73</v>
      </c>
      <c r="J57" s="134" t="s">
        <v>656</v>
      </c>
      <c r="K57" s="134">
        <v>3.83</v>
      </c>
      <c r="L57" s="157"/>
      <c r="M57" s="156">
        <f>IF(ISNUMBER(K57/G57),IF(NOT(K57/G57=0),K57/G57, " "), " ")</f>
        <v>3.6132075471698113</v>
      </c>
      <c r="N57" s="154" t="s">
        <v>657</v>
      </c>
    </row>
    <row r="58" spans="1:14" ht="22.8" x14ac:dyDescent="0.25">
      <c r="A58" s="152">
        <v>31</v>
      </c>
      <c r="B58" s="153" t="s">
        <v>658</v>
      </c>
      <c r="C58" s="132" t="s">
        <v>659</v>
      </c>
      <c r="D58" s="154" t="s">
        <v>592</v>
      </c>
      <c r="E58" s="155">
        <v>2.9999999999999997E-4</v>
      </c>
      <c r="F58" s="134" t="s">
        <v>660</v>
      </c>
      <c r="G58" s="134">
        <v>2.76</v>
      </c>
      <c r="H58" s="156">
        <v>32928</v>
      </c>
      <c r="I58" s="156">
        <v>9.8800000000000008</v>
      </c>
      <c r="J58" s="134" t="s">
        <v>661</v>
      </c>
      <c r="K58" s="134">
        <v>10.11</v>
      </c>
      <c r="L58" s="157"/>
      <c r="M58" s="156">
        <f>IF(ISNUMBER(K58/G58),IF(NOT(K58/G58=0),K58/G58, " "), " ")</f>
        <v>3.6630434782608696</v>
      </c>
      <c r="N58" s="154" t="s">
        <v>662</v>
      </c>
    </row>
    <row r="59" spans="1:14" ht="22.8" x14ac:dyDescent="0.25">
      <c r="A59" s="152">
        <v>32</v>
      </c>
      <c r="B59" s="153" t="s">
        <v>663</v>
      </c>
      <c r="C59" s="132" t="s">
        <v>664</v>
      </c>
      <c r="D59" s="154" t="s">
        <v>592</v>
      </c>
      <c r="E59" s="155">
        <v>1.1000000000000001E-3</v>
      </c>
      <c r="F59" s="134" t="s">
        <v>665</v>
      </c>
      <c r="G59" s="134">
        <v>12.96</v>
      </c>
      <c r="H59" s="156">
        <v>30079</v>
      </c>
      <c r="I59" s="156">
        <v>33.090000000000003</v>
      </c>
      <c r="J59" s="134" t="s">
        <v>666</v>
      </c>
      <c r="K59" s="134">
        <v>33.85</v>
      </c>
      <c r="L59" s="157"/>
      <c r="M59" s="156">
        <f>IF(ISNUMBER(K59/G59),IF(NOT(K59/G59=0),K59/G59, " "), " ")</f>
        <v>2.6118827160493825</v>
      </c>
      <c r="N59" s="154" t="s">
        <v>667</v>
      </c>
    </row>
    <row r="60" spans="1:14" ht="22.8" x14ac:dyDescent="0.25">
      <c r="A60" s="152">
        <v>33</v>
      </c>
      <c r="B60" s="153" t="s">
        <v>668</v>
      </c>
      <c r="C60" s="132" t="s">
        <v>669</v>
      </c>
      <c r="D60" s="154" t="s">
        <v>592</v>
      </c>
      <c r="E60" s="155">
        <v>5.9999999999999995E-4</v>
      </c>
      <c r="F60" s="134" t="s">
        <v>670</v>
      </c>
      <c r="G60" s="134">
        <v>1.41</v>
      </c>
      <c r="H60" s="156">
        <v>18122.03</v>
      </c>
      <c r="I60" s="156">
        <v>10.87</v>
      </c>
      <c r="J60" s="134" t="s">
        <v>671</v>
      </c>
      <c r="K60" s="134">
        <v>11.15</v>
      </c>
      <c r="L60" s="157"/>
      <c r="M60" s="156">
        <f>IF(ISNUMBER(K60/G60),IF(NOT(K60/G60=0),K60/G60, " "), " ")</f>
        <v>7.9078014184397167</v>
      </c>
      <c r="N60" s="154" t="s">
        <v>672</v>
      </c>
    </row>
    <row r="61" spans="1:14" ht="68.400000000000006" x14ac:dyDescent="0.25">
      <c r="A61" s="152">
        <v>34</v>
      </c>
      <c r="B61" s="153" t="s">
        <v>673</v>
      </c>
      <c r="C61" s="132" t="s">
        <v>674</v>
      </c>
      <c r="D61" s="154" t="s">
        <v>639</v>
      </c>
      <c r="E61" s="155">
        <v>0.72</v>
      </c>
      <c r="F61" s="134" t="s">
        <v>675</v>
      </c>
      <c r="G61" s="134">
        <v>83.52</v>
      </c>
      <c r="H61" s="156">
        <v>646.92999999999995</v>
      </c>
      <c r="I61" s="156">
        <v>465.79</v>
      </c>
      <c r="J61" s="134" t="s">
        <v>676</v>
      </c>
      <c r="K61" s="134">
        <v>475.2</v>
      </c>
      <c r="L61" s="157"/>
      <c r="M61" s="156">
        <f>IF(ISNUMBER(K61/G61),IF(NOT(K61/G61=0),K61/G61, " "), " ")</f>
        <v>5.6896551724137936</v>
      </c>
      <c r="N61" s="154" t="s">
        <v>677</v>
      </c>
    </row>
    <row r="62" spans="1:14" ht="34.200000000000003" x14ac:dyDescent="0.25">
      <c r="A62" s="152">
        <v>35</v>
      </c>
      <c r="B62" s="153" t="s">
        <v>678</v>
      </c>
      <c r="C62" s="132" t="s">
        <v>679</v>
      </c>
      <c r="D62" s="154" t="s">
        <v>592</v>
      </c>
      <c r="E62" s="155">
        <v>8.0000000000000004E-4</v>
      </c>
      <c r="F62" s="134" t="s">
        <v>680</v>
      </c>
      <c r="G62" s="134">
        <v>16.72</v>
      </c>
      <c r="H62" s="156">
        <v>50416.65</v>
      </c>
      <c r="I62" s="156">
        <v>40.33</v>
      </c>
      <c r="J62" s="134" t="s">
        <v>681</v>
      </c>
      <c r="K62" s="134">
        <v>41.22</v>
      </c>
      <c r="L62" s="157"/>
      <c r="M62" s="156">
        <f>IF(ISNUMBER(K62/G62),IF(NOT(K62/G62=0),K62/G62, " "), " ")</f>
        <v>2.4653110047846889</v>
      </c>
      <c r="N62" s="154" t="s">
        <v>682</v>
      </c>
    </row>
    <row r="63" spans="1:14" ht="57" x14ac:dyDescent="0.25">
      <c r="A63" s="152">
        <v>36</v>
      </c>
      <c r="B63" s="153" t="s">
        <v>683</v>
      </c>
      <c r="C63" s="132" t="s">
        <v>684</v>
      </c>
      <c r="D63" s="154" t="s">
        <v>685</v>
      </c>
      <c r="E63" s="155">
        <v>10.379</v>
      </c>
      <c r="F63" s="134" t="s">
        <v>686</v>
      </c>
      <c r="G63" s="134">
        <v>127.66</v>
      </c>
      <c r="H63" s="156">
        <v>39.79</v>
      </c>
      <c r="I63" s="156">
        <v>412.98</v>
      </c>
      <c r="J63" s="134" t="s">
        <v>687</v>
      </c>
      <c r="K63" s="134">
        <v>422.84</v>
      </c>
      <c r="L63" s="157"/>
      <c r="M63" s="156">
        <f>IF(ISNUMBER(K63/G63),IF(NOT(K63/G63=0),K63/G63, " "), " ")</f>
        <v>3.3122356258812471</v>
      </c>
      <c r="N63" s="154" t="s">
        <v>688</v>
      </c>
    </row>
    <row r="64" spans="1:14" ht="57" x14ac:dyDescent="0.25">
      <c r="A64" s="152">
        <v>37</v>
      </c>
      <c r="B64" s="153" t="s">
        <v>689</v>
      </c>
      <c r="C64" s="132" t="s">
        <v>690</v>
      </c>
      <c r="D64" s="154" t="s">
        <v>685</v>
      </c>
      <c r="E64" s="155">
        <v>0.53500000000000003</v>
      </c>
      <c r="F64" s="134" t="s">
        <v>645</v>
      </c>
      <c r="G64" s="134">
        <v>12.2</v>
      </c>
      <c r="H64" s="156">
        <v>74.06</v>
      </c>
      <c r="I64" s="156">
        <v>39.619999999999997</v>
      </c>
      <c r="J64" s="134" t="s">
        <v>691</v>
      </c>
      <c r="K64" s="134">
        <v>40.57</v>
      </c>
      <c r="L64" s="157"/>
      <c r="M64" s="156">
        <f>IF(ISNUMBER(K64/G64),IF(NOT(K64/G64=0),K64/G64, " "), " ")</f>
        <v>3.3254098360655742</v>
      </c>
      <c r="N64" s="154" t="s">
        <v>692</v>
      </c>
    </row>
    <row r="65" spans="1:14" ht="57" x14ac:dyDescent="0.25">
      <c r="A65" s="152">
        <v>38</v>
      </c>
      <c r="B65" s="153" t="s">
        <v>693</v>
      </c>
      <c r="C65" s="132" t="s">
        <v>694</v>
      </c>
      <c r="D65" s="154" t="s">
        <v>685</v>
      </c>
      <c r="E65" s="155">
        <v>4.601</v>
      </c>
      <c r="F65" s="134" t="s">
        <v>695</v>
      </c>
      <c r="G65" s="134">
        <v>148.61000000000001</v>
      </c>
      <c r="H65" s="156">
        <v>104.98</v>
      </c>
      <c r="I65" s="156">
        <v>483.01</v>
      </c>
      <c r="J65" s="134" t="s">
        <v>696</v>
      </c>
      <c r="K65" s="134">
        <v>494.61</v>
      </c>
      <c r="L65" s="157"/>
      <c r="M65" s="156">
        <f>IF(ISNUMBER(K65/G65),IF(NOT(K65/G65=0),K65/G65, " "), " ")</f>
        <v>3.328241706480048</v>
      </c>
      <c r="N65" s="154" t="s">
        <v>697</v>
      </c>
    </row>
    <row r="66" spans="1:14" ht="57" x14ac:dyDescent="0.25">
      <c r="A66" s="152">
        <v>39</v>
      </c>
      <c r="B66" s="153" t="s">
        <v>698</v>
      </c>
      <c r="C66" s="132" t="s">
        <v>699</v>
      </c>
      <c r="D66" s="154" t="s">
        <v>685</v>
      </c>
      <c r="E66" s="155">
        <v>31.24</v>
      </c>
      <c r="F66" s="134" t="s">
        <v>700</v>
      </c>
      <c r="G66" s="134">
        <v>1921.26</v>
      </c>
      <c r="H66" s="156">
        <v>199.88</v>
      </c>
      <c r="I66" s="156">
        <v>6244.25</v>
      </c>
      <c r="J66" s="134" t="s">
        <v>701</v>
      </c>
      <c r="K66" s="134">
        <v>6394.21</v>
      </c>
      <c r="L66" s="157"/>
      <c r="M66" s="156">
        <f>IF(ISNUMBER(K66/G66),IF(NOT(K66/G66=0),K66/G66, " "), " ")</f>
        <v>3.3281336206447851</v>
      </c>
      <c r="N66" s="154" t="s">
        <v>702</v>
      </c>
    </row>
    <row r="67" spans="1:14" ht="57" x14ac:dyDescent="0.25">
      <c r="A67" s="152">
        <v>40</v>
      </c>
      <c r="B67" s="153" t="s">
        <v>703</v>
      </c>
      <c r="C67" s="132" t="s">
        <v>704</v>
      </c>
      <c r="D67" s="154" t="s">
        <v>685</v>
      </c>
      <c r="E67" s="155">
        <v>0.4</v>
      </c>
      <c r="F67" s="134" t="s">
        <v>705</v>
      </c>
      <c r="G67" s="134">
        <v>14.08</v>
      </c>
      <c r="H67" s="156">
        <v>101.63</v>
      </c>
      <c r="I67" s="156">
        <v>40.65</v>
      </c>
      <c r="J67" s="134" t="s">
        <v>706</v>
      </c>
      <c r="K67" s="134">
        <v>41.56</v>
      </c>
      <c r="L67" s="157"/>
      <c r="M67" s="156">
        <f>IF(ISNUMBER(K67/G67),IF(NOT(K67/G67=0),K67/G67, " "), " ")</f>
        <v>2.9517045454545454</v>
      </c>
      <c r="N67" s="154" t="s">
        <v>707</v>
      </c>
    </row>
    <row r="68" spans="1:14" ht="57" x14ac:dyDescent="0.25">
      <c r="A68" s="152">
        <v>41</v>
      </c>
      <c r="B68" s="153" t="s">
        <v>708</v>
      </c>
      <c r="C68" s="132" t="s">
        <v>709</v>
      </c>
      <c r="D68" s="154" t="s">
        <v>685</v>
      </c>
      <c r="E68" s="155">
        <v>0.4</v>
      </c>
      <c r="F68" s="134" t="s">
        <v>710</v>
      </c>
      <c r="G68" s="134">
        <v>18.2</v>
      </c>
      <c r="H68" s="156">
        <v>131.15</v>
      </c>
      <c r="I68" s="156">
        <v>52.46</v>
      </c>
      <c r="J68" s="134" t="s">
        <v>564</v>
      </c>
      <c r="K68" s="134">
        <v>53.63</v>
      </c>
      <c r="L68" s="157"/>
      <c r="M68" s="156">
        <f>IF(ISNUMBER(K68/G68),IF(NOT(K68/G68=0),K68/G68, " "), " ")</f>
        <v>2.9467032967032969</v>
      </c>
      <c r="N68" s="154" t="s">
        <v>711</v>
      </c>
    </row>
    <row r="69" spans="1:14" ht="57" x14ac:dyDescent="0.25">
      <c r="A69" s="152">
        <v>42</v>
      </c>
      <c r="B69" s="153" t="s">
        <v>712</v>
      </c>
      <c r="C69" s="132" t="s">
        <v>713</v>
      </c>
      <c r="D69" s="154" t="s">
        <v>685</v>
      </c>
      <c r="E69" s="155">
        <v>1.9159999999999999</v>
      </c>
      <c r="F69" s="134" t="s">
        <v>714</v>
      </c>
      <c r="G69" s="134">
        <v>40.96</v>
      </c>
      <c r="H69" s="156">
        <v>44.78</v>
      </c>
      <c r="I69" s="156">
        <v>85.8</v>
      </c>
      <c r="J69" s="134" t="s">
        <v>715</v>
      </c>
      <c r="K69" s="134">
        <v>87.54</v>
      </c>
      <c r="L69" s="157"/>
      <c r="M69" s="156">
        <f>IF(ISNUMBER(K69/G69),IF(NOT(K69/G69=0),K69/G69, " "), " ")</f>
        <v>2.13720703125</v>
      </c>
      <c r="N69" s="154" t="s">
        <v>716</v>
      </c>
    </row>
    <row r="70" spans="1:14" ht="57" x14ac:dyDescent="0.25">
      <c r="A70" s="152">
        <v>43</v>
      </c>
      <c r="B70" s="153" t="s">
        <v>717</v>
      </c>
      <c r="C70" s="132" t="s">
        <v>718</v>
      </c>
      <c r="D70" s="154" t="s">
        <v>685</v>
      </c>
      <c r="E70" s="155">
        <v>2.9340000000000002</v>
      </c>
      <c r="F70" s="134" t="s">
        <v>719</v>
      </c>
      <c r="G70" s="134">
        <v>83.06</v>
      </c>
      <c r="H70" s="156">
        <v>57.17</v>
      </c>
      <c r="I70" s="156">
        <v>167.74</v>
      </c>
      <c r="J70" s="134" t="s">
        <v>720</v>
      </c>
      <c r="K70" s="134">
        <v>171.17</v>
      </c>
      <c r="L70" s="157"/>
      <c r="M70" s="156">
        <f>IF(ISNUMBER(K70/G70),IF(NOT(K70/G70=0),K70/G70, " "), " ")</f>
        <v>2.0607994221045027</v>
      </c>
      <c r="N70" s="154" t="s">
        <v>721</v>
      </c>
    </row>
    <row r="71" spans="1:14" ht="22.8" x14ac:dyDescent="0.25">
      <c r="A71" s="152">
        <v>44</v>
      </c>
      <c r="B71" s="153" t="s">
        <v>722</v>
      </c>
      <c r="C71" s="132" t="s">
        <v>723</v>
      </c>
      <c r="D71" s="154" t="s">
        <v>685</v>
      </c>
      <c r="E71" s="155">
        <v>3.9169999999999998</v>
      </c>
      <c r="F71" s="134" t="s">
        <v>724</v>
      </c>
      <c r="G71" s="134">
        <v>7.83</v>
      </c>
      <c r="H71" s="156">
        <v>4.24</v>
      </c>
      <c r="I71" s="156">
        <v>16.61</v>
      </c>
      <c r="J71" s="134" t="s">
        <v>725</v>
      </c>
      <c r="K71" s="134">
        <v>17.079999999999998</v>
      </c>
      <c r="L71" s="157"/>
      <c r="M71" s="156">
        <f>IF(ISNUMBER(K71/G71),IF(NOT(K71/G71=0),K71/G71, " "), " ")</f>
        <v>2.181353767560664</v>
      </c>
      <c r="N71" s="154" t="s">
        <v>726</v>
      </c>
    </row>
    <row r="72" spans="1:14" ht="57" x14ac:dyDescent="0.25">
      <c r="A72" s="152">
        <v>45</v>
      </c>
      <c r="B72" s="153" t="s">
        <v>727</v>
      </c>
      <c r="C72" s="132" t="s">
        <v>728</v>
      </c>
      <c r="D72" s="154" t="s">
        <v>608</v>
      </c>
      <c r="E72" s="155">
        <v>3.5200000000000002E-2</v>
      </c>
      <c r="F72" s="134" t="s">
        <v>729</v>
      </c>
      <c r="G72" s="134">
        <v>86.24</v>
      </c>
      <c r="H72" s="156">
        <v>12997</v>
      </c>
      <c r="I72" s="156">
        <v>457.49</v>
      </c>
      <c r="J72" s="134" t="s">
        <v>730</v>
      </c>
      <c r="K72" s="134">
        <v>468.39</v>
      </c>
      <c r="L72" s="157"/>
      <c r="M72" s="156">
        <f>IF(ISNUMBER(K72/G72),IF(NOT(K72/G72=0),K72/G72, " "), " ")</f>
        <v>5.4312384044526905</v>
      </c>
      <c r="N72" s="154" t="s">
        <v>731</v>
      </c>
    </row>
    <row r="73" spans="1:14" ht="45.6" x14ac:dyDescent="0.25">
      <c r="A73" s="152">
        <v>46</v>
      </c>
      <c r="B73" s="153" t="s">
        <v>732</v>
      </c>
      <c r="C73" s="132" t="s">
        <v>733</v>
      </c>
      <c r="D73" s="154" t="s">
        <v>685</v>
      </c>
      <c r="E73" s="155">
        <v>0.61</v>
      </c>
      <c r="F73" s="134" t="s">
        <v>734</v>
      </c>
      <c r="G73" s="134">
        <v>7.07</v>
      </c>
      <c r="H73" s="156">
        <v>22.1</v>
      </c>
      <c r="I73" s="156">
        <v>13.48</v>
      </c>
      <c r="J73" s="134" t="s">
        <v>735</v>
      </c>
      <c r="K73" s="134">
        <v>13.75</v>
      </c>
      <c r="L73" s="157"/>
      <c r="M73" s="156">
        <f>IF(ISNUMBER(K73/G73),IF(NOT(K73/G73=0),K73/G73, " "), " ")</f>
        <v>1.9448373408769448</v>
      </c>
      <c r="N73" s="154" t="s">
        <v>736</v>
      </c>
    </row>
    <row r="74" spans="1:14" ht="22.8" x14ac:dyDescent="0.25">
      <c r="A74" s="152">
        <v>47</v>
      </c>
      <c r="B74" s="153" t="s">
        <v>737</v>
      </c>
      <c r="C74" s="132" t="s">
        <v>738</v>
      </c>
      <c r="D74" s="154" t="s">
        <v>739</v>
      </c>
      <c r="E74" s="155">
        <v>1</v>
      </c>
      <c r="F74" s="134" t="s">
        <v>740</v>
      </c>
      <c r="G74" s="134">
        <v>17.2</v>
      </c>
      <c r="H74" s="156">
        <v>40.42</v>
      </c>
      <c r="I74" s="156">
        <v>40.42</v>
      </c>
      <c r="J74" s="134" t="s">
        <v>741</v>
      </c>
      <c r="K74" s="134">
        <v>41.27</v>
      </c>
      <c r="L74" s="157"/>
      <c r="M74" s="156">
        <f>IF(ISNUMBER(K74/G74),IF(NOT(K74/G74=0),K74/G74, " "), " ")</f>
        <v>2.3994186046511632</v>
      </c>
      <c r="N74" s="154" t="s">
        <v>742</v>
      </c>
    </row>
    <row r="75" spans="1:14" ht="57" x14ac:dyDescent="0.25">
      <c r="A75" s="152">
        <v>48</v>
      </c>
      <c r="B75" s="153" t="s">
        <v>743</v>
      </c>
      <c r="C75" s="132" t="s">
        <v>744</v>
      </c>
      <c r="D75" s="154" t="s">
        <v>685</v>
      </c>
      <c r="E75" s="155">
        <v>0.7</v>
      </c>
      <c r="F75" s="134" t="s">
        <v>745</v>
      </c>
      <c r="G75" s="134">
        <v>33.32</v>
      </c>
      <c r="H75" s="156">
        <v>132</v>
      </c>
      <c r="I75" s="156">
        <v>92.4</v>
      </c>
      <c r="J75" s="134" t="s">
        <v>746</v>
      </c>
      <c r="K75" s="134">
        <v>94.33</v>
      </c>
      <c r="L75" s="157"/>
      <c r="M75" s="156">
        <f>IF(ISNUMBER(K75/G75),IF(NOT(K75/G75=0),K75/G75, " "), " ")</f>
        <v>2.831032412965186</v>
      </c>
      <c r="N75" s="154" t="s">
        <v>747</v>
      </c>
    </row>
    <row r="76" spans="1:14" ht="45.6" x14ac:dyDescent="0.25">
      <c r="A76" s="152">
        <v>49</v>
      </c>
      <c r="B76" s="153" t="s">
        <v>748</v>
      </c>
      <c r="C76" s="132" t="s">
        <v>749</v>
      </c>
      <c r="D76" s="154" t="s">
        <v>685</v>
      </c>
      <c r="E76" s="155">
        <v>2.4950000000000001</v>
      </c>
      <c r="F76" s="134" t="s">
        <v>750</v>
      </c>
      <c r="G76" s="134">
        <v>344.91</v>
      </c>
      <c r="H76" s="156">
        <v>885.63</v>
      </c>
      <c r="I76" s="156">
        <v>2209.65</v>
      </c>
      <c r="J76" s="134" t="s">
        <v>751</v>
      </c>
      <c r="K76" s="134">
        <v>2257.75</v>
      </c>
      <c r="L76" s="157"/>
      <c r="M76" s="156">
        <f>IF(ISNUMBER(K76/G76),IF(NOT(K76/G76=0),K76/G76, " "), " ")</f>
        <v>6.5459105273839544</v>
      </c>
      <c r="N76" s="154" t="s">
        <v>752</v>
      </c>
    </row>
    <row r="77" spans="1:14" ht="34.200000000000003" x14ac:dyDescent="0.25">
      <c r="A77" s="152">
        <v>50</v>
      </c>
      <c r="B77" s="153" t="s">
        <v>753</v>
      </c>
      <c r="C77" s="132" t="s">
        <v>754</v>
      </c>
      <c r="D77" s="154" t="s">
        <v>739</v>
      </c>
      <c r="E77" s="155">
        <v>1</v>
      </c>
      <c r="F77" s="134" t="s">
        <v>755</v>
      </c>
      <c r="G77" s="134">
        <v>38.700000000000003</v>
      </c>
      <c r="H77" s="156">
        <v>122.03</v>
      </c>
      <c r="I77" s="156">
        <v>122.03</v>
      </c>
      <c r="J77" s="134" t="s">
        <v>756</v>
      </c>
      <c r="K77" s="134">
        <v>124.63</v>
      </c>
      <c r="L77" s="157"/>
      <c r="M77" s="156">
        <f>IF(ISNUMBER(K77/G77),IF(NOT(K77/G77=0),K77/G77, " "), " ")</f>
        <v>3.2204134366925059</v>
      </c>
      <c r="N77" s="154" t="s">
        <v>757</v>
      </c>
    </row>
    <row r="78" spans="1:14" ht="34.200000000000003" x14ac:dyDescent="0.25">
      <c r="A78" s="152">
        <v>51</v>
      </c>
      <c r="B78" s="153" t="s">
        <v>758</v>
      </c>
      <c r="C78" s="132" t="s">
        <v>759</v>
      </c>
      <c r="D78" s="154" t="s">
        <v>739</v>
      </c>
      <c r="E78" s="155">
        <v>1</v>
      </c>
      <c r="F78" s="134" t="s">
        <v>760</v>
      </c>
      <c r="G78" s="134">
        <v>42.8</v>
      </c>
      <c r="H78" s="156">
        <v>151.13</v>
      </c>
      <c r="I78" s="156">
        <v>151.13</v>
      </c>
      <c r="J78" s="134" t="s">
        <v>761</v>
      </c>
      <c r="K78" s="134">
        <v>154.4</v>
      </c>
      <c r="L78" s="157"/>
      <c r="M78" s="156">
        <f>IF(ISNUMBER(K78/G78),IF(NOT(K78/G78=0),K78/G78, " "), " ")</f>
        <v>3.6074766355140189</v>
      </c>
      <c r="N78" s="154" t="s">
        <v>762</v>
      </c>
    </row>
    <row r="79" spans="1:14" ht="22.8" x14ac:dyDescent="0.25">
      <c r="A79" s="152">
        <v>52</v>
      </c>
      <c r="B79" s="153" t="s">
        <v>763</v>
      </c>
      <c r="C79" s="132" t="s">
        <v>764</v>
      </c>
      <c r="D79" s="154" t="s">
        <v>739</v>
      </c>
      <c r="E79" s="155">
        <v>2</v>
      </c>
      <c r="F79" s="134" t="s">
        <v>765</v>
      </c>
      <c r="G79" s="134">
        <v>37.200000000000003</v>
      </c>
      <c r="H79" s="156">
        <v>33.74</v>
      </c>
      <c r="I79" s="156">
        <v>67.48</v>
      </c>
      <c r="J79" s="134" t="s">
        <v>766</v>
      </c>
      <c r="K79" s="134">
        <v>68.959999999999994</v>
      </c>
      <c r="L79" s="157"/>
      <c r="M79" s="156">
        <f>IF(ISNUMBER(K79/G79),IF(NOT(K79/G79=0),K79/G79, " "), " ")</f>
        <v>1.8537634408602148</v>
      </c>
      <c r="N79" s="154" t="s">
        <v>767</v>
      </c>
    </row>
    <row r="80" spans="1:14" ht="45.6" x14ac:dyDescent="0.25">
      <c r="A80" s="152">
        <v>53</v>
      </c>
      <c r="B80" s="153" t="s">
        <v>768</v>
      </c>
      <c r="C80" s="132" t="s">
        <v>769</v>
      </c>
      <c r="D80" s="154" t="s">
        <v>685</v>
      </c>
      <c r="E80" s="155">
        <v>3.6</v>
      </c>
      <c r="F80" s="134" t="s">
        <v>770</v>
      </c>
      <c r="G80" s="134">
        <v>127.62</v>
      </c>
      <c r="H80" s="156">
        <v>112.51</v>
      </c>
      <c r="I80" s="156">
        <v>405.04</v>
      </c>
      <c r="J80" s="134" t="s">
        <v>771</v>
      </c>
      <c r="K80" s="134">
        <v>413.86</v>
      </c>
      <c r="L80" s="157"/>
      <c r="M80" s="156">
        <f>IF(ISNUMBER(K80/G80),IF(NOT(K80/G80=0),K80/G80, " "), " ")</f>
        <v>3.2429086350101866</v>
      </c>
      <c r="N80" s="154" t="s">
        <v>772</v>
      </c>
    </row>
    <row r="81" spans="1:14" ht="34.200000000000003" x14ac:dyDescent="0.25">
      <c r="A81" s="152">
        <v>54</v>
      </c>
      <c r="B81" s="153" t="s">
        <v>773</v>
      </c>
      <c r="C81" s="132" t="s">
        <v>774</v>
      </c>
      <c r="D81" s="154" t="s">
        <v>685</v>
      </c>
      <c r="E81" s="155">
        <v>17.963999999999999</v>
      </c>
      <c r="F81" s="134" t="s">
        <v>775</v>
      </c>
      <c r="G81" s="134">
        <v>935.92</v>
      </c>
      <c r="H81" s="156">
        <v>216.13</v>
      </c>
      <c r="I81" s="156">
        <v>3882.56</v>
      </c>
      <c r="J81" s="134" t="s">
        <v>776</v>
      </c>
      <c r="K81" s="134">
        <v>3962.15</v>
      </c>
      <c r="L81" s="157"/>
      <c r="M81" s="156">
        <f>IF(ISNUMBER(K81/G81),IF(NOT(K81/G81=0),K81/G81, " "), " ")</f>
        <v>4.2334280707752798</v>
      </c>
      <c r="N81" s="154" t="s">
        <v>777</v>
      </c>
    </row>
    <row r="82" spans="1:14" ht="22.8" x14ac:dyDescent="0.25">
      <c r="A82" s="152">
        <v>55</v>
      </c>
      <c r="B82" s="153" t="s">
        <v>778</v>
      </c>
      <c r="C82" s="132" t="s">
        <v>779</v>
      </c>
      <c r="D82" s="154" t="s">
        <v>592</v>
      </c>
      <c r="E82" s="155">
        <v>1E-4</v>
      </c>
      <c r="F82" s="134" t="s">
        <v>780</v>
      </c>
      <c r="G82" s="134">
        <v>0.46</v>
      </c>
      <c r="H82" s="156">
        <v>25932.21</v>
      </c>
      <c r="I82" s="156">
        <v>2.59</v>
      </c>
      <c r="J82" s="134" t="s">
        <v>781</v>
      </c>
      <c r="K82" s="134">
        <v>2.67</v>
      </c>
      <c r="L82" s="157"/>
      <c r="M82" s="156">
        <f>IF(ISNUMBER(K82/G82),IF(NOT(K82/G82=0),K82/G82, " "), " ")</f>
        <v>5.8043478260869561</v>
      </c>
      <c r="N82" s="154" t="s">
        <v>782</v>
      </c>
    </row>
    <row r="83" spans="1:14" ht="22.8" x14ac:dyDescent="0.25">
      <c r="A83" s="152">
        <v>56</v>
      </c>
      <c r="B83" s="153" t="s">
        <v>783</v>
      </c>
      <c r="C83" s="132" t="s">
        <v>779</v>
      </c>
      <c r="D83" s="154" t="s">
        <v>639</v>
      </c>
      <c r="E83" s="155">
        <v>1E-4</v>
      </c>
      <c r="F83" s="134" t="s">
        <v>784</v>
      </c>
      <c r="G83" s="134"/>
      <c r="H83" s="156">
        <v>25.93</v>
      </c>
      <c r="I83" s="156"/>
      <c r="J83" s="134" t="s">
        <v>785</v>
      </c>
      <c r="K83" s="134"/>
      <c r="L83" s="157"/>
      <c r="M83" s="156" t="str">
        <f>IF(ISNUMBER(K83/G83),IF(NOT(K83/G83=0),K83/G83, " "), " ")</f>
        <v xml:space="preserve"> </v>
      </c>
      <c r="N83" s="154" t="s">
        <v>782</v>
      </c>
    </row>
    <row r="84" spans="1:14" ht="34.200000000000003" x14ac:dyDescent="0.25">
      <c r="A84" s="152">
        <v>57</v>
      </c>
      <c r="B84" s="153" t="s">
        <v>786</v>
      </c>
      <c r="C84" s="132" t="s">
        <v>787</v>
      </c>
      <c r="D84" s="154" t="s">
        <v>608</v>
      </c>
      <c r="E84" s="155">
        <v>0.72899999999999998</v>
      </c>
      <c r="F84" s="134" t="s">
        <v>788</v>
      </c>
      <c r="G84" s="134">
        <v>2.2799999999999998</v>
      </c>
      <c r="H84" s="156">
        <v>21.36</v>
      </c>
      <c r="I84" s="156">
        <v>15.57</v>
      </c>
      <c r="J84" s="134" t="s">
        <v>789</v>
      </c>
      <c r="K84" s="134">
        <v>15.88</v>
      </c>
      <c r="L84" s="157"/>
      <c r="M84" s="156">
        <f>IF(ISNUMBER(K84/G84),IF(NOT(K84/G84=0),K84/G84, " "), " ")</f>
        <v>6.9649122807017552</v>
      </c>
      <c r="N84" s="154" t="s">
        <v>790</v>
      </c>
    </row>
    <row r="85" spans="1:14" ht="22.8" x14ac:dyDescent="0.25">
      <c r="A85" s="152">
        <v>58</v>
      </c>
      <c r="B85" s="153" t="s">
        <v>791</v>
      </c>
      <c r="C85" s="132" t="s">
        <v>792</v>
      </c>
      <c r="D85" s="154" t="s">
        <v>739</v>
      </c>
      <c r="E85" s="155">
        <v>3</v>
      </c>
      <c r="F85" s="134" t="s">
        <v>793</v>
      </c>
      <c r="G85" s="134">
        <v>45.3</v>
      </c>
      <c r="H85" s="156"/>
      <c r="I85" s="156"/>
      <c r="J85" s="134" t="s">
        <v>794</v>
      </c>
      <c r="K85" s="134">
        <v>115.71</v>
      </c>
      <c r="L85" s="157"/>
      <c r="M85" s="156">
        <f>IF(ISNUMBER(K85/G85),IF(NOT(K85/G85=0),K85/G85, " "), " ")</f>
        <v>2.5543046357615893</v>
      </c>
      <c r="N85" s="154"/>
    </row>
    <row r="86" spans="1:14" ht="57" x14ac:dyDescent="0.25">
      <c r="A86" s="152">
        <v>59</v>
      </c>
      <c r="B86" s="153" t="s">
        <v>795</v>
      </c>
      <c r="C86" s="132" t="s">
        <v>684</v>
      </c>
      <c r="D86" s="154" t="s">
        <v>685</v>
      </c>
      <c r="E86" s="155">
        <v>2.14</v>
      </c>
      <c r="F86" s="134" t="s">
        <v>686</v>
      </c>
      <c r="G86" s="134">
        <v>26.32</v>
      </c>
      <c r="H86" s="156"/>
      <c r="I86" s="156"/>
      <c r="J86" s="134" t="s">
        <v>687</v>
      </c>
      <c r="K86" s="134">
        <v>87.18</v>
      </c>
      <c r="L86" s="157"/>
      <c r="M86" s="156">
        <f>IF(ISNUMBER(K86/G86),IF(NOT(K86/G86=0),K86/G86, " "), " ")</f>
        <v>3.3123100303951372</v>
      </c>
      <c r="N86" s="154"/>
    </row>
    <row r="87" spans="1:14" ht="57" x14ac:dyDescent="0.25">
      <c r="A87" s="152">
        <v>60</v>
      </c>
      <c r="B87" s="153" t="s">
        <v>796</v>
      </c>
      <c r="C87" s="132" t="s">
        <v>797</v>
      </c>
      <c r="D87" s="154" t="s">
        <v>685</v>
      </c>
      <c r="E87" s="155">
        <v>19.260000000000002</v>
      </c>
      <c r="F87" s="134" t="s">
        <v>798</v>
      </c>
      <c r="G87" s="134">
        <v>338.97</v>
      </c>
      <c r="H87" s="156"/>
      <c r="I87" s="156"/>
      <c r="J87" s="134" t="s">
        <v>799</v>
      </c>
      <c r="K87" s="134">
        <v>1129.5999999999999</v>
      </c>
      <c r="L87" s="157"/>
      <c r="M87" s="156">
        <f>IF(ISNUMBER(K87/G87),IF(NOT(K87/G87=0),K87/G87, " "), " ")</f>
        <v>3.332448299259521</v>
      </c>
      <c r="N87" s="154"/>
    </row>
    <row r="88" spans="1:14" ht="57" x14ac:dyDescent="0.25">
      <c r="A88" s="152">
        <v>61</v>
      </c>
      <c r="B88" s="153" t="s">
        <v>800</v>
      </c>
      <c r="C88" s="132" t="s">
        <v>690</v>
      </c>
      <c r="D88" s="154" t="s">
        <v>685</v>
      </c>
      <c r="E88" s="155">
        <v>2.4609999999999999</v>
      </c>
      <c r="F88" s="134" t="s">
        <v>645</v>
      </c>
      <c r="G88" s="134">
        <v>56.11</v>
      </c>
      <c r="H88" s="156"/>
      <c r="I88" s="156"/>
      <c r="J88" s="134" t="s">
        <v>691</v>
      </c>
      <c r="K88" s="134">
        <v>186.62</v>
      </c>
      <c r="L88" s="157"/>
      <c r="M88" s="156">
        <f>IF(ISNUMBER(K88/G88),IF(NOT(K88/G88=0),K88/G88, " "), " ")</f>
        <v>3.3259668508287294</v>
      </c>
      <c r="N88" s="154"/>
    </row>
    <row r="89" spans="1:14" ht="57" x14ac:dyDescent="0.25">
      <c r="A89" s="152">
        <v>62</v>
      </c>
      <c r="B89" s="153" t="s">
        <v>801</v>
      </c>
      <c r="C89" s="132" t="s">
        <v>802</v>
      </c>
      <c r="D89" s="154" t="s">
        <v>685</v>
      </c>
      <c r="E89" s="155">
        <v>12.84</v>
      </c>
      <c r="F89" s="134" t="s">
        <v>803</v>
      </c>
      <c r="G89" s="134">
        <v>910.36</v>
      </c>
      <c r="H89" s="156"/>
      <c r="I89" s="156"/>
      <c r="J89" s="134" t="s">
        <v>804</v>
      </c>
      <c r="K89" s="134">
        <v>3025.1</v>
      </c>
      <c r="L89" s="157"/>
      <c r="M89" s="156">
        <f>IF(ISNUMBER(K89/G89),IF(NOT(K89/G89=0),K89/G89, " "), " ")</f>
        <v>3.3229711322993101</v>
      </c>
      <c r="N89" s="154"/>
    </row>
    <row r="90" spans="1:14" ht="45.6" x14ac:dyDescent="0.25">
      <c r="A90" s="152">
        <v>63</v>
      </c>
      <c r="B90" s="153" t="s">
        <v>805</v>
      </c>
      <c r="C90" s="132" t="s">
        <v>806</v>
      </c>
      <c r="D90" s="154" t="s">
        <v>807</v>
      </c>
      <c r="E90" s="155">
        <v>0.02</v>
      </c>
      <c r="F90" s="134" t="s">
        <v>808</v>
      </c>
      <c r="G90" s="134">
        <v>10.02</v>
      </c>
      <c r="H90" s="156"/>
      <c r="I90" s="156"/>
      <c r="J90" s="134" t="s">
        <v>809</v>
      </c>
      <c r="K90" s="134">
        <v>42.54</v>
      </c>
      <c r="L90" s="157"/>
      <c r="M90" s="156">
        <f>IF(ISNUMBER(K90/G90),IF(NOT(K90/G90=0),K90/G90, " "), " ")</f>
        <v>4.2455089820359282</v>
      </c>
      <c r="N90" s="154"/>
    </row>
    <row r="91" spans="1:14" ht="45.6" x14ac:dyDescent="0.25">
      <c r="A91" s="152">
        <v>64</v>
      </c>
      <c r="B91" s="153" t="s">
        <v>810</v>
      </c>
      <c r="C91" s="132" t="s">
        <v>811</v>
      </c>
      <c r="D91" s="154" t="s">
        <v>807</v>
      </c>
      <c r="E91" s="155">
        <v>0.4</v>
      </c>
      <c r="F91" s="134" t="s">
        <v>812</v>
      </c>
      <c r="G91" s="134">
        <v>20.12</v>
      </c>
      <c r="H91" s="156"/>
      <c r="I91" s="156"/>
      <c r="J91" s="134" t="s">
        <v>813</v>
      </c>
      <c r="K91" s="134">
        <v>53.66</v>
      </c>
      <c r="L91" s="157"/>
      <c r="M91" s="156">
        <f>IF(ISNUMBER(K91/G91),IF(NOT(K91/G91=0),K91/G91, " "), " ")</f>
        <v>2.6669980119284293</v>
      </c>
      <c r="N91" s="154"/>
    </row>
    <row r="92" spans="1:14" ht="22.8" x14ac:dyDescent="0.25">
      <c r="A92" s="152">
        <v>65</v>
      </c>
      <c r="B92" s="153" t="s">
        <v>814</v>
      </c>
      <c r="C92" s="132" t="s">
        <v>815</v>
      </c>
      <c r="D92" s="154" t="s">
        <v>739</v>
      </c>
      <c r="E92" s="155">
        <v>5</v>
      </c>
      <c r="F92" s="134" t="s">
        <v>816</v>
      </c>
      <c r="G92" s="134">
        <v>369</v>
      </c>
      <c r="H92" s="156"/>
      <c r="I92" s="156"/>
      <c r="J92" s="134" t="s">
        <v>817</v>
      </c>
      <c r="K92" s="134">
        <v>2078</v>
      </c>
      <c r="L92" s="157"/>
      <c r="M92" s="156">
        <f>IF(ISNUMBER(K92/G92),IF(NOT(K92/G92=0),K92/G92, " "), " ")</f>
        <v>5.6314363143631434</v>
      </c>
      <c r="N92" s="154"/>
    </row>
    <row r="93" spans="1:14" ht="34.200000000000003" x14ac:dyDescent="0.25">
      <c r="A93" s="152">
        <v>66</v>
      </c>
      <c r="B93" s="153" t="s">
        <v>818</v>
      </c>
      <c r="C93" s="132" t="s">
        <v>819</v>
      </c>
      <c r="D93" s="154" t="s">
        <v>739</v>
      </c>
      <c r="E93" s="155">
        <v>1</v>
      </c>
      <c r="F93" s="134" t="s">
        <v>820</v>
      </c>
      <c r="G93" s="134">
        <v>13.88</v>
      </c>
      <c r="H93" s="156"/>
      <c r="I93" s="156"/>
      <c r="J93" s="134" t="s">
        <v>821</v>
      </c>
      <c r="K93" s="134">
        <v>50</v>
      </c>
      <c r="L93" s="157"/>
      <c r="M93" s="156">
        <f>IF(ISNUMBER(K93/G93),IF(NOT(K93/G93=0),K93/G93, " "), " ")</f>
        <v>3.6023054755043225</v>
      </c>
      <c r="N93" s="154"/>
    </row>
    <row r="94" spans="1:14" ht="22.8" x14ac:dyDescent="0.25">
      <c r="A94" s="152">
        <v>67</v>
      </c>
      <c r="B94" s="153" t="s">
        <v>822</v>
      </c>
      <c r="C94" s="132" t="s">
        <v>764</v>
      </c>
      <c r="D94" s="154" t="s">
        <v>739</v>
      </c>
      <c r="E94" s="155">
        <v>12</v>
      </c>
      <c r="F94" s="134" t="s">
        <v>765</v>
      </c>
      <c r="G94" s="134">
        <v>223.2</v>
      </c>
      <c r="H94" s="156"/>
      <c r="I94" s="156"/>
      <c r="J94" s="134" t="s">
        <v>766</v>
      </c>
      <c r="K94" s="134">
        <v>413.76</v>
      </c>
      <c r="L94" s="157"/>
      <c r="M94" s="156">
        <f>IF(ISNUMBER(K94/G94),IF(NOT(K94/G94=0),K94/G94, " "), " ")</f>
        <v>1.8537634408602151</v>
      </c>
      <c r="N94" s="154"/>
    </row>
    <row r="95" spans="1:14" ht="22.8" x14ac:dyDescent="0.25">
      <c r="A95" s="152">
        <v>68</v>
      </c>
      <c r="B95" s="153" t="s">
        <v>823</v>
      </c>
      <c r="C95" s="132" t="s">
        <v>824</v>
      </c>
      <c r="D95" s="154" t="s">
        <v>739</v>
      </c>
      <c r="E95" s="155">
        <v>1</v>
      </c>
      <c r="F95" s="134" t="s">
        <v>825</v>
      </c>
      <c r="G95" s="134">
        <v>70.3</v>
      </c>
      <c r="H95" s="156"/>
      <c r="I95" s="156"/>
      <c r="J95" s="134" t="s">
        <v>826</v>
      </c>
      <c r="K95" s="134">
        <v>162.52000000000001</v>
      </c>
      <c r="L95" s="157"/>
      <c r="M95" s="156">
        <f>IF(ISNUMBER(K95/G95),IF(NOT(K95/G95=0),K95/G95, " "), " ")</f>
        <v>2.3118065433854911</v>
      </c>
      <c r="N95" s="154"/>
    </row>
    <row r="96" spans="1:14" ht="22.8" x14ac:dyDescent="0.25">
      <c r="A96" s="152">
        <v>69</v>
      </c>
      <c r="B96" s="153" t="s">
        <v>827</v>
      </c>
      <c r="C96" s="132" t="s">
        <v>828</v>
      </c>
      <c r="D96" s="154" t="s">
        <v>739</v>
      </c>
      <c r="E96" s="155">
        <v>1</v>
      </c>
      <c r="F96" s="134" t="s">
        <v>829</v>
      </c>
      <c r="G96" s="134">
        <v>29.3</v>
      </c>
      <c r="H96" s="156"/>
      <c r="I96" s="156"/>
      <c r="J96" s="134" t="s">
        <v>830</v>
      </c>
      <c r="K96" s="134">
        <v>74.81</v>
      </c>
      <c r="L96" s="157"/>
      <c r="M96" s="156">
        <f>IF(ISNUMBER(K96/G96),IF(NOT(K96/G96=0),K96/G96, " "), " ")</f>
        <v>2.5532423208191126</v>
      </c>
      <c r="N96" s="154"/>
    </row>
    <row r="97" spans="1:14" ht="22.8" x14ac:dyDescent="0.25">
      <c r="A97" s="152">
        <v>70</v>
      </c>
      <c r="B97" s="153" t="s">
        <v>831</v>
      </c>
      <c r="C97" s="132" t="s">
        <v>832</v>
      </c>
      <c r="D97" s="154" t="s">
        <v>739</v>
      </c>
      <c r="E97" s="155">
        <v>1</v>
      </c>
      <c r="F97" s="134" t="s">
        <v>833</v>
      </c>
      <c r="G97" s="134">
        <v>43.5</v>
      </c>
      <c r="H97" s="156"/>
      <c r="I97" s="156"/>
      <c r="J97" s="134" t="s">
        <v>834</v>
      </c>
      <c r="K97" s="134">
        <v>116.32</v>
      </c>
      <c r="L97" s="157"/>
      <c r="M97" s="156">
        <f>IF(ISNUMBER(K97/G97),IF(NOT(K97/G97=0),K97/G97, " "), " ")</f>
        <v>2.6740229885057469</v>
      </c>
      <c r="N97" s="154"/>
    </row>
    <row r="98" spans="1:14" ht="22.8" x14ac:dyDescent="0.25">
      <c r="A98" s="152">
        <v>71</v>
      </c>
      <c r="B98" s="153" t="s">
        <v>835</v>
      </c>
      <c r="C98" s="132" t="s">
        <v>836</v>
      </c>
      <c r="D98" s="154" t="s">
        <v>739</v>
      </c>
      <c r="E98" s="155">
        <v>12</v>
      </c>
      <c r="F98" s="134" t="s">
        <v>837</v>
      </c>
      <c r="G98" s="134">
        <v>28.92</v>
      </c>
      <c r="H98" s="156"/>
      <c r="I98" s="156"/>
      <c r="J98" s="134" t="s">
        <v>838</v>
      </c>
      <c r="K98" s="134">
        <v>210.84</v>
      </c>
      <c r="L98" s="157"/>
      <c r="M98" s="156">
        <f>IF(ISNUMBER(K98/G98),IF(NOT(K98/G98=0),K98/G98, " "), " ")</f>
        <v>7.2904564315352696</v>
      </c>
      <c r="N98" s="154"/>
    </row>
    <row r="99" spans="1:14" ht="22.8" x14ac:dyDescent="0.25">
      <c r="A99" s="152">
        <v>72</v>
      </c>
      <c r="B99" s="153" t="s">
        <v>839</v>
      </c>
      <c r="C99" s="132" t="s">
        <v>840</v>
      </c>
      <c r="D99" s="154" t="s">
        <v>739</v>
      </c>
      <c r="E99" s="155">
        <v>7</v>
      </c>
      <c r="F99" s="134" t="s">
        <v>841</v>
      </c>
      <c r="G99" s="134">
        <v>4900</v>
      </c>
      <c r="H99" s="156"/>
      <c r="I99" s="156"/>
      <c r="J99" s="134" t="s">
        <v>842</v>
      </c>
      <c r="K99" s="134">
        <v>6275.99</v>
      </c>
      <c r="L99" s="157"/>
      <c r="M99" s="156">
        <f>IF(ISNUMBER(K99/G99),IF(NOT(K99/G99=0),K99/G99, " "), " ")</f>
        <v>1.2808142857142857</v>
      </c>
      <c r="N99" s="154"/>
    </row>
    <row r="100" spans="1:14" ht="57" x14ac:dyDescent="0.25">
      <c r="A100" s="152">
        <v>73</v>
      </c>
      <c r="B100" s="153" t="s">
        <v>843</v>
      </c>
      <c r="C100" s="132" t="s">
        <v>844</v>
      </c>
      <c r="D100" s="154" t="s">
        <v>739</v>
      </c>
      <c r="E100" s="155">
        <v>4</v>
      </c>
      <c r="F100" s="134" t="s">
        <v>845</v>
      </c>
      <c r="G100" s="134">
        <v>169.2</v>
      </c>
      <c r="H100" s="156"/>
      <c r="I100" s="156"/>
      <c r="J100" s="134" t="s">
        <v>846</v>
      </c>
      <c r="K100" s="134">
        <v>360.16</v>
      </c>
      <c r="L100" s="157"/>
      <c r="M100" s="156">
        <f>IF(ISNUMBER(K100/G100),IF(NOT(K100/G100=0),K100/G100, " "), " ")</f>
        <v>2.1286052009456267</v>
      </c>
      <c r="N100" s="154"/>
    </row>
    <row r="101" spans="1:14" ht="22.8" x14ac:dyDescent="0.25">
      <c r="A101" s="152">
        <v>74</v>
      </c>
      <c r="B101" s="153" t="s">
        <v>847</v>
      </c>
      <c r="C101" s="132" t="s">
        <v>848</v>
      </c>
      <c r="D101" s="154" t="s">
        <v>739</v>
      </c>
      <c r="E101" s="155">
        <v>4</v>
      </c>
      <c r="F101" s="134" t="s">
        <v>849</v>
      </c>
      <c r="G101" s="134">
        <v>6.24</v>
      </c>
      <c r="H101" s="156"/>
      <c r="I101" s="156"/>
      <c r="J101" s="134" t="s">
        <v>850</v>
      </c>
      <c r="K101" s="134">
        <v>14.52</v>
      </c>
      <c r="L101" s="157"/>
      <c r="M101" s="156">
        <f>IF(ISNUMBER(K101/G101),IF(NOT(K101/G101=0),K101/G101, " "), " ")</f>
        <v>2.3269230769230766</v>
      </c>
      <c r="N101" s="154"/>
    </row>
    <row r="102" spans="1:14" ht="22.8" x14ac:dyDescent="0.25">
      <c r="A102" s="152">
        <v>75</v>
      </c>
      <c r="B102" s="153" t="s">
        <v>851</v>
      </c>
      <c r="C102" s="132" t="s">
        <v>852</v>
      </c>
      <c r="D102" s="154" t="s">
        <v>739</v>
      </c>
      <c r="E102" s="155">
        <v>1</v>
      </c>
      <c r="F102" s="134" t="s">
        <v>578</v>
      </c>
      <c r="G102" s="134">
        <v>2.3199999999999998</v>
      </c>
      <c r="H102" s="156"/>
      <c r="I102" s="156"/>
      <c r="J102" s="134" t="s">
        <v>853</v>
      </c>
      <c r="K102" s="134">
        <v>9.16</v>
      </c>
      <c r="L102" s="157"/>
      <c r="M102" s="156">
        <f>IF(ISNUMBER(K102/G102),IF(NOT(K102/G102=0),K102/G102, " "), " ")</f>
        <v>3.9482758620689657</v>
      </c>
      <c r="N102" s="154"/>
    </row>
    <row r="103" spans="1:14" ht="22.8" x14ac:dyDescent="0.25">
      <c r="A103" s="152">
        <v>76</v>
      </c>
      <c r="B103" s="153" t="s">
        <v>854</v>
      </c>
      <c r="C103" s="132" t="s">
        <v>855</v>
      </c>
      <c r="D103" s="154" t="s">
        <v>685</v>
      </c>
      <c r="E103" s="155">
        <v>2</v>
      </c>
      <c r="F103" s="134" t="s">
        <v>856</v>
      </c>
      <c r="G103" s="134">
        <v>22.98</v>
      </c>
      <c r="H103" s="156"/>
      <c r="I103" s="156"/>
      <c r="J103" s="134" t="s">
        <v>857</v>
      </c>
      <c r="K103" s="134">
        <v>68.680000000000007</v>
      </c>
      <c r="L103" s="157"/>
      <c r="M103" s="156">
        <f>IF(ISNUMBER(K103/G103),IF(NOT(K103/G103=0),K103/G103, " "), " ")</f>
        <v>2.9886858137510881</v>
      </c>
      <c r="N103" s="154"/>
    </row>
    <row r="104" spans="1:14" ht="22.8" x14ac:dyDescent="0.25">
      <c r="A104" s="152">
        <v>77</v>
      </c>
      <c r="B104" s="153" t="s">
        <v>858</v>
      </c>
      <c r="C104" s="132" t="s">
        <v>859</v>
      </c>
      <c r="D104" s="154" t="s">
        <v>685</v>
      </c>
      <c r="E104" s="155">
        <v>3</v>
      </c>
      <c r="F104" s="134" t="s">
        <v>860</v>
      </c>
      <c r="G104" s="134">
        <v>50.76</v>
      </c>
      <c r="H104" s="156"/>
      <c r="I104" s="156"/>
      <c r="J104" s="134" t="s">
        <v>861</v>
      </c>
      <c r="K104" s="134">
        <v>142.74</v>
      </c>
      <c r="L104" s="157"/>
      <c r="M104" s="156">
        <f>IF(ISNUMBER(K104/G104),IF(NOT(K104/G104=0),K104/G104, " "), " ")</f>
        <v>2.8120567375886529</v>
      </c>
      <c r="N104" s="154"/>
    </row>
    <row r="105" spans="1:14" ht="22.8" x14ac:dyDescent="0.25">
      <c r="A105" s="152">
        <v>78</v>
      </c>
      <c r="B105" s="153" t="s">
        <v>862</v>
      </c>
      <c r="C105" s="132" t="s">
        <v>863</v>
      </c>
      <c r="D105" s="154" t="s">
        <v>739</v>
      </c>
      <c r="E105" s="155">
        <v>2</v>
      </c>
      <c r="F105" s="134" t="s">
        <v>864</v>
      </c>
      <c r="G105" s="134">
        <v>1.9</v>
      </c>
      <c r="H105" s="156"/>
      <c r="I105" s="156"/>
      <c r="J105" s="134" t="s">
        <v>865</v>
      </c>
      <c r="K105" s="134">
        <v>8.4600000000000009</v>
      </c>
      <c r="L105" s="157"/>
      <c r="M105" s="156">
        <f>IF(ISNUMBER(K105/G105),IF(NOT(K105/G105=0),K105/G105, " "), " ")</f>
        <v>4.4526315789473694</v>
      </c>
      <c r="N105" s="154"/>
    </row>
    <row r="106" spans="1:14" ht="22.8" x14ac:dyDescent="0.25">
      <c r="A106" s="152">
        <v>79</v>
      </c>
      <c r="B106" s="153" t="s">
        <v>866</v>
      </c>
      <c r="C106" s="132" t="s">
        <v>867</v>
      </c>
      <c r="D106" s="154" t="s">
        <v>739</v>
      </c>
      <c r="E106" s="155">
        <v>1</v>
      </c>
      <c r="F106" s="134" t="s">
        <v>868</v>
      </c>
      <c r="G106" s="134">
        <v>0.97</v>
      </c>
      <c r="H106" s="156"/>
      <c r="I106" s="156"/>
      <c r="J106" s="134" t="s">
        <v>869</v>
      </c>
      <c r="K106" s="134">
        <v>4.41</v>
      </c>
      <c r="L106" s="157"/>
      <c r="M106" s="156">
        <f>IF(ISNUMBER(K106/G106),IF(NOT(K106/G106=0),K106/G106, " "), " ")</f>
        <v>4.5463917525773194</v>
      </c>
      <c r="N106" s="154"/>
    </row>
    <row r="107" spans="1:14" ht="34.200000000000003" x14ac:dyDescent="0.25">
      <c r="A107" s="152">
        <v>80</v>
      </c>
      <c r="B107" s="153" t="s">
        <v>870</v>
      </c>
      <c r="C107" s="132" t="s">
        <v>871</v>
      </c>
      <c r="D107" s="154" t="s">
        <v>739</v>
      </c>
      <c r="E107" s="155">
        <v>1</v>
      </c>
      <c r="F107" s="134" t="s">
        <v>872</v>
      </c>
      <c r="G107" s="134">
        <v>12.46</v>
      </c>
      <c r="H107" s="156"/>
      <c r="I107" s="156"/>
      <c r="J107" s="134" t="s">
        <v>873</v>
      </c>
      <c r="K107" s="134">
        <v>29.22</v>
      </c>
      <c r="L107" s="157"/>
      <c r="M107" s="156">
        <f>IF(ISNUMBER(K107/G107),IF(NOT(K107/G107=0),K107/G107, " "), " ")</f>
        <v>2.3451043338683784</v>
      </c>
      <c r="N107" s="154"/>
    </row>
    <row r="108" spans="1:14" ht="19.350000000000001" customHeight="1" x14ac:dyDescent="0.25">
      <c r="A108" s="150" t="s">
        <v>874</v>
      </c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</row>
    <row r="109" spans="1:14" ht="19.350000000000001" customHeight="1" x14ac:dyDescent="0.25">
      <c r="A109" s="128" t="s">
        <v>583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</row>
    <row r="110" spans="1:14" ht="22.8" x14ac:dyDescent="0.25">
      <c r="A110" s="152">
        <v>81</v>
      </c>
      <c r="B110" s="153" t="s">
        <v>875</v>
      </c>
      <c r="C110" s="132" t="s">
        <v>876</v>
      </c>
      <c r="D110" s="154" t="s">
        <v>592</v>
      </c>
      <c r="E110" s="155">
        <v>0.27900000000000003</v>
      </c>
      <c r="F110" s="134" t="s">
        <v>560</v>
      </c>
      <c r="G110" s="134"/>
      <c r="H110" s="156"/>
      <c r="I110" s="156"/>
      <c r="J110" s="134" t="s">
        <v>560</v>
      </c>
      <c r="K110" s="134"/>
      <c r="L110" s="157"/>
      <c r="M110" s="156" t="str">
        <f>IF(ISNUMBER(K110/G110),IF(NOT(K110/G110=0),K110/G110, " "), " ")</f>
        <v xml:space="preserve"> </v>
      </c>
      <c r="N110" s="154"/>
    </row>
    <row r="111" spans="1:14" ht="22.8" x14ac:dyDescent="0.25">
      <c r="A111" s="158">
        <v>82</v>
      </c>
      <c r="B111" s="159" t="s">
        <v>877</v>
      </c>
      <c r="C111" s="138" t="s">
        <v>878</v>
      </c>
      <c r="D111" s="160" t="s">
        <v>592</v>
      </c>
      <c r="E111" s="161">
        <v>4.4400000000000002E-2</v>
      </c>
      <c r="F111" s="140" t="s">
        <v>560</v>
      </c>
      <c r="G111" s="140"/>
      <c r="H111" s="162"/>
      <c r="I111" s="162"/>
      <c r="J111" s="140" t="s">
        <v>560</v>
      </c>
      <c r="K111" s="140"/>
      <c r="L111" s="163"/>
      <c r="M111" s="162" t="str">
        <f>IF(ISNUMBER(K111/G111),IF(NOT(K111/G111=0),K111/G111, " "), " ")</f>
        <v xml:space="preserve"> </v>
      </c>
      <c r="N111" s="160"/>
    </row>
    <row r="112" spans="1:14" x14ac:dyDescent="0.25">
      <c r="A112" s="144" t="s">
        <v>500</v>
      </c>
      <c r="B112" s="145"/>
      <c r="C112" s="145"/>
      <c r="D112" s="145"/>
      <c r="E112" s="145"/>
      <c r="F112" s="145"/>
      <c r="G112" s="164">
        <v>13463.05</v>
      </c>
      <c r="H112" s="165"/>
      <c r="I112" s="165"/>
      <c r="J112" s="165"/>
      <c r="K112" s="164">
        <v>49676.67</v>
      </c>
      <c r="L112" s="166"/>
      <c r="M112" s="164">
        <f ca="1">IF(ISNUMBER(INDIRECT("K" &amp; ROW())/INDIRECT("G" &amp; ROW())),INDIRECT("K" &amp; ROW())/INDIRECT("G" &amp; ROW()), " ")</f>
        <v>3.6898525965513014</v>
      </c>
      <c r="N112" s="146" t="s">
        <v>879</v>
      </c>
    </row>
    <row r="113" spans="1:14" x14ac:dyDescent="0.25">
      <c r="A113" s="144" t="s">
        <v>505</v>
      </c>
      <c r="B113" s="145"/>
      <c r="C113" s="145"/>
      <c r="D113" s="145"/>
      <c r="E113" s="145"/>
      <c r="F113" s="145"/>
      <c r="G113" s="164"/>
      <c r="H113" s="165"/>
      <c r="I113" s="165"/>
      <c r="J113" s="165"/>
      <c r="K113" s="164"/>
      <c r="L113" s="166"/>
      <c r="M113" s="164" t="str">
        <f ca="1">IF(ISNUMBER(INDIRECT("K" &amp; ROW())/INDIRECT("G" &amp; ROW())),INDIRECT("K" &amp; ROW())/INDIRECT("G" &amp; ROW()), " ")</f>
        <v xml:space="preserve"> </v>
      </c>
      <c r="N113" s="146" t="s">
        <v>879</v>
      </c>
    </row>
    <row r="114" spans="1:14" x14ac:dyDescent="0.25">
      <c r="A114" s="144" t="s">
        <v>506</v>
      </c>
      <c r="B114" s="145"/>
      <c r="C114" s="145"/>
      <c r="D114" s="145"/>
      <c r="E114" s="145"/>
      <c r="F114" s="145"/>
      <c r="G114" s="164">
        <v>1575.57</v>
      </c>
      <c r="H114" s="165"/>
      <c r="I114" s="165"/>
      <c r="J114" s="165"/>
      <c r="K114" s="164">
        <v>17362.12</v>
      </c>
      <c r="L114" s="166"/>
      <c r="M114" s="164">
        <f ca="1">IF(ISNUMBER(INDIRECT("K" &amp; ROW())/INDIRECT("G" &amp; ROW())),INDIRECT("K" &amp; ROW())/INDIRECT("G" &amp; ROW()), " ")</f>
        <v>11.019580215414104</v>
      </c>
      <c r="N114" s="146" t="s">
        <v>879</v>
      </c>
    </row>
    <row r="115" spans="1:14" x14ac:dyDescent="0.25">
      <c r="A115" s="144" t="s">
        <v>507</v>
      </c>
      <c r="B115" s="145"/>
      <c r="C115" s="145"/>
      <c r="D115" s="145"/>
      <c r="E115" s="145"/>
      <c r="F115" s="145"/>
      <c r="G115" s="164">
        <v>11739.35</v>
      </c>
      <c r="H115" s="165"/>
      <c r="I115" s="165"/>
      <c r="J115" s="165"/>
      <c r="K115" s="164">
        <v>31551.49</v>
      </c>
      <c r="L115" s="166"/>
      <c r="M115" s="164">
        <f ca="1">IF(ISNUMBER(INDIRECT("K" &amp; ROW())/INDIRECT("G" &amp; ROW())),INDIRECT("K" &amp; ROW())/INDIRECT("G" &amp; ROW()), " ")</f>
        <v>2.6876692491492289</v>
      </c>
      <c r="N115" s="146" t="s">
        <v>879</v>
      </c>
    </row>
    <row r="116" spans="1:14" x14ac:dyDescent="0.25">
      <c r="A116" s="144" t="s">
        <v>508</v>
      </c>
      <c r="B116" s="145"/>
      <c r="C116" s="145"/>
      <c r="D116" s="145"/>
      <c r="E116" s="145"/>
      <c r="F116" s="145"/>
      <c r="G116" s="164">
        <v>153.87</v>
      </c>
      <c r="H116" s="165"/>
      <c r="I116" s="165"/>
      <c r="J116" s="165"/>
      <c r="K116" s="164">
        <v>826.18</v>
      </c>
      <c r="L116" s="166"/>
      <c r="M116" s="164">
        <f ca="1">IF(ISNUMBER(INDIRECT("K" &amp; ROW())/INDIRECT("G" &amp; ROW())),INDIRECT("K" &amp; ROW())/INDIRECT("G" &amp; ROW()), " ")</f>
        <v>5.369337752648339</v>
      </c>
      <c r="N116" s="146" t="s">
        <v>879</v>
      </c>
    </row>
    <row r="117" spans="1:14" x14ac:dyDescent="0.25">
      <c r="A117" s="147" t="s">
        <v>509</v>
      </c>
      <c r="B117" s="148"/>
      <c r="C117" s="148"/>
      <c r="D117" s="148"/>
      <c r="E117" s="148"/>
      <c r="F117" s="148"/>
      <c r="G117" s="167">
        <v>1591.43</v>
      </c>
      <c r="H117" s="168"/>
      <c r="I117" s="168"/>
      <c r="J117" s="168"/>
      <c r="K117" s="167">
        <v>14906.32</v>
      </c>
      <c r="L117" s="169"/>
      <c r="M117" s="167">
        <f ca="1">IF(ISNUMBER(INDIRECT("K" &amp; ROW())/INDIRECT("G" &amp; ROW())),INDIRECT("K" &amp; ROW())/INDIRECT("G" &amp; ROW()), " ")</f>
        <v>9.366619958150844</v>
      </c>
      <c r="N117" s="149" t="s">
        <v>879</v>
      </c>
    </row>
    <row r="118" spans="1:14" x14ac:dyDescent="0.25">
      <c r="A118" s="147" t="s">
        <v>510</v>
      </c>
      <c r="B118" s="148"/>
      <c r="C118" s="148"/>
      <c r="D118" s="148"/>
      <c r="E118" s="148"/>
      <c r="F118" s="148"/>
      <c r="G118" s="167">
        <v>964.52</v>
      </c>
      <c r="H118" s="168"/>
      <c r="I118" s="168"/>
      <c r="J118" s="168"/>
      <c r="K118" s="167">
        <v>8502.7999999999993</v>
      </c>
      <c r="L118" s="169"/>
      <c r="M118" s="167">
        <f ca="1">IF(ISNUMBER(INDIRECT("K" &amp; ROW())/INDIRECT("G" &amp; ROW())),INDIRECT("K" &amp; ROW())/INDIRECT("G" &amp; ROW()), " ")</f>
        <v>8.8155766598930025</v>
      </c>
      <c r="N118" s="149" t="s">
        <v>879</v>
      </c>
    </row>
    <row r="119" spans="1:14" x14ac:dyDescent="0.25">
      <c r="A119" s="147" t="s">
        <v>511</v>
      </c>
      <c r="B119" s="148"/>
      <c r="C119" s="148"/>
      <c r="D119" s="148"/>
      <c r="E119" s="148"/>
      <c r="F119" s="148"/>
      <c r="G119" s="167"/>
      <c r="H119" s="168"/>
      <c r="I119" s="168"/>
      <c r="J119" s="168"/>
      <c r="K119" s="167"/>
      <c r="L119" s="169"/>
      <c r="M119" s="167" t="str">
        <f ca="1">IF(ISNUMBER(INDIRECT("K" &amp; ROW())/INDIRECT("G" &amp; ROW())),INDIRECT("K" &amp; ROW())/INDIRECT("G" &amp; ROW()), " ")</f>
        <v xml:space="preserve"> </v>
      </c>
      <c r="N119" s="149" t="s">
        <v>879</v>
      </c>
    </row>
    <row r="120" spans="1:14" ht="30" customHeight="1" x14ac:dyDescent="0.25">
      <c r="A120" s="144" t="s">
        <v>512</v>
      </c>
      <c r="B120" s="145"/>
      <c r="C120" s="145"/>
      <c r="D120" s="145"/>
      <c r="E120" s="145"/>
      <c r="F120" s="145"/>
      <c r="G120" s="164">
        <v>8459.4599999999991</v>
      </c>
      <c r="H120" s="165"/>
      <c r="I120" s="165"/>
      <c r="J120" s="165"/>
      <c r="K120" s="164">
        <v>44967.06</v>
      </c>
      <c r="L120" s="166"/>
      <c r="M120" s="164">
        <f ca="1">IF(ISNUMBER(INDIRECT("K" &amp; ROW())/INDIRECT("G" &amp; ROW())),INDIRECT("K" &amp; ROW())/INDIRECT("G" &amp; ROW()), " ")</f>
        <v>5.3155946124220694</v>
      </c>
      <c r="N120" s="146" t="s">
        <v>879</v>
      </c>
    </row>
    <row r="121" spans="1:14" ht="30" customHeight="1" x14ac:dyDescent="0.25">
      <c r="A121" s="144" t="s">
        <v>513</v>
      </c>
      <c r="B121" s="145"/>
      <c r="C121" s="145"/>
      <c r="D121" s="145"/>
      <c r="E121" s="145"/>
      <c r="F121" s="145"/>
      <c r="G121" s="164">
        <v>427.82</v>
      </c>
      <c r="H121" s="165"/>
      <c r="I121" s="165"/>
      <c r="J121" s="165"/>
      <c r="K121" s="164">
        <v>3894.68</v>
      </c>
      <c r="L121" s="166"/>
      <c r="M121" s="164">
        <f ca="1">IF(ISNUMBER(INDIRECT("K" &amp; ROW())/INDIRECT("G" &amp; ROW())),INDIRECT("K" &amp; ROW())/INDIRECT("G" &amp; ROW()), " ")</f>
        <v>9.1035482212145293</v>
      </c>
      <c r="N121" s="146" t="s">
        <v>879</v>
      </c>
    </row>
    <row r="122" spans="1:14" x14ac:dyDescent="0.25">
      <c r="A122" s="144" t="s">
        <v>514</v>
      </c>
      <c r="B122" s="145"/>
      <c r="C122" s="145"/>
      <c r="D122" s="145"/>
      <c r="E122" s="145"/>
      <c r="F122" s="145"/>
      <c r="G122" s="164">
        <v>135.47999999999999</v>
      </c>
      <c r="H122" s="165"/>
      <c r="I122" s="165"/>
      <c r="J122" s="165"/>
      <c r="K122" s="164">
        <v>979.46</v>
      </c>
      <c r="L122" s="166"/>
      <c r="M122" s="164">
        <f ca="1">IF(ISNUMBER(INDIRECT("K" &amp; ROW())/INDIRECT("G" &amp; ROW())),INDIRECT("K" &amp; ROW())/INDIRECT("G" &amp; ROW()), " ")</f>
        <v>7.2295541777384127</v>
      </c>
      <c r="N122" s="146" t="s">
        <v>879</v>
      </c>
    </row>
    <row r="123" spans="1:14" ht="30" customHeight="1" x14ac:dyDescent="0.25">
      <c r="A123" s="144" t="s">
        <v>515</v>
      </c>
      <c r="B123" s="145"/>
      <c r="C123" s="145"/>
      <c r="D123" s="145"/>
      <c r="E123" s="145"/>
      <c r="F123" s="145"/>
      <c r="G123" s="164">
        <v>6725.15</v>
      </c>
      <c r="H123" s="165"/>
      <c r="I123" s="165"/>
      <c r="J123" s="165"/>
      <c r="K123" s="164">
        <v>21141.759999999998</v>
      </c>
      <c r="L123" s="166"/>
      <c r="M123" s="164">
        <f ca="1">IF(ISNUMBER(INDIRECT("K" &amp; ROW())/INDIRECT("G" &amp; ROW())),INDIRECT("K" &amp; ROW())/INDIRECT("G" &amp; ROW()), " ")</f>
        <v>3.1436860144383396</v>
      </c>
      <c r="N123" s="146" t="s">
        <v>879</v>
      </c>
    </row>
    <row r="124" spans="1:14" x14ac:dyDescent="0.25">
      <c r="A124" s="144" t="s">
        <v>516</v>
      </c>
      <c r="B124" s="145"/>
      <c r="C124" s="145"/>
      <c r="D124" s="145"/>
      <c r="E124" s="145"/>
      <c r="F124" s="145"/>
      <c r="G124" s="164">
        <v>213.26</v>
      </c>
      <c r="H124" s="165"/>
      <c r="I124" s="165"/>
      <c r="J124" s="165"/>
      <c r="K124" s="164">
        <v>1692.13</v>
      </c>
      <c r="L124" s="166"/>
      <c r="M124" s="164">
        <f ca="1">IF(ISNUMBER(INDIRECT("K" &amp; ROW())/INDIRECT("G" &amp; ROW())),INDIRECT("K" &amp; ROW())/INDIRECT("G" &amp; ROW()), " ")</f>
        <v>7.9345868892431781</v>
      </c>
      <c r="N124" s="146" t="s">
        <v>879</v>
      </c>
    </row>
    <row r="125" spans="1:14" ht="30" customHeight="1" x14ac:dyDescent="0.25">
      <c r="A125" s="144" t="s">
        <v>517</v>
      </c>
      <c r="B125" s="145"/>
      <c r="C125" s="145"/>
      <c r="D125" s="145"/>
      <c r="E125" s="145"/>
      <c r="F125" s="145"/>
      <c r="G125" s="164">
        <v>57.83</v>
      </c>
      <c r="H125" s="165"/>
      <c r="I125" s="165"/>
      <c r="J125" s="165"/>
      <c r="K125" s="164">
        <v>410.7</v>
      </c>
      <c r="L125" s="166"/>
      <c r="M125" s="164">
        <f ca="1">IF(ISNUMBER(INDIRECT("K" &amp; ROW())/INDIRECT("G" &amp; ROW())),INDIRECT("K" &amp; ROW())/INDIRECT("G" &amp; ROW()), " ")</f>
        <v>7.1018502507349126</v>
      </c>
      <c r="N125" s="146" t="s">
        <v>879</v>
      </c>
    </row>
    <row r="126" spans="1:14" x14ac:dyDescent="0.25">
      <c r="A126" s="144" t="s">
        <v>518</v>
      </c>
      <c r="B126" s="145"/>
      <c r="C126" s="145"/>
      <c r="D126" s="145"/>
      <c r="E126" s="145"/>
      <c r="F126" s="145"/>
      <c r="G126" s="164">
        <v>16019</v>
      </c>
      <c r="H126" s="165"/>
      <c r="I126" s="165"/>
      <c r="J126" s="165"/>
      <c r="K126" s="164">
        <v>73085.789999999994</v>
      </c>
      <c r="L126" s="166"/>
      <c r="M126" s="164">
        <f ca="1">IF(ISNUMBER(INDIRECT("K" &amp; ROW())/INDIRECT("G" &amp; ROW())),INDIRECT("K" &amp; ROW())/INDIRECT("G" &amp; ROW()), " ")</f>
        <v>4.5624439727823205</v>
      </c>
      <c r="N126" s="146" t="s">
        <v>879</v>
      </c>
    </row>
    <row r="127" spans="1:14" x14ac:dyDescent="0.25">
      <c r="A127" s="147" t="s">
        <v>519</v>
      </c>
      <c r="B127" s="148"/>
      <c r="C127" s="148"/>
      <c r="D127" s="148"/>
      <c r="E127" s="148"/>
      <c r="F127" s="148"/>
      <c r="G127" s="167">
        <v>16019</v>
      </c>
      <c r="H127" s="168"/>
      <c r="I127" s="168"/>
      <c r="J127" s="168"/>
      <c r="K127" s="167">
        <v>73085.789999999994</v>
      </c>
      <c r="L127" s="169"/>
      <c r="M127" s="167">
        <f ca="1">IF(ISNUMBER(INDIRECT("K" &amp; ROW())/INDIRECT("G" &amp; ROW())),INDIRECT("K" &amp; ROW())/INDIRECT("G" &amp; ROW()), " ")</f>
        <v>4.5624439727823205</v>
      </c>
      <c r="N127" s="149" t="s">
        <v>879</v>
      </c>
    </row>
    <row r="128" spans="1:14" x14ac:dyDescent="0.25">
      <c r="A128" s="48"/>
      <c r="G128" s="67"/>
      <c r="H128" s="68"/>
      <c r="I128" s="68"/>
      <c r="J128" s="68"/>
      <c r="K128" s="67"/>
      <c r="L128" s="69"/>
      <c r="M128" s="67"/>
      <c r="N128" s="48"/>
    </row>
    <row r="129" spans="1:14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70"/>
      <c r="M129" s="29"/>
      <c r="N129" s="29"/>
    </row>
    <row r="130" spans="1:14" x14ac:dyDescent="0.25">
      <c r="A130" s="75" t="s">
        <v>69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70"/>
      <c r="M130" s="29"/>
      <c r="N130" s="29"/>
    </row>
    <row r="131" spans="1:14" x14ac:dyDescent="0.25">
      <c r="A131" s="3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70"/>
      <c r="M131" s="29"/>
      <c r="N131" s="29"/>
    </row>
    <row r="132" spans="1:14" x14ac:dyDescent="0.25">
      <c r="A132" s="75" t="s">
        <v>70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70"/>
      <c r="M132" s="29"/>
      <c r="N132" s="29"/>
    </row>
  </sheetData>
  <mergeCells count="49">
    <mergeCell ref="A124:F124"/>
    <mergeCell ref="A125:F125"/>
    <mergeCell ref="A126:F126"/>
    <mergeCell ref="A127:F127"/>
    <mergeCell ref="A118:F118"/>
    <mergeCell ref="A119:F119"/>
    <mergeCell ref="A120:F120"/>
    <mergeCell ref="A121:F121"/>
    <mergeCell ref="A122:F122"/>
    <mergeCell ref="A123:F123"/>
    <mergeCell ref="A112:F112"/>
    <mergeCell ref="A113:F113"/>
    <mergeCell ref="A114:F114"/>
    <mergeCell ref="A115:F115"/>
    <mergeCell ref="A116:F116"/>
    <mergeCell ref="A117:F117"/>
    <mergeCell ref="A24:N24"/>
    <mergeCell ref="A25:N25"/>
    <mergeCell ref="A36:N36"/>
    <mergeCell ref="A43:N43"/>
    <mergeCell ref="A108:N108"/>
    <mergeCell ref="A109:N10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