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5"/>
  <c r="M36"/>
  <c r="M37"/>
  <c r="M38"/>
  <c r="M39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8"/>
  <c r="M69"/>
  <c r="J15"/>
  <c r="G15"/>
  <c r="J13"/>
  <c r="G13"/>
  <c r="J12"/>
  <c r="G12"/>
  <c r="J11"/>
  <c r="G11"/>
  <c r="K31" i="8"/>
  <c r="H31"/>
  <c r="K29"/>
  <c r="H29"/>
  <c r="K28"/>
  <c r="H28"/>
  <c r="K27"/>
  <c r="H27"/>
  <c r="K127"/>
  <c r="K126"/>
  <c r="H127"/>
  <c r="H126"/>
  <c r="J14" i="16"/>
  <c r="G14"/>
  <c r="K30" i="8"/>
  <c r="H30"/>
  <c r="A18" i="16"/>
  <c r="B34" i="8"/>
  <c r="M74" i="16"/>
  <c r="M70"/>
  <c r="M78"/>
  <c r="M71"/>
  <c r="M79"/>
  <c r="M81"/>
  <c r="M76"/>
  <c r="M73"/>
  <c r="M82"/>
  <c r="M75"/>
  <c r="M83"/>
  <c r="M72"/>
  <c r="M80"/>
  <c r="M77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<sst xmlns="http://schemas.openxmlformats.org/spreadsheetml/2006/main" count="727" uniqueCount="460">
  <si>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</si>
  <si>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</si>
  <si>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</si>
  <si>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</si>
  <si>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</si>
  <si>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</si>
  <si>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</si>
  <si>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</si>
  <si>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</si>
  <si>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</si>
  <si>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</si>
  <si>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</si>
  <si>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</si>
  <si>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</si>
  <si>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</si>
  <si>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</si>
  <si>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</si>
  <si>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</si>
  <si>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</si>
  <si>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</si>
  <si>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</si>
  <si>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</si>
  <si>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</si>
  <si>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</si>
  <si>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</si>
  <si>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</si>
  <si>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</si>
  <si>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</si>
  <si>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</si>
  <si>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</si>
  <si>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</si>
  <si>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</si>
  <si>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</si>
  <si>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</si>
  <si>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</si>
  <si>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</si>
  <si>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</si>
  <si>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</si>
  <si>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</si>
  <si>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</si>
  <si>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</si>
  <si>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</si>
  <si>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</si>
  <si>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</si>
  <si>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</si>
  <si>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</si>
  <si>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</si>
  <si>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</si>
  <si>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</si>
  <si>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</si>
  <si>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</si>
  <si>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</si>
  <si>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</si>
  <si>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</si>
  <si>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</si>
  <si>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</si>
  <si>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</si>
  <si>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</si>
  <si>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</si>
  <si>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</si>
  <si>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</si>
  <si>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</si>
  <si>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</si>
  <si>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</si>
  <si>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</si>
  <si>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</si>
  <si>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на Мира,1</t>
  </si>
  <si>
    <t>Сдал:  _________________ //</t>
  </si>
  <si>
    <t>Принял:  _________________ //</t>
  </si>
  <si>
    <t>Раздел 1. Ремонт системы отопления.кв.26 заявка от 24.01.2014г.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</si>
  <si>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</si>
  <si>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0,015
88
48</t>
  </si>
  <si>
    <t>1243,2
_____
139,8</t>
  </si>
  <si>
    <t>174,53
_____
4,21</t>
  </si>
  <si>
    <t>23
20
11</t>
  </si>
  <si>
    <t>19
_____
1</t>
  </si>
  <si>
    <t>229
181
99</t>
  </si>
  <si>
    <t>205
_____
10</t>
  </si>
  <si>
    <t>Р</t>
  </si>
  <si>
    <t>14
_____
1</t>
  </si>
  <si>
    <t>ТСЦ-103-0018
Трубы стальные сварные водогазопроводные с резьбой черные обыкновенные (неоцинкованные), диаметр условного прохода: 50 мм, толщина стенки 3,5 мм
м</t>
  </si>
  <si>
    <t>1,605
88
48</t>
  </si>
  <si>
    <t xml:space="preserve">
_____
32,3</t>
  </si>
  <si>
    <t xml:space="preserve">
_____
52</t>
  </si>
  <si>
    <t xml:space="preserve">
_____
173</t>
  </si>
  <si>
    <t>М</t>
  </si>
  <si>
    <t>Раздел 2. Замена сгона в кв.31 Заявка от 21.01.2014г.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</si>
  <si>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</si>
  <si>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0,03
88
48</t>
  </si>
  <si>
    <t>1000,16
_____
1380,62</t>
  </si>
  <si>
    <t>54,89
_____
1,4</t>
  </si>
  <si>
    <t>73
31
18</t>
  </si>
  <si>
    <t>30
_____
41</t>
  </si>
  <si>
    <t>478
291
159</t>
  </si>
  <si>
    <t>331
_____
138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</si>
  <si>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</si>
  <si>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</si>
  <si>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</si>
  <si>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</si>
  <si>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</si>
  <si>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</si>
  <si>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</si>
  <si>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</si>
  <si>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ТСЦ-302-1236
Сгоны стальные с муфтой и контргайкой, диаметром: 15 мм
шт.</t>
  </si>
  <si>
    <t>4
98
56</t>
  </si>
  <si>
    <t xml:space="preserve">
_____
17,6</t>
  </si>
  <si>
    <t xml:space="preserve">
_____
70</t>
  </si>
  <si>
    <t xml:space="preserve">
_____
112</t>
  </si>
  <si>
    <t>кв.12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</si>
  <si>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</si>
  <si>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0,0825
63
40</t>
  </si>
  <si>
    <t>4
3
2</t>
  </si>
  <si>
    <t>Раздел 3. АПРЕЛЬ</t>
  </si>
  <si>
    <t>кв.25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</si>
  <si>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</si>
  <si>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0,08
88
48</t>
  </si>
  <si>
    <t>2225,28
_____
105,38</t>
  </si>
  <si>
    <t>193
183
107</t>
  </si>
  <si>
    <t>178
_____
9</t>
  </si>
  <si>
    <t>2014
1727
942</t>
  </si>
  <si>
    <t>1962
_____
20</t>
  </si>
  <si>
    <t>ТСЦ-507-3367
Труба из полипропилена PN 25/25
м</t>
  </si>
  <si>
    <t>8
63
40</t>
  </si>
  <si>
    <t xml:space="preserve">
_____
16,92</t>
  </si>
  <si>
    <t xml:space="preserve">
_____
135</t>
  </si>
  <si>
    <t xml:space="preserve">
_____
381</t>
  </si>
  <si>
    <t>ТСЦ-507-3174
Угольник 90 град. полипропиленовый диаметром 25 мм
шт.</t>
  </si>
  <si>
    <t>6
88
48</t>
  </si>
  <si>
    <t xml:space="preserve">
_____
2,45</t>
  </si>
  <si>
    <t xml:space="preserve">
_____
15</t>
  </si>
  <si>
    <t xml:space="preserve">
_____
37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</si>
  <si>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</si>
  <si>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</si>
  <si>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</si>
  <si>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</si>
  <si>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58</t>
  </si>
  <si>
    <t>кв.31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</si>
  <si>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</si>
  <si>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0,055
63
40</t>
  </si>
  <si>
    <t>1
1
1</t>
  </si>
  <si>
    <t>8
5
3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</si>
  <si>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</si>
  <si>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</si>
  <si>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</si>
  <si>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</si>
  <si>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</si>
  <si>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</si>
  <si>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ТСЦ-302-1237
Сгоны стальные с муфтой и контргайкой, диаметром: 20 мм
шт.</t>
  </si>
  <si>
    <t xml:space="preserve">
_____
18,6</t>
  </si>
  <si>
    <t xml:space="preserve">
_____
69</t>
  </si>
  <si>
    <t>кв.33</t>
  </si>
  <si>
    <t>0,005
88
48</t>
  </si>
  <si>
    <t>12
5
3</t>
  </si>
  <si>
    <t>5
_____
7</t>
  </si>
  <si>
    <t>80
48
26</t>
  </si>
  <si>
    <t>55
_____
24</t>
  </si>
  <si>
    <t>1
88
48</t>
  </si>
  <si>
    <t xml:space="preserve">
_____
19</t>
  </si>
  <si>
    <t xml:space="preserve">
_____
34</t>
  </si>
  <si>
    <t>Раздел 4. МАЙ</t>
  </si>
  <si>
    <t>0,012
88
48</t>
  </si>
  <si>
    <t>29
12
7</t>
  </si>
  <si>
    <t>12
_____
16</t>
  </si>
  <si>
    <t>191
116
63</t>
  </si>
  <si>
    <t>132
_____
56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</si>
  <si>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</si>
  <si>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0,028
88
48</t>
  </si>
  <si>
    <t>1243,2
_____
3595,9</t>
  </si>
  <si>
    <t>140
36
21</t>
  </si>
  <si>
    <t>35
_____
100</t>
  </si>
  <si>
    <t>750
339
185</t>
  </si>
  <si>
    <t>384
_____
339</t>
  </si>
  <si>
    <t>27
_____
1</t>
  </si>
  <si>
    <t>чердак</t>
  </si>
  <si>
    <t>ТЕРр65-5-1
Ревизия вентилей муфтовых диаметром: до 20 мм
100 шт.
НР 88%=103%*0.85 от ФОТ
СП 48%=60%*0.8 от ФОТ</t>
  </si>
  <si>
    <t>0,06
88
48</t>
  </si>
  <si>
    <t>61
58
34</t>
  </si>
  <si>
    <t>56
_____
5</t>
  </si>
  <si>
    <t>630
540
295</t>
  </si>
  <si>
    <t>614
_____
14</t>
  </si>
  <si>
    <t>Раздел 5. ИЮНЬ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</si>
  <si>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</si>
  <si>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</si>
  <si>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</si>
  <si>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</si>
  <si>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</si>
  <si>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</si>
  <si>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</si>
  <si>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</si>
  <si>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Раздел 6. ИЮЛЬ</t>
  </si>
  <si>
    <t>кв.32</t>
  </si>
  <si>
    <t>2 подъезд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</si>
  <si>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</si>
  <si>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0,027
88
48</t>
  </si>
  <si>
    <t>1456
_____
6949,09</t>
  </si>
  <si>
    <t>279,64
_____
6,31</t>
  </si>
  <si>
    <t>234
40
23</t>
  </si>
  <si>
    <t>39
_____
187</t>
  </si>
  <si>
    <t>1104
383
209</t>
  </si>
  <si>
    <t>433
_____
630</t>
  </si>
  <si>
    <t>41
_____
2</t>
  </si>
  <si>
    <t>ТСЦ-103-0020
Трубы стальные сварные водогазопроводные с резьбой черные обыкновенные (неоцинкованные), диаметр условного прохода: 80 мм, толщина стенки 4 мм
м</t>
  </si>
  <si>
    <t>1,5
88
48</t>
  </si>
  <si>
    <t xml:space="preserve">
_____
61,5</t>
  </si>
  <si>
    <t xml:space="preserve">
_____
92</t>
  </si>
  <si>
    <t xml:space="preserve">
_____
307</t>
  </si>
  <si>
    <t>ТСЦ-103-0021
Трубы стальные сварные водогазопроводные с резьбой черные обыкновенные (неоцинкованные), диаметр условного прохода: 90 мм, толщина стенки 4 мм
м</t>
  </si>
  <si>
    <t>1,2
88
48</t>
  </si>
  <si>
    <t xml:space="preserve">
_____
70,9</t>
  </si>
  <si>
    <t xml:space="preserve">
_____
85</t>
  </si>
  <si>
    <t xml:space="preserve">
_____
283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</si>
  <si>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</si>
  <si>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 xml:space="preserve">
_____
42,3</t>
  </si>
  <si>
    <t xml:space="preserve">
_____
42</t>
  </si>
  <si>
    <t xml:space="preserve">
_____
90</t>
  </si>
  <si>
    <t>Раздел 7. АВГУСТ</t>
  </si>
  <si>
    <t>подъезд</t>
  </si>
  <si>
    <t>3
88
48</t>
  </si>
  <si>
    <t xml:space="preserve">
_____
56</t>
  </si>
  <si>
    <t xml:space="preserve">
_____
103</t>
  </si>
  <si>
    <t>кв.17</t>
  </si>
  <si>
    <t>0,02
88
48</t>
  </si>
  <si>
    <t>48
46
27</t>
  </si>
  <si>
    <t>45
_____
1</t>
  </si>
  <si>
    <t>503
431
235</t>
  </si>
  <si>
    <t>490
_____
5</t>
  </si>
  <si>
    <t>2
63
40</t>
  </si>
  <si>
    <t xml:space="preserve">
_____
95</t>
  </si>
  <si>
    <t xml:space="preserve">
_____
5</t>
  </si>
  <si>
    <t xml:space="preserve">
_____
12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</si>
  <si>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</si>
  <si>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</si>
  <si>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</si>
  <si>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 xml:space="preserve">
_____
8</t>
  </si>
  <si>
    <t>кв.21</t>
  </si>
  <si>
    <t>144
138
80</t>
  </si>
  <si>
    <t>134
_____
5</t>
  </si>
  <si>
    <t>1510
1294
706</t>
  </si>
  <si>
    <t>1471
_____
15</t>
  </si>
  <si>
    <t>6
63
40</t>
  </si>
  <si>
    <t xml:space="preserve">
_____
102</t>
  </si>
  <si>
    <t xml:space="preserve">
_____
285</t>
  </si>
  <si>
    <t>Раздел 8. ОКТЯБРЬ</t>
  </si>
  <si>
    <t>0,1
63
40</t>
  </si>
  <si>
    <t>15
9
6</t>
  </si>
  <si>
    <t>Раздел 9. ДЕКАБРЬ</t>
  </si>
  <si>
    <t>кв.22</t>
  </si>
  <si>
    <t>0,2
63
40</t>
  </si>
  <si>
    <t>3
2
2</t>
  </si>
  <si>
    <t>30
19
12</t>
  </si>
  <si>
    <t>ТЕРр65-25-2
Смена: пробко-спускных кранов
100 шт.
НР 88%=103%*0.85 от ФОТ
СП 48%=60%*0.8 от ФОТ</t>
  </si>
  <si>
    <t>450,6
_____
870,22</t>
  </si>
  <si>
    <t>26
9
5</t>
  </si>
  <si>
    <t>9
_____
17</t>
  </si>
  <si>
    <t>141
87
48</t>
  </si>
  <si>
    <t>99
_____
42</t>
  </si>
  <si>
    <t>ТСЦ-301-1308
Пробки радиаторные
шт.</t>
  </si>
  <si>
    <t xml:space="preserve">
_____
15,7</t>
  </si>
  <si>
    <t xml:space="preserve">
_____
31</t>
  </si>
  <si>
    <t xml:space="preserve">
_____
38</t>
  </si>
  <si>
    <t>0,002
88
48</t>
  </si>
  <si>
    <t>5
2
1</t>
  </si>
  <si>
    <t>2
_____
3</t>
  </si>
  <si>
    <t>32
19
11</t>
  </si>
  <si>
    <t>22
_____
9</t>
  </si>
  <si>
    <t>3 подъезд</t>
  </si>
  <si>
    <t>0,25
88
48</t>
  </si>
  <si>
    <t>127
85
50</t>
  </si>
  <si>
    <t>83
_____
44</t>
  </si>
  <si>
    <t>1086
807
440</t>
  </si>
  <si>
    <t>917
_____
168</t>
  </si>
  <si>
    <t>Итого прямые затраты по акту</t>
  </si>
  <si>
    <t>722
_____
1408</t>
  </si>
  <si>
    <t>7966
_____
3960</t>
  </si>
  <si>
    <t>167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</si>
  <si>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</si>
  <si>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</si>
  <si>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</si>
  <si>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</si>
  <si>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</si>
  <si>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</si>
  <si>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</si>
  <si>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</si>
  <si>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</si>
  <si>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</si>
  <si>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</si>
  <si>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</si>
  <si>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</si>
  <si>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</si>
  <si>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</si>
  <si>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</si>
  <si>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</si>
  <si>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</si>
  <si>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</si>
  <si>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</si>
  <si>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</si>
  <si>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</si>
  <si>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</si>
  <si>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</si>
  <si>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</si>
  <si>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</si>
  <si>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</si>
  <si>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</si>
  <si>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</si>
  <si>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</si>
  <si>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</si>
  <si>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</si>
  <si>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</si>
  <si>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</si>
  <si>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</si>
  <si>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</si>
  <si>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</si>
  <si>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</si>
  <si>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</si>
  <si>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</si>
  <si>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</si>
  <si>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</si>
  <si>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</si>
  <si>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</si>
  <si>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</si>
  <si>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</si>
  <si>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</si>
  <si>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</si>
  <si>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</si>
  <si>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</si>
  <si>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</si>
  <si>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</si>
  <si>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</si>
  <si>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</si>
  <si>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</si>
  <si>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</si>
  <si>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</si>
  <si>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</si>
  <si>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</si>
  <si>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</si>
  <si>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</si>
  <si>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</si>
  <si>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</si>
  <si>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</si>
  <si>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</si>
  <si>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</si>
  <si>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</si>
  <si>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</si>
  <si>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</si>
  <si>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</si>
  <si>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</si>
  <si>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</si>
  <si>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</si>
  <si>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</si>
  <si>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</si>
  <si>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</si>
  <si>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</si>
  <si>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</si>
  <si>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</si>
  <si>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</si>
  <si>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</si>
  <si>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</si>
  <si>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</si>
  <si>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</si>
  <si>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</si>
  <si>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</si>
  <si>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</si>
  <si>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</si>
  <si>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</si>
  <si>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</si>
  <si>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</si>
  <si>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</si>
  <si>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</si>
  <si>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</si>
  <si>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</si>
  <si>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</si>
  <si>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</si>
  <si>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</si>
  <si>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</si>
  <si>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</si>
  <si>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</si>
  <si>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</si>
  <si>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</si>
  <si>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</si>
  <si>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</si>
  <si>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</si>
  <si>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</si>
  <si>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</si>
  <si>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</si>
  <si>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</si>
  <si>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</si>
  <si>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</si>
  <si>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</si>
  <si>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</si>
  <si>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</si>
  <si>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</si>
  <si>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</si>
  <si>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</si>
  <si>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</si>
  <si>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</si>
  <si>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</si>
  <si>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</si>
  <si>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</si>
  <si>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</si>
  <si>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</si>
  <si>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</si>
  <si>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</si>
  <si>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</si>
  <si>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</si>
  <si>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</si>
  <si>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</si>
  <si>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</si>
  <si>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</si>
  <si>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</si>
  <si>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</si>
  <si>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</si>
  <si>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</si>
  <si>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</si>
  <si>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</si>
  <si>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</si>
  <si>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</si>
  <si>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</si>
  <si>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</si>
  <si>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ТСЦ-103-0018</t>
  </si>
  <si>
    <t>ТСЦ-103-0020</t>
  </si>
  <si>
    <t>ТСЦ-103-0021</t>
  </si>
  <si>
    <t>Трубы стальные сварные водогазопроводные с резьбой черные обыкновенные (неоцинкованные), диаметр условного прохода: 90 мм, толщина стенки 4 мм</t>
  </si>
  <si>
    <t xml:space="preserve">70,9
</t>
  </si>
  <si>
    <t xml:space="preserve">235,6
</t>
  </si>
  <si>
    <t>ТСЦ-301-1308</t>
  </si>
  <si>
    <t>Пробки радиаторные</t>
  </si>
  <si>
    <t xml:space="preserve">15,7
</t>
  </si>
  <si>
    <t xml:space="preserve">19,06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</si>
  <si>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</si>
  <si>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</si>
  <si>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</si>
  <si>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</si>
  <si>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</si>
  <si>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</si>
  <si>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</si>
  <si>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</si>
  <si>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90,04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</si>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</sst>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45"/>
  <sheetViews>
    <sheetView showGridLines="0" tabSelected="1" topLeftCell="B22" workbookViewId="0">
      <selection activeCell="G27" sqref="G27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62.8</v>
      </c>
      <c r="X14" s="27">
        <v>62.8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65</v>
      </c>
      <c r="K19" s="137"/>
      <c r="L19" s="112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459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66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4</v>
      </c>
      <c r="F27" s="25"/>
      <c r="G27" s="25"/>
      <c r="H27" s="138">
        <f>3630.91/1000</f>
        <v>3.6309099999999996</v>
      </c>
      <c r="I27" s="139"/>
      <c r="J27" s="35" t="s">
        <v>5</v>
      </c>
      <c r="K27" s="140">
        <f>23968.84/1000</f>
        <v>23.96884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>
      <c r="B30" s="25"/>
      <c r="C30" s="25"/>
      <c r="D30" s="25"/>
      <c r="E30" s="28" t="s">
        <v>6</v>
      </c>
      <c r="F30" s="25"/>
      <c r="G30" s="25"/>
      <c r="H30" s="138">
        <f>(W14+W15)/1000</f>
        <v>6.2820000000000001E-2</v>
      </c>
      <c r="I30" s="139"/>
      <c r="J30" s="35" t="s">
        <v>7</v>
      </c>
      <c r="K30" s="140">
        <f>(X14+X15)/1000</f>
        <v>6.2820000000000001E-2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722</v>
      </c>
      <c r="Z30" s="71">
        <v>741</v>
      </c>
      <c r="AA30" s="71">
        <v>433</v>
      </c>
    </row>
    <row r="31" spans="2:27">
      <c r="B31" s="25"/>
      <c r="C31" s="25"/>
      <c r="D31" s="25"/>
      <c r="E31" s="28" t="s">
        <v>8</v>
      </c>
      <c r="F31" s="25"/>
      <c r="G31" s="25"/>
      <c r="H31" s="138">
        <f>722/1000</f>
        <v>0.72199999999999998</v>
      </c>
      <c r="I31" s="139"/>
      <c r="J31" s="35" t="s">
        <v>5</v>
      </c>
      <c r="K31" s="140">
        <f>7970/1000</f>
        <v>7.97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7970</v>
      </c>
      <c r="Z31" s="72">
        <v>6995</v>
      </c>
      <c r="AA31" s="72">
        <v>3820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59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60</v>
      </c>
      <c r="B37" s="123" t="s">
        <v>61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9" t="s">
        <v>69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08">
      <c r="A41" s="80">
        <v>1</v>
      </c>
      <c r="B41" s="81">
        <v>1</v>
      </c>
      <c r="C41" s="82" t="s">
        <v>70</v>
      </c>
      <c r="D41" s="83" t="s">
        <v>71</v>
      </c>
      <c r="E41" s="84">
        <v>1557.53</v>
      </c>
      <c r="F41" s="85" t="s">
        <v>72</v>
      </c>
      <c r="G41" s="84" t="s">
        <v>73</v>
      </c>
      <c r="H41" s="84" t="s">
        <v>74</v>
      </c>
      <c r="I41" s="84" t="s">
        <v>75</v>
      </c>
      <c r="J41" s="84">
        <v>3</v>
      </c>
      <c r="K41" s="84" t="s">
        <v>76</v>
      </c>
      <c r="L41" s="85" t="s">
        <v>77</v>
      </c>
      <c r="M41" s="85"/>
      <c r="N41" s="85" t="s">
        <v>78</v>
      </c>
      <c r="O41" s="85"/>
      <c r="P41" s="85"/>
      <c r="Q41" s="85"/>
      <c r="R41" s="85"/>
      <c r="S41" s="85"/>
      <c r="T41" s="85"/>
      <c r="U41" s="85"/>
      <c r="V41" s="85" t="s">
        <v>79</v>
      </c>
    </row>
    <row r="42" spans="1:22" ht="84">
      <c r="A42" s="86">
        <v>2</v>
      </c>
      <c r="B42" s="87">
        <v>2</v>
      </c>
      <c r="C42" s="88" t="s">
        <v>80</v>
      </c>
      <c r="D42" s="89" t="s">
        <v>81</v>
      </c>
      <c r="E42" s="90">
        <v>32.299999999999997</v>
      </c>
      <c r="F42" s="91" t="s">
        <v>82</v>
      </c>
      <c r="G42" s="90"/>
      <c r="H42" s="90">
        <v>52</v>
      </c>
      <c r="I42" s="90" t="s">
        <v>83</v>
      </c>
      <c r="J42" s="90"/>
      <c r="K42" s="90">
        <v>173</v>
      </c>
      <c r="L42" s="91" t="s">
        <v>84</v>
      </c>
      <c r="M42" s="91"/>
      <c r="N42" s="91" t="s">
        <v>85</v>
      </c>
      <c r="O42" s="91"/>
      <c r="P42" s="91"/>
      <c r="Q42" s="91"/>
      <c r="R42" s="91"/>
      <c r="S42" s="91"/>
      <c r="T42" s="91"/>
      <c r="U42" s="91"/>
      <c r="V42" s="91"/>
    </row>
    <row r="43" spans="1:22" ht="19.350000000000001" customHeight="1">
      <c r="A43" s="119" t="s">
        <v>86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</row>
    <row r="44" spans="1:22" ht="96">
      <c r="A44" s="80">
        <v>3</v>
      </c>
      <c r="B44" s="81">
        <v>3</v>
      </c>
      <c r="C44" s="82" t="s">
        <v>87</v>
      </c>
      <c r="D44" s="83" t="s">
        <v>88</v>
      </c>
      <c r="E44" s="84">
        <v>2435.67</v>
      </c>
      <c r="F44" s="85" t="s">
        <v>89</v>
      </c>
      <c r="G44" s="84" t="s">
        <v>90</v>
      </c>
      <c r="H44" s="84" t="s">
        <v>91</v>
      </c>
      <c r="I44" s="84" t="s">
        <v>92</v>
      </c>
      <c r="J44" s="84">
        <v>2</v>
      </c>
      <c r="K44" s="84" t="s">
        <v>93</v>
      </c>
      <c r="L44" s="85" t="s">
        <v>94</v>
      </c>
      <c r="M44" s="85"/>
      <c r="N44" s="85" t="s">
        <v>78</v>
      </c>
      <c r="O44" s="85"/>
      <c r="P44" s="85"/>
      <c r="Q44" s="85"/>
      <c r="R44" s="85"/>
      <c r="S44" s="85"/>
      <c r="T44" s="85"/>
      <c r="U44" s="85"/>
      <c r="V44" s="85">
        <v>9</v>
      </c>
    </row>
    <row r="45" spans="1:22" ht="72">
      <c r="A45" s="80">
        <v>4</v>
      </c>
      <c r="B45" s="81">
        <v>4</v>
      </c>
      <c r="C45" s="82" t="s">
        <v>95</v>
      </c>
      <c r="D45" s="83" t="s">
        <v>96</v>
      </c>
      <c r="E45" s="84">
        <v>2250.2399999999998</v>
      </c>
      <c r="F45" s="85" t="s">
        <v>97</v>
      </c>
      <c r="G45" s="84" t="s">
        <v>98</v>
      </c>
      <c r="H45" s="84" t="s">
        <v>99</v>
      </c>
      <c r="I45" s="84" t="s">
        <v>100</v>
      </c>
      <c r="J45" s="84"/>
      <c r="K45" s="84" t="s">
        <v>101</v>
      </c>
      <c r="L45" s="85" t="s">
        <v>102</v>
      </c>
      <c r="M45" s="85"/>
      <c r="N45" s="85" t="s">
        <v>78</v>
      </c>
      <c r="O45" s="85"/>
      <c r="P45" s="85"/>
      <c r="Q45" s="85"/>
      <c r="R45" s="85"/>
      <c r="S45" s="85"/>
      <c r="T45" s="85"/>
      <c r="U45" s="85"/>
      <c r="V45" s="85"/>
    </row>
    <row r="46" spans="1:22" ht="48">
      <c r="A46" s="80">
        <v>5</v>
      </c>
      <c r="B46" s="81">
        <v>5</v>
      </c>
      <c r="C46" s="82" t="s">
        <v>103</v>
      </c>
      <c r="D46" s="83" t="s">
        <v>104</v>
      </c>
      <c r="E46" s="84">
        <v>17.600000000000001</v>
      </c>
      <c r="F46" s="85" t="s">
        <v>105</v>
      </c>
      <c r="G46" s="84"/>
      <c r="H46" s="84">
        <v>70</v>
      </c>
      <c r="I46" s="84" t="s">
        <v>106</v>
      </c>
      <c r="J46" s="84"/>
      <c r="K46" s="84">
        <v>112</v>
      </c>
      <c r="L46" s="85" t="s">
        <v>107</v>
      </c>
      <c r="M46" s="85"/>
      <c r="N46" s="85" t="s">
        <v>85</v>
      </c>
      <c r="O46" s="85"/>
      <c r="P46" s="85"/>
      <c r="Q46" s="85"/>
      <c r="R46" s="85"/>
      <c r="S46" s="85"/>
      <c r="T46" s="85"/>
      <c r="U46" s="85"/>
      <c r="V46" s="85"/>
    </row>
    <row r="47" spans="1:22" ht="18.399999999999999" customHeight="1">
      <c r="A47" s="117" t="s">
        <v>108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ht="72">
      <c r="A48" s="86">
        <v>6</v>
      </c>
      <c r="B48" s="87">
        <v>6</v>
      </c>
      <c r="C48" s="88" t="s">
        <v>109</v>
      </c>
      <c r="D48" s="89" t="s">
        <v>110</v>
      </c>
      <c r="E48" s="90">
        <v>3.95</v>
      </c>
      <c r="F48" s="91">
        <v>3.95</v>
      </c>
      <c r="G48" s="90"/>
      <c r="H48" s="90"/>
      <c r="I48" s="90"/>
      <c r="J48" s="90"/>
      <c r="K48" s="90" t="s">
        <v>111</v>
      </c>
      <c r="L48" s="91">
        <v>4</v>
      </c>
      <c r="M48" s="91"/>
      <c r="N48" s="91" t="s">
        <v>78</v>
      </c>
      <c r="O48" s="91"/>
      <c r="P48" s="91"/>
      <c r="Q48" s="91"/>
      <c r="R48" s="91"/>
      <c r="S48" s="91"/>
      <c r="T48" s="91"/>
      <c r="U48" s="91"/>
      <c r="V48" s="91"/>
    </row>
    <row r="49" spans="1:22" ht="19.350000000000001" customHeight="1">
      <c r="A49" s="119" t="s">
        <v>112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 ht="18.399999999999999" customHeight="1">
      <c r="A50" s="117" t="s">
        <v>113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1:22" ht="120">
      <c r="A51" s="80">
        <v>7</v>
      </c>
      <c r="B51" s="81">
        <v>7</v>
      </c>
      <c r="C51" s="82" t="s">
        <v>114</v>
      </c>
      <c r="D51" s="83" t="s">
        <v>115</v>
      </c>
      <c r="E51" s="84">
        <v>2406.83</v>
      </c>
      <c r="F51" s="85" t="s">
        <v>116</v>
      </c>
      <c r="G51" s="84">
        <v>76.17</v>
      </c>
      <c r="H51" s="84" t="s">
        <v>117</v>
      </c>
      <c r="I51" s="84" t="s">
        <v>118</v>
      </c>
      <c r="J51" s="84">
        <v>6</v>
      </c>
      <c r="K51" s="84" t="s">
        <v>119</v>
      </c>
      <c r="L51" s="85" t="s">
        <v>120</v>
      </c>
      <c r="M51" s="85"/>
      <c r="N51" s="85" t="s">
        <v>78</v>
      </c>
      <c r="O51" s="85"/>
      <c r="P51" s="85"/>
      <c r="Q51" s="85"/>
      <c r="R51" s="85"/>
      <c r="S51" s="85"/>
      <c r="T51" s="85"/>
      <c r="U51" s="85"/>
      <c r="V51" s="85">
        <v>32</v>
      </c>
    </row>
    <row r="52" spans="1:22" ht="36">
      <c r="A52" s="80">
        <v>8</v>
      </c>
      <c r="B52" s="81">
        <v>8</v>
      </c>
      <c r="C52" s="82" t="s">
        <v>121</v>
      </c>
      <c r="D52" s="83" t="s">
        <v>122</v>
      </c>
      <c r="E52" s="84">
        <v>16.920000000000002</v>
      </c>
      <c r="F52" s="85" t="s">
        <v>123</v>
      </c>
      <c r="G52" s="84"/>
      <c r="H52" s="84">
        <v>135</v>
      </c>
      <c r="I52" s="84" t="s">
        <v>124</v>
      </c>
      <c r="J52" s="84"/>
      <c r="K52" s="84">
        <v>381</v>
      </c>
      <c r="L52" s="85" t="s">
        <v>125</v>
      </c>
      <c r="M52" s="85"/>
      <c r="N52" s="85" t="s">
        <v>85</v>
      </c>
      <c r="O52" s="85"/>
      <c r="P52" s="85"/>
      <c r="Q52" s="85"/>
      <c r="R52" s="85"/>
      <c r="S52" s="85"/>
      <c r="T52" s="85"/>
      <c r="U52" s="85"/>
      <c r="V52" s="85"/>
    </row>
    <row r="53" spans="1:22" ht="48">
      <c r="A53" s="80">
        <v>9</v>
      </c>
      <c r="B53" s="81">
        <v>9</v>
      </c>
      <c r="C53" s="82" t="s">
        <v>126</v>
      </c>
      <c r="D53" s="83" t="s">
        <v>127</v>
      </c>
      <c r="E53" s="84">
        <v>2.4500000000000002</v>
      </c>
      <c r="F53" s="85" t="s">
        <v>128</v>
      </c>
      <c r="G53" s="84"/>
      <c r="H53" s="84">
        <v>15</v>
      </c>
      <c r="I53" s="84" t="s">
        <v>129</v>
      </c>
      <c r="J53" s="84"/>
      <c r="K53" s="84">
        <v>37</v>
      </c>
      <c r="L53" s="85" t="s">
        <v>130</v>
      </c>
      <c r="M53" s="85"/>
      <c r="N53" s="85" t="s">
        <v>85</v>
      </c>
      <c r="O53" s="85"/>
      <c r="P53" s="85"/>
      <c r="Q53" s="85"/>
      <c r="R53" s="85"/>
      <c r="S53" s="85"/>
      <c r="T53" s="85"/>
      <c r="U53" s="85"/>
      <c r="V53" s="85"/>
    </row>
    <row r="54" spans="1:22" ht="60">
      <c r="A54" s="80">
        <v>10</v>
      </c>
      <c r="B54" s="81">
        <v>10</v>
      </c>
      <c r="C54" s="82" t="s">
        <v>131</v>
      </c>
      <c r="D54" s="83" t="s">
        <v>132</v>
      </c>
      <c r="E54" s="84">
        <v>12.46</v>
      </c>
      <c r="F54" s="85" t="s">
        <v>133</v>
      </c>
      <c r="G54" s="84"/>
      <c r="H54" s="84">
        <v>25</v>
      </c>
      <c r="I54" s="84" t="s">
        <v>134</v>
      </c>
      <c r="J54" s="84"/>
      <c r="K54" s="84">
        <v>58</v>
      </c>
      <c r="L54" s="85" t="s">
        <v>135</v>
      </c>
      <c r="M54" s="85"/>
      <c r="N54" s="85" t="s">
        <v>85</v>
      </c>
      <c r="O54" s="85"/>
      <c r="P54" s="85"/>
      <c r="Q54" s="85"/>
      <c r="R54" s="85"/>
      <c r="S54" s="85"/>
      <c r="T54" s="85"/>
      <c r="U54" s="85"/>
      <c r="V54" s="85"/>
    </row>
    <row r="55" spans="1:22" ht="18.399999999999999" customHeight="1">
      <c r="A55" s="117" t="s">
        <v>136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1:22" ht="72">
      <c r="A56" s="80">
        <v>11</v>
      </c>
      <c r="B56" s="81">
        <v>11</v>
      </c>
      <c r="C56" s="82" t="s">
        <v>137</v>
      </c>
      <c r="D56" s="83" t="s">
        <v>138</v>
      </c>
      <c r="E56" s="84">
        <v>13.69</v>
      </c>
      <c r="F56" s="85">
        <v>13.69</v>
      </c>
      <c r="G56" s="84"/>
      <c r="H56" s="84" t="s">
        <v>139</v>
      </c>
      <c r="I56" s="84">
        <v>1</v>
      </c>
      <c r="J56" s="84"/>
      <c r="K56" s="84" t="s">
        <v>140</v>
      </c>
      <c r="L56" s="85">
        <v>8</v>
      </c>
      <c r="M56" s="85"/>
      <c r="N56" s="85" t="s">
        <v>78</v>
      </c>
      <c r="O56" s="85"/>
      <c r="P56" s="85"/>
      <c r="Q56" s="85"/>
      <c r="R56" s="85"/>
      <c r="S56" s="85"/>
      <c r="T56" s="85"/>
      <c r="U56" s="85"/>
      <c r="V56" s="85"/>
    </row>
    <row r="57" spans="1:22" ht="72">
      <c r="A57" s="80">
        <v>12</v>
      </c>
      <c r="B57" s="81">
        <v>12</v>
      </c>
      <c r="C57" s="82" t="s">
        <v>141</v>
      </c>
      <c r="D57" s="83" t="s">
        <v>96</v>
      </c>
      <c r="E57" s="84">
        <v>1010.59</v>
      </c>
      <c r="F57" s="85" t="s">
        <v>142</v>
      </c>
      <c r="G57" s="84">
        <v>5.16</v>
      </c>
      <c r="H57" s="84" t="s">
        <v>143</v>
      </c>
      <c r="I57" s="84" t="s">
        <v>144</v>
      </c>
      <c r="J57" s="84"/>
      <c r="K57" s="84" t="s">
        <v>145</v>
      </c>
      <c r="L57" s="85" t="s">
        <v>146</v>
      </c>
      <c r="M57" s="85"/>
      <c r="N57" s="85" t="s">
        <v>78</v>
      </c>
      <c r="O57" s="85"/>
      <c r="P57" s="85"/>
      <c r="Q57" s="85"/>
      <c r="R57" s="85"/>
      <c r="S57" s="85"/>
      <c r="T57" s="85"/>
      <c r="U57" s="85"/>
      <c r="V57" s="85"/>
    </row>
    <row r="58" spans="1:22" ht="48">
      <c r="A58" s="80">
        <v>13</v>
      </c>
      <c r="B58" s="81">
        <v>13</v>
      </c>
      <c r="C58" s="82" t="s">
        <v>147</v>
      </c>
      <c r="D58" s="83" t="s">
        <v>132</v>
      </c>
      <c r="E58" s="84">
        <v>18.600000000000001</v>
      </c>
      <c r="F58" s="85" t="s">
        <v>148</v>
      </c>
      <c r="G58" s="84"/>
      <c r="H58" s="84">
        <v>37</v>
      </c>
      <c r="I58" s="84" t="s">
        <v>130</v>
      </c>
      <c r="J58" s="84"/>
      <c r="K58" s="84">
        <v>69</v>
      </c>
      <c r="L58" s="85" t="s">
        <v>149</v>
      </c>
      <c r="M58" s="85"/>
      <c r="N58" s="85" t="s">
        <v>85</v>
      </c>
      <c r="O58" s="85"/>
      <c r="P58" s="85"/>
      <c r="Q58" s="85"/>
      <c r="R58" s="85"/>
      <c r="S58" s="85"/>
      <c r="T58" s="85"/>
      <c r="U58" s="85"/>
      <c r="V58" s="85"/>
    </row>
    <row r="59" spans="1:22" ht="18.399999999999999" customHeight="1">
      <c r="A59" s="117" t="s">
        <v>150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1:22" ht="96">
      <c r="A60" s="80">
        <v>14</v>
      </c>
      <c r="B60" s="81">
        <v>14</v>
      </c>
      <c r="C60" s="82" t="s">
        <v>87</v>
      </c>
      <c r="D60" s="83" t="s">
        <v>151</v>
      </c>
      <c r="E60" s="84">
        <v>2435.67</v>
      </c>
      <c r="F60" s="85" t="s">
        <v>89</v>
      </c>
      <c r="G60" s="84" t="s">
        <v>90</v>
      </c>
      <c r="H60" s="84" t="s">
        <v>152</v>
      </c>
      <c r="I60" s="84" t="s">
        <v>153</v>
      </c>
      <c r="J60" s="84"/>
      <c r="K60" s="84" t="s">
        <v>154</v>
      </c>
      <c r="L60" s="85" t="s">
        <v>155</v>
      </c>
      <c r="M60" s="85"/>
      <c r="N60" s="85" t="s">
        <v>78</v>
      </c>
      <c r="O60" s="85"/>
      <c r="P60" s="85"/>
      <c r="Q60" s="85"/>
      <c r="R60" s="85"/>
      <c r="S60" s="85"/>
      <c r="T60" s="85"/>
      <c r="U60" s="85"/>
      <c r="V60" s="85">
        <v>1</v>
      </c>
    </row>
    <row r="61" spans="1:22" ht="48">
      <c r="A61" s="86">
        <v>15</v>
      </c>
      <c r="B61" s="87">
        <v>15</v>
      </c>
      <c r="C61" s="88" t="s">
        <v>147</v>
      </c>
      <c r="D61" s="89" t="s">
        <v>156</v>
      </c>
      <c r="E61" s="90">
        <v>18.600000000000001</v>
      </c>
      <c r="F61" s="91" t="s">
        <v>148</v>
      </c>
      <c r="G61" s="90"/>
      <c r="H61" s="90">
        <v>19</v>
      </c>
      <c r="I61" s="90" t="s">
        <v>157</v>
      </c>
      <c r="J61" s="90"/>
      <c r="K61" s="90">
        <v>34</v>
      </c>
      <c r="L61" s="91" t="s">
        <v>158</v>
      </c>
      <c r="M61" s="91"/>
      <c r="N61" s="91" t="s">
        <v>85</v>
      </c>
      <c r="O61" s="91"/>
      <c r="P61" s="91"/>
      <c r="Q61" s="91"/>
      <c r="R61" s="91"/>
      <c r="S61" s="91"/>
      <c r="T61" s="91"/>
      <c r="U61" s="91"/>
      <c r="V61" s="91"/>
    </row>
    <row r="62" spans="1:22" ht="19.350000000000001" customHeight="1">
      <c r="A62" s="119" t="s">
        <v>159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</row>
    <row r="63" spans="1:22" ht="18.399999999999999" customHeight="1">
      <c r="A63" s="117" t="s">
        <v>113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4" spans="1:22" ht="96">
      <c r="A64" s="80">
        <v>16</v>
      </c>
      <c r="B64" s="81">
        <v>16</v>
      </c>
      <c r="C64" s="82" t="s">
        <v>87</v>
      </c>
      <c r="D64" s="83" t="s">
        <v>160</v>
      </c>
      <c r="E64" s="84">
        <v>2435.67</v>
      </c>
      <c r="F64" s="85" t="s">
        <v>89</v>
      </c>
      <c r="G64" s="84" t="s">
        <v>90</v>
      </c>
      <c r="H64" s="84" t="s">
        <v>161</v>
      </c>
      <c r="I64" s="84" t="s">
        <v>162</v>
      </c>
      <c r="J64" s="84">
        <v>1</v>
      </c>
      <c r="K64" s="84" t="s">
        <v>163</v>
      </c>
      <c r="L64" s="85" t="s">
        <v>164</v>
      </c>
      <c r="M64" s="85"/>
      <c r="N64" s="85" t="s">
        <v>78</v>
      </c>
      <c r="O64" s="85"/>
      <c r="P64" s="85"/>
      <c r="Q64" s="85"/>
      <c r="R64" s="85"/>
      <c r="S64" s="85"/>
      <c r="T64" s="85"/>
      <c r="U64" s="85"/>
      <c r="V64" s="85">
        <v>3</v>
      </c>
    </row>
    <row r="65" spans="1:22" ht="96">
      <c r="A65" s="80">
        <v>17</v>
      </c>
      <c r="B65" s="81">
        <v>17</v>
      </c>
      <c r="C65" s="82" t="s">
        <v>165</v>
      </c>
      <c r="D65" s="83" t="s">
        <v>166</v>
      </c>
      <c r="E65" s="84">
        <v>5013.63</v>
      </c>
      <c r="F65" s="85" t="s">
        <v>167</v>
      </c>
      <c r="G65" s="84" t="s">
        <v>73</v>
      </c>
      <c r="H65" s="84" t="s">
        <v>168</v>
      </c>
      <c r="I65" s="84" t="s">
        <v>169</v>
      </c>
      <c r="J65" s="84">
        <v>5</v>
      </c>
      <c r="K65" s="84" t="s">
        <v>170</v>
      </c>
      <c r="L65" s="85" t="s">
        <v>171</v>
      </c>
      <c r="M65" s="85"/>
      <c r="N65" s="85" t="s">
        <v>78</v>
      </c>
      <c r="O65" s="85"/>
      <c r="P65" s="85"/>
      <c r="Q65" s="85"/>
      <c r="R65" s="85"/>
      <c r="S65" s="85"/>
      <c r="T65" s="85"/>
      <c r="U65" s="85"/>
      <c r="V65" s="85" t="s">
        <v>172</v>
      </c>
    </row>
    <row r="66" spans="1:22" ht="48">
      <c r="A66" s="80">
        <v>18</v>
      </c>
      <c r="B66" s="81">
        <v>18</v>
      </c>
      <c r="C66" s="82" t="s">
        <v>147</v>
      </c>
      <c r="D66" s="83" t="s">
        <v>132</v>
      </c>
      <c r="E66" s="84">
        <v>18.600000000000001</v>
      </c>
      <c r="F66" s="85" t="s">
        <v>148</v>
      </c>
      <c r="G66" s="84"/>
      <c r="H66" s="84">
        <v>37</v>
      </c>
      <c r="I66" s="84" t="s">
        <v>130</v>
      </c>
      <c r="J66" s="84"/>
      <c r="K66" s="84">
        <v>69</v>
      </c>
      <c r="L66" s="85" t="s">
        <v>149</v>
      </c>
      <c r="M66" s="85"/>
      <c r="N66" s="85" t="s">
        <v>85</v>
      </c>
      <c r="O66" s="85"/>
      <c r="P66" s="85"/>
      <c r="Q66" s="85"/>
      <c r="R66" s="85"/>
      <c r="S66" s="85"/>
      <c r="T66" s="85"/>
      <c r="U66" s="85"/>
      <c r="V66" s="85"/>
    </row>
    <row r="67" spans="1:22" ht="18.399999999999999" customHeight="1">
      <c r="A67" s="117" t="s">
        <v>173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</row>
    <row r="68" spans="1:22" ht="72">
      <c r="A68" s="86">
        <v>19</v>
      </c>
      <c r="B68" s="87">
        <v>19</v>
      </c>
      <c r="C68" s="88" t="s">
        <v>174</v>
      </c>
      <c r="D68" s="89" t="s">
        <v>175</v>
      </c>
      <c r="E68" s="90">
        <v>1010.59</v>
      </c>
      <c r="F68" s="91" t="s">
        <v>142</v>
      </c>
      <c r="G68" s="90">
        <v>5.16</v>
      </c>
      <c r="H68" s="90" t="s">
        <v>176</v>
      </c>
      <c r="I68" s="90" t="s">
        <v>177</v>
      </c>
      <c r="J68" s="90"/>
      <c r="K68" s="90" t="s">
        <v>178</v>
      </c>
      <c r="L68" s="91" t="s">
        <v>179</v>
      </c>
      <c r="M68" s="91"/>
      <c r="N68" s="91" t="s">
        <v>78</v>
      </c>
      <c r="O68" s="91"/>
      <c r="P68" s="91"/>
      <c r="Q68" s="91"/>
      <c r="R68" s="91"/>
      <c r="S68" s="91"/>
      <c r="T68" s="91"/>
      <c r="U68" s="91"/>
      <c r="V68" s="91">
        <v>2</v>
      </c>
    </row>
    <row r="69" spans="1:22" ht="19.350000000000001" customHeight="1">
      <c r="A69" s="119" t="s">
        <v>180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</row>
    <row r="70" spans="1:22" ht="18.399999999999999" customHeight="1">
      <c r="A70" s="117" t="s">
        <v>181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1:22" ht="72">
      <c r="A71" s="86">
        <v>20</v>
      </c>
      <c r="B71" s="87">
        <v>20</v>
      </c>
      <c r="C71" s="88" t="s">
        <v>182</v>
      </c>
      <c r="D71" s="89" t="s">
        <v>183</v>
      </c>
      <c r="E71" s="90">
        <v>508.07</v>
      </c>
      <c r="F71" s="91" t="s">
        <v>184</v>
      </c>
      <c r="G71" s="90">
        <v>1.03</v>
      </c>
      <c r="H71" s="90" t="s">
        <v>185</v>
      </c>
      <c r="I71" s="90" t="s">
        <v>186</v>
      </c>
      <c r="J71" s="90"/>
      <c r="K71" s="90" t="s">
        <v>187</v>
      </c>
      <c r="L71" s="91" t="s">
        <v>188</v>
      </c>
      <c r="M71" s="91"/>
      <c r="N71" s="91" t="s">
        <v>78</v>
      </c>
      <c r="O71" s="91"/>
      <c r="P71" s="91"/>
      <c r="Q71" s="91"/>
      <c r="R71" s="91"/>
      <c r="S71" s="91"/>
      <c r="T71" s="91"/>
      <c r="U71" s="91"/>
      <c r="V71" s="91">
        <v>1</v>
      </c>
    </row>
    <row r="72" spans="1:22" ht="19.350000000000001" customHeight="1">
      <c r="A72" s="119" t="s">
        <v>189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</row>
    <row r="73" spans="1:22" ht="18.399999999999999" customHeight="1">
      <c r="A73" s="117" t="s">
        <v>190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</row>
    <row r="74" spans="1:22" ht="72">
      <c r="A74" s="80">
        <v>21</v>
      </c>
      <c r="B74" s="81">
        <v>21</v>
      </c>
      <c r="C74" s="82" t="s">
        <v>141</v>
      </c>
      <c r="D74" s="83" t="s">
        <v>96</v>
      </c>
      <c r="E74" s="84">
        <v>1010.59</v>
      </c>
      <c r="F74" s="85" t="s">
        <v>142</v>
      </c>
      <c r="G74" s="84">
        <v>5.16</v>
      </c>
      <c r="H74" s="84" t="s">
        <v>143</v>
      </c>
      <c r="I74" s="84" t="s">
        <v>144</v>
      </c>
      <c r="J74" s="84"/>
      <c r="K74" s="84" t="s">
        <v>145</v>
      </c>
      <c r="L74" s="85" t="s">
        <v>146</v>
      </c>
      <c r="M74" s="85"/>
      <c r="N74" s="85" t="s">
        <v>78</v>
      </c>
      <c r="O74" s="85"/>
      <c r="P74" s="85"/>
      <c r="Q74" s="85"/>
      <c r="R74" s="85"/>
      <c r="S74" s="85"/>
      <c r="T74" s="85"/>
      <c r="U74" s="85"/>
      <c r="V74" s="85"/>
    </row>
    <row r="75" spans="1:22" ht="18.399999999999999" customHeight="1">
      <c r="A75" s="117" t="s">
        <v>191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1:22" ht="96">
      <c r="A76" s="80">
        <v>22</v>
      </c>
      <c r="B76" s="81">
        <v>22</v>
      </c>
      <c r="C76" s="82" t="s">
        <v>192</v>
      </c>
      <c r="D76" s="83" t="s">
        <v>193</v>
      </c>
      <c r="E76" s="84">
        <v>8684.73</v>
      </c>
      <c r="F76" s="85" t="s">
        <v>194</v>
      </c>
      <c r="G76" s="84" t="s">
        <v>195</v>
      </c>
      <c r="H76" s="84" t="s">
        <v>196</v>
      </c>
      <c r="I76" s="84" t="s">
        <v>197</v>
      </c>
      <c r="J76" s="84">
        <v>8</v>
      </c>
      <c r="K76" s="84" t="s">
        <v>198</v>
      </c>
      <c r="L76" s="85" t="s">
        <v>199</v>
      </c>
      <c r="M76" s="85"/>
      <c r="N76" s="85" t="s">
        <v>78</v>
      </c>
      <c r="O76" s="85"/>
      <c r="P76" s="85"/>
      <c r="Q76" s="85"/>
      <c r="R76" s="85"/>
      <c r="S76" s="85"/>
      <c r="T76" s="85"/>
      <c r="U76" s="85"/>
      <c r="V76" s="85" t="s">
        <v>200</v>
      </c>
    </row>
    <row r="77" spans="1:22" ht="84">
      <c r="A77" s="80">
        <v>23</v>
      </c>
      <c r="B77" s="81">
        <v>23</v>
      </c>
      <c r="C77" s="82" t="s">
        <v>201</v>
      </c>
      <c r="D77" s="83" t="s">
        <v>202</v>
      </c>
      <c r="E77" s="84">
        <v>61.5</v>
      </c>
      <c r="F77" s="85" t="s">
        <v>203</v>
      </c>
      <c r="G77" s="84"/>
      <c r="H77" s="84">
        <v>92</v>
      </c>
      <c r="I77" s="84" t="s">
        <v>204</v>
      </c>
      <c r="J77" s="84"/>
      <c r="K77" s="84">
        <v>307</v>
      </c>
      <c r="L77" s="85" t="s">
        <v>205</v>
      </c>
      <c r="M77" s="85"/>
      <c r="N77" s="85" t="s">
        <v>85</v>
      </c>
      <c r="O77" s="85"/>
      <c r="P77" s="85"/>
      <c r="Q77" s="85"/>
      <c r="R77" s="85"/>
      <c r="S77" s="85"/>
      <c r="T77" s="85"/>
      <c r="U77" s="85"/>
      <c r="V77" s="85"/>
    </row>
    <row r="78" spans="1:22" ht="84">
      <c r="A78" s="80">
        <v>24</v>
      </c>
      <c r="B78" s="81">
        <v>24</v>
      </c>
      <c r="C78" s="82" t="s">
        <v>206</v>
      </c>
      <c r="D78" s="83" t="s">
        <v>207</v>
      </c>
      <c r="E78" s="84">
        <v>70.900000000000006</v>
      </c>
      <c r="F78" s="85" t="s">
        <v>208</v>
      </c>
      <c r="G78" s="84"/>
      <c r="H78" s="84">
        <v>85</v>
      </c>
      <c r="I78" s="84" t="s">
        <v>209</v>
      </c>
      <c r="J78" s="84"/>
      <c r="K78" s="84">
        <v>283</v>
      </c>
      <c r="L78" s="85" t="s">
        <v>210</v>
      </c>
      <c r="M78" s="85"/>
      <c r="N78" s="85" t="s">
        <v>85</v>
      </c>
      <c r="O78" s="85"/>
      <c r="P78" s="85"/>
      <c r="Q78" s="85"/>
      <c r="R78" s="85"/>
      <c r="S78" s="85"/>
      <c r="T78" s="85"/>
      <c r="U78" s="85"/>
      <c r="V78" s="85"/>
    </row>
    <row r="79" spans="1:22" ht="84">
      <c r="A79" s="86">
        <v>25</v>
      </c>
      <c r="B79" s="87">
        <v>25</v>
      </c>
      <c r="C79" s="88" t="s">
        <v>211</v>
      </c>
      <c r="D79" s="89" t="s">
        <v>156</v>
      </c>
      <c r="E79" s="90">
        <v>42.3</v>
      </c>
      <c r="F79" s="91" t="s">
        <v>212</v>
      </c>
      <c r="G79" s="90"/>
      <c r="H79" s="90">
        <v>42</v>
      </c>
      <c r="I79" s="90" t="s">
        <v>213</v>
      </c>
      <c r="J79" s="90"/>
      <c r="K79" s="90">
        <v>90</v>
      </c>
      <c r="L79" s="91" t="s">
        <v>214</v>
      </c>
      <c r="M79" s="91"/>
      <c r="N79" s="91" t="s">
        <v>85</v>
      </c>
      <c r="O79" s="91"/>
      <c r="P79" s="91"/>
      <c r="Q79" s="91"/>
      <c r="R79" s="91"/>
      <c r="S79" s="91"/>
      <c r="T79" s="91"/>
      <c r="U79" s="91"/>
      <c r="V79" s="91"/>
    </row>
    <row r="80" spans="1:22" ht="19.350000000000001" customHeight="1">
      <c r="A80" s="119" t="s">
        <v>215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</row>
    <row r="81" spans="1:22" ht="18.399999999999999" customHeight="1">
      <c r="A81" s="117" t="s">
        <v>216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</row>
    <row r="82" spans="1:22" ht="96">
      <c r="A82" s="80">
        <v>26</v>
      </c>
      <c r="B82" s="81">
        <v>26</v>
      </c>
      <c r="C82" s="82" t="s">
        <v>87</v>
      </c>
      <c r="D82" s="83" t="s">
        <v>160</v>
      </c>
      <c r="E82" s="84">
        <v>2435.67</v>
      </c>
      <c r="F82" s="85" t="s">
        <v>89</v>
      </c>
      <c r="G82" s="84" t="s">
        <v>90</v>
      </c>
      <c r="H82" s="84" t="s">
        <v>161</v>
      </c>
      <c r="I82" s="84" t="s">
        <v>162</v>
      </c>
      <c r="J82" s="84">
        <v>1</v>
      </c>
      <c r="K82" s="84" t="s">
        <v>163</v>
      </c>
      <c r="L82" s="85" t="s">
        <v>164</v>
      </c>
      <c r="M82" s="85"/>
      <c r="N82" s="85" t="s">
        <v>78</v>
      </c>
      <c r="O82" s="85"/>
      <c r="P82" s="85"/>
      <c r="Q82" s="85"/>
      <c r="R82" s="85"/>
      <c r="S82" s="85"/>
      <c r="T82" s="85"/>
      <c r="U82" s="85"/>
      <c r="V82" s="85">
        <v>3</v>
      </c>
    </row>
    <row r="83" spans="1:22" ht="48">
      <c r="A83" s="80">
        <v>27</v>
      </c>
      <c r="B83" s="81">
        <v>27</v>
      </c>
      <c r="C83" s="82" t="s">
        <v>147</v>
      </c>
      <c r="D83" s="83" t="s">
        <v>217</v>
      </c>
      <c r="E83" s="84">
        <v>18.600000000000001</v>
      </c>
      <c r="F83" s="85" t="s">
        <v>148</v>
      </c>
      <c r="G83" s="84"/>
      <c r="H83" s="84">
        <v>56</v>
      </c>
      <c r="I83" s="84" t="s">
        <v>218</v>
      </c>
      <c r="J83" s="84"/>
      <c r="K83" s="84">
        <v>103</v>
      </c>
      <c r="L83" s="85" t="s">
        <v>219</v>
      </c>
      <c r="M83" s="85"/>
      <c r="N83" s="85" t="s">
        <v>85</v>
      </c>
      <c r="O83" s="85"/>
      <c r="P83" s="85"/>
      <c r="Q83" s="85"/>
      <c r="R83" s="85"/>
      <c r="S83" s="85"/>
      <c r="T83" s="85"/>
      <c r="U83" s="85"/>
      <c r="V83" s="85"/>
    </row>
    <row r="84" spans="1:22" ht="18.399999999999999" customHeight="1">
      <c r="A84" s="117" t="s">
        <v>220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</row>
    <row r="85" spans="1:22" ht="120">
      <c r="A85" s="80">
        <v>28</v>
      </c>
      <c r="B85" s="81">
        <v>28</v>
      </c>
      <c r="C85" s="82" t="s">
        <v>114</v>
      </c>
      <c r="D85" s="83" t="s">
        <v>221</v>
      </c>
      <c r="E85" s="84">
        <v>2406.83</v>
      </c>
      <c r="F85" s="85" t="s">
        <v>116</v>
      </c>
      <c r="G85" s="84">
        <v>76.17</v>
      </c>
      <c r="H85" s="84" t="s">
        <v>222</v>
      </c>
      <c r="I85" s="84" t="s">
        <v>223</v>
      </c>
      <c r="J85" s="84">
        <v>2</v>
      </c>
      <c r="K85" s="84" t="s">
        <v>224</v>
      </c>
      <c r="L85" s="85" t="s">
        <v>225</v>
      </c>
      <c r="M85" s="85"/>
      <c r="N85" s="85" t="s">
        <v>78</v>
      </c>
      <c r="O85" s="85"/>
      <c r="P85" s="85"/>
      <c r="Q85" s="85"/>
      <c r="R85" s="85"/>
      <c r="S85" s="85"/>
      <c r="T85" s="85"/>
      <c r="U85" s="85"/>
      <c r="V85" s="85">
        <v>8</v>
      </c>
    </row>
    <row r="86" spans="1:22" ht="36">
      <c r="A86" s="80">
        <v>29</v>
      </c>
      <c r="B86" s="81">
        <v>29</v>
      </c>
      <c r="C86" s="82" t="s">
        <v>121</v>
      </c>
      <c r="D86" s="83" t="s">
        <v>226</v>
      </c>
      <c r="E86" s="84">
        <v>16.920000000000002</v>
      </c>
      <c r="F86" s="85" t="s">
        <v>123</v>
      </c>
      <c r="G86" s="84"/>
      <c r="H86" s="84">
        <v>34</v>
      </c>
      <c r="I86" s="84" t="s">
        <v>158</v>
      </c>
      <c r="J86" s="84"/>
      <c r="K86" s="84">
        <v>95</v>
      </c>
      <c r="L86" s="85" t="s">
        <v>227</v>
      </c>
      <c r="M86" s="85"/>
      <c r="N86" s="85" t="s">
        <v>85</v>
      </c>
      <c r="O86" s="85"/>
      <c r="P86" s="85"/>
      <c r="Q86" s="85"/>
      <c r="R86" s="85"/>
      <c r="S86" s="85"/>
      <c r="T86" s="85"/>
      <c r="U86" s="85"/>
      <c r="V86" s="85"/>
    </row>
    <row r="87" spans="1:22" ht="48">
      <c r="A87" s="80">
        <v>30</v>
      </c>
      <c r="B87" s="81">
        <v>30</v>
      </c>
      <c r="C87" s="82" t="s">
        <v>126</v>
      </c>
      <c r="D87" s="83" t="s">
        <v>132</v>
      </c>
      <c r="E87" s="84">
        <v>2.4500000000000002</v>
      </c>
      <c r="F87" s="85" t="s">
        <v>128</v>
      </c>
      <c r="G87" s="84"/>
      <c r="H87" s="84">
        <v>5</v>
      </c>
      <c r="I87" s="84" t="s">
        <v>228</v>
      </c>
      <c r="J87" s="84"/>
      <c r="K87" s="84">
        <v>12</v>
      </c>
      <c r="L87" s="85" t="s">
        <v>229</v>
      </c>
      <c r="M87" s="85"/>
      <c r="N87" s="85" t="s">
        <v>85</v>
      </c>
      <c r="O87" s="85"/>
      <c r="P87" s="85"/>
      <c r="Q87" s="85"/>
      <c r="R87" s="85"/>
      <c r="S87" s="85"/>
      <c r="T87" s="85"/>
      <c r="U87" s="85"/>
      <c r="V87" s="85"/>
    </row>
    <row r="88" spans="1:22" ht="60">
      <c r="A88" s="80">
        <v>31</v>
      </c>
      <c r="B88" s="81">
        <v>31</v>
      </c>
      <c r="C88" s="82" t="s">
        <v>131</v>
      </c>
      <c r="D88" s="83" t="s">
        <v>132</v>
      </c>
      <c r="E88" s="84">
        <v>12.46</v>
      </c>
      <c r="F88" s="85" t="s">
        <v>133</v>
      </c>
      <c r="G88" s="84"/>
      <c r="H88" s="84">
        <v>25</v>
      </c>
      <c r="I88" s="84" t="s">
        <v>134</v>
      </c>
      <c r="J88" s="84"/>
      <c r="K88" s="84">
        <v>58</v>
      </c>
      <c r="L88" s="85" t="s">
        <v>135</v>
      </c>
      <c r="M88" s="85"/>
      <c r="N88" s="85" t="s">
        <v>85</v>
      </c>
      <c r="O88" s="85"/>
      <c r="P88" s="85"/>
      <c r="Q88" s="85"/>
      <c r="R88" s="85"/>
      <c r="S88" s="85"/>
      <c r="T88" s="85"/>
      <c r="U88" s="85"/>
      <c r="V88" s="85"/>
    </row>
    <row r="89" spans="1:22" ht="48">
      <c r="A89" s="80">
        <v>32</v>
      </c>
      <c r="B89" s="81">
        <v>32</v>
      </c>
      <c r="C89" s="82" t="s">
        <v>230</v>
      </c>
      <c r="D89" s="83" t="s">
        <v>132</v>
      </c>
      <c r="E89" s="84">
        <v>0.95</v>
      </c>
      <c r="F89" s="85" t="s">
        <v>231</v>
      </c>
      <c r="G89" s="84"/>
      <c r="H89" s="84">
        <v>2</v>
      </c>
      <c r="I89" s="84" t="s">
        <v>232</v>
      </c>
      <c r="J89" s="84"/>
      <c r="K89" s="84">
        <v>8</v>
      </c>
      <c r="L89" s="85" t="s">
        <v>233</v>
      </c>
      <c r="M89" s="85"/>
      <c r="N89" s="85" t="s">
        <v>85</v>
      </c>
      <c r="O89" s="85"/>
      <c r="P89" s="85"/>
      <c r="Q89" s="85"/>
      <c r="R89" s="85"/>
      <c r="S89" s="85"/>
      <c r="T89" s="85"/>
      <c r="U89" s="85"/>
      <c r="V89" s="85"/>
    </row>
    <row r="90" spans="1:22" ht="18.399999999999999" customHeight="1">
      <c r="A90" s="117" t="s">
        <v>234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</row>
    <row r="91" spans="1:22" ht="120">
      <c r="A91" s="80">
        <v>33</v>
      </c>
      <c r="B91" s="81">
        <v>33</v>
      </c>
      <c r="C91" s="82" t="s">
        <v>114</v>
      </c>
      <c r="D91" s="83" t="s">
        <v>175</v>
      </c>
      <c r="E91" s="84">
        <v>2406.83</v>
      </c>
      <c r="F91" s="85" t="s">
        <v>116</v>
      </c>
      <c r="G91" s="84">
        <v>76.17</v>
      </c>
      <c r="H91" s="84" t="s">
        <v>235</v>
      </c>
      <c r="I91" s="84" t="s">
        <v>236</v>
      </c>
      <c r="J91" s="84">
        <v>5</v>
      </c>
      <c r="K91" s="84" t="s">
        <v>237</v>
      </c>
      <c r="L91" s="85" t="s">
        <v>238</v>
      </c>
      <c r="M91" s="85"/>
      <c r="N91" s="85" t="s">
        <v>78</v>
      </c>
      <c r="O91" s="85"/>
      <c r="P91" s="85"/>
      <c r="Q91" s="85"/>
      <c r="R91" s="85"/>
      <c r="S91" s="85"/>
      <c r="T91" s="85"/>
      <c r="U91" s="85"/>
      <c r="V91" s="85">
        <v>24</v>
      </c>
    </row>
    <row r="92" spans="1:22" ht="36">
      <c r="A92" s="80">
        <v>34</v>
      </c>
      <c r="B92" s="81">
        <v>34</v>
      </c>
      <c r="C92" s="82" t="s">
        <v>121</v>
      </c>
      <c r="D92" s="83" t="s">
        <v>239</v>
      </c>
      <c r="E92" s="84">
        <v>16.920000000000002</v>
      </c>
      <c r="F92" s="85" t="s">
        <v>123</v>
      </c>
      <c r="G92" s="84"/>
      <c r="H92" s="84">
        <v>102</v>
      </c>
      <c r="I92" s="84" t="s">
        <v>240</v>
      </c>
      <c r="J92" s="84"/>
      <c r="K92" s="84">
        <v>285</v>
      </c>
      <c r="L92" s="85" t="s">
        <v>241</v>
      </c>
      <c r="M92" s="85"/>
      <c r="N92" s="85" t="s">
        <v>85</v>
      </c>
      <c r="O92" s="85"/>
      <c r="P92" s="85"/>
      <c r="Q92" s="85"/>
      <c r="R92" s="85"/>
      <c r="S92" s="85"/>
      <c r="T92" s="85"/>
      <c r="U92" s="85"/>
      <c r="V92" s="85"/>
    </row>
    <row r="93" spans="1:22" ht="48">
      <c r="A93" s="80">
        <v>35</v>
      </c>
      <c r="B93" s="81">
        <v>35</v>
      </c>
      <c r="C93" s="82" t="s">
        <v>126</v>
      </c>
      <c r="D93" s="83" t="s">
        <v>132</v>
      </c>
      <c r="E93" s="84">
        <v>2.4500000000000002</v>
      </c>
      <c r="F93" s="85" t="s">
        <v>128</v>
      </c>
      <c r="G93" s="84"/>
      <c r="H93" s="84">
        <v>5</v>
      </c>
      <c r="I93" s="84" t="s">
        <v>228</v>
      </c>
      <c r="J93" s="84"/>
      <c r="K93" s="84">
        <v>12</v>
      </c>
      <c r="L93" s="85" t="s">
        <v>229</v>
      </c>
      <c r="M93" s="85"/>
      <c r="N93" s="85" t="s">
        <v>85</v>
      </c>
      <c r="O93" s="85"/>
      <c r="P93" s="85"/>
      <c r="Q93" s="85"/>
      <c r="R93" s="85"/>
      <c r="S93" s="85"/>
      <c r="T93" s="85"/>
      <c r="U93" s="85"/>
      <c r="V93" s="85"/>
    </row>
    <row r="94" spans="1:22" ht="60">
      <c r="A94" s="80">
        <v>36</v>
      </c>
      <c r="B94" s="81">
        <v>36</v>
      </c>
      <c r="C94" s="82" t="s">
        <v>131</v>
      </c>
      <c r="D94" s="83" t="s">
        <v>132</v>
      </c>
      <c r="E94" s="84">
        <v>12.46</v>
      </c>
      <c r="F94" s="85" t="s">
        <v>133</v>
      </c>
      <c r="G94" s="84"/>
      <c r="H94" s="84">
        <v>25</v>
      </c>
      <c r="I94" s="84" t="s">
        <v>134</v>
      </c>
      <c r="J94" s="84"/>
      <c r="K94" s="84">
        <v>58</v>
      </c>
      <c r="L94" s="85" t="s">
        <v>135</v>
      </c>
      <c r="M94" s="85"/>
      <c r="N94" s="85" t="s">
        <v>85</v>
      </c>
      <c r="O94" s="85"/>
      <c r="P94" s="85"/>
      <c r="Q94" s="85"/>
      <c r="R94" s="85"/>
      <c r="S94" s="85"/>
      <c r="T94" s="85"/>
      <c r="U94" s="85"/>
      <c r="V94" s="85"/>
    </row>
    <row r="95" spans="1:22" ht="48">
      <c r="A95" s="86">
        <v>37</v>
      </c>
      <c r="B95" s="87">
        <v>37</v>
      </c>
      <c r="C95" s="88" t="s">
        <v>230</v>
      </c>
      <c r="D95" s="89" t="s">
        <v>132</v>
      </c>
      <c r="E95" s="90">
        <v>0.95</v>
      </c>
      <c r="F95" s="91" t="s">
        <v>231</v>
      </c>
      <c r="G95" s="90"/>
      <c r="H95" s="90">
        <v>2</v>
      </c>
      <c r="I95" s="90" t="s">
        <v>232</v>
      </c>
      <c r="J95" s="90"/>
      <c r="K95" s="90">
        <v>8</v>
      </c>
      <c r="L95" s="91" t="s">
        <v>233</v>
      </c>
      <c r="M95" s="91"/>
      <c r="N95" s="91" t="s">
        <v>85</v>
      </c>
      <c r="O95" s="91"/>
      <c r="P95" s="91"/>
      <c r="Q95" s="91"/>
      <c r="R95" s="91"/>
      <c r="S95" s="91"/>
      <c r="T95" s="91"/>
      <c r="U95" s="91"/>
      <c r="V95" s="91"/>
    </row>
    <row r="96" spans="1:22" ht="19.350000000000001" customHeight="1">
      <c r="A96" s="119" t="s">
        <v>242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</row>
    <row r="97" spans="1:22" ht="18.399999999999999" customHeight="1">
      <c r="A97" s="117" t="s">
        <v>216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</row>
    <row r="98" spans="1:22" ht="72">
      <c r="A98" s="86">
        <v>38</v>
      </c>
      <c r="B98" s="87">
        <v>38</v>
      </c>
      <c r="C98" s="88" t="s">
        <v>137</v>
      </c>
      <c r="D98" s="89" t="s">
        <v>243</v>
      </c>
      <c r="E98" s="90">
        <v>13.69</v>
      </c>
      <c r="F98" s="91">
        <v>13.69</v>
      </c>
      <c r="G98" s="90"/>
      <c r="H98" s="90" t="s">
        <v>139</v>
      </c>
      <c r="I98" s="90">
        <v>1</v>
      </c>
      <c r="J98" s="90"/>
      <c r="K98" s="90" t="s">
        <v>244</v>
      </c>
      <c r="L98" s="91">
        <v>15</v>
      </c>
      <c r="M98" s="91"/>
      <c r="N98" s="91" t="s">
        <v>78</v>
      </c>
      <c r="O98" s="91"/>
      <c r="P98" s="91"/>
      <c r="Q98" s="91"/>
      <c r="R98" s="91"/>
      <c r="S98" s="91"/>
      <c r="T98" s="91"/>
      <c r="U98" s="91"/>
      <c r="V98" s="91"/>
    </row>
    <row r="99" spans="1:22" ht="19.350000000000001" customHeight="1">
      <c r="A99" s="119" t="s">
        <v>245</v>
      </c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</row>
    <row r="100" spans="1:22" ht="18.399999999999999" customHeight="1">
      <c r="A100" s="117" t="s">
        <v>246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</row>
    <row r="101" spans="1:22" ht="72">
      <c r="A101" s="80">
        <v>39</v>
      </c>
      <c r="B101" s="81">
        <v>39</v>
      </c>
      <c r="C101" s="82" t="s">
        <v>137</v>
      </c>
      <c r="D101" s="83" t="s">
        <v>247</v>
      </c>
      <c r="E101" s="84">
        <v>13.69</v>
      </c>
      <c r="F101" s="85">
        <v>13.69</v>
      </c>
      <c r="G101" s="84"/>
      <c r="H101" s="84" t="s">
        <v>248</v>
      </c>
      <c r="I101" s="84">
        <v>3</v>
      </c>
      <c r="J101" s="84"/>
      <c r="K101" s="84" t="s">
        <v>249</v>
      </c>
      <c r="L101" s="85">
        <v>30</v>
      </c>
      <c r="M101" s="85"/>
      <c r="N101" s="85" t="s">
        <v>78</v>
      </c>
      <c r="O101" s="85"/>
      <c r="P101" s="85"/>
      <c r="Q101" s="85"/>
      <c r="R101" s="85"/>
      <c r="S101" s="85"/>
      <c r="T101" s="85"/>
      <c r="U101" s="85"/>
      <c r="V101" s="85"/>
    </row>
    <row r="102" spans="1:22" ht="60">
      <c r="A102" s="80">
        <v>40</v>
      </c>
      <c r="B102" s="81">
        <v>40</v>
      </c>
      <c r="C102" s="82" t="s">
        <v>250</v>
      </c>
      <c r="D102" s="83" t="s">
        <v>221</v>
      </c>
      <c r="E102" s="84">
        <v>1320.82</v>
      </c>
      <c r="F102" s="85" t="s">
        <v>251</v>
      </c>
      <c r="G102" s="84"/>
      <c r="H102" s="84" t="s">
        <v>252</v>
      </c>
      <c r="I102" s="84" t="s">
        <v>253</v>
      </c>
      <c r="J102" s="84"/>
      <c r="K102" s="84" t="s">
        <v>254</v>
      </c>
      <c r="L102" s="85" t="s">
        <v>255</v>
      </c>
      <c r="M102" s="85"/>
      <c r="N102" s="85" t="s">
        <v>78</v>
      </c>
      <c r="O102" s="85"/>
      <c r="P102" s="85"/>
      <c r="Q102" s="85"/>
      <c r="R102" s="85"/>
      <c r="S102" s="85"/>
      <c r="T102" s="85"/>
      <c r="U102" s="85"/>
      <c r="V102" s="85"/>
    </row>
    <row r="103" spans="1:22" ht="36">
      <c r="A103" s="80">
        <v>41</v>
      </c>
      <c r="B103" s="81">
        <v>41</v>
      </c>
      <c r="C103" s="82" t="s">
        <v>256</v>
      </c>
      <c r="D103" s="83" t="s">
        <v>132</v>
      </c>
      <c r="E103" s="84">
        <v>15.7</v>
      </c>
      <c r="F103" s="85" t="s">
        <v>257</v>
      </c>
      <c r="G103" s="84"/>
      <c r="H103" s="84">
        <v>31</v>
      </c>
      <c r="I103" s="84" t="s">
        <v>258</v>
      </c>
      <c r="J103" s="84"/>
      <c r="K103" s="84">
        <v>38</v>
      </c>
      <c r="L103" s="85" t="s">
        <v>259</v>
      </c>
      <c r="M103" s="85"/>
      <c r="N103" s="85" t="s">
        <v>85</v>
      </c>
      <c r="O103" s="85"/>
      <c r="P103" s="85"/>
      <c r="Q103" s="85"/>
      <c r="R103" s="85"/>
      <c r="S103" s="85"/>
      <c r="T103" s="85"/>
      <c r="U103" s="85"/>
      <c r="V103" s="85"/>
    </row>
    <row r="104" spans="1:22" ht="96">
      <c r="A104" s="80">
        <v>42</v>
      </c>
      <c r="B104" s="81">
        <v>42</v>
      </c>
      <c r="C104" s="82" t="s">
        <v>87</v>
      </c>
      <c r="D104" s="83" t="s">
        <v>260</v>
      </c>
      <c r="E104" s="84">
        <v>2435.67</v>
      </c>
      <c r="F104" s="85" t="s">
        <v>89</v>
      </c>
      <c r="G104" s="84" t="s">
        <v>90</v>
      </c>
      <c r="H104" s="84" t="s">
        <v>261</v>
      </c>
      <c r="I104" s="84" t="s">
        <v>262</v>
      </c>
      <c r="J104" s="84"/>
      <c r="K104" s="84" t="s">
        <v>263</v>
      </c>
      <c r="L104" s="85" t="s">
        <v>264</v>
      </c>
      <c r="M104" s="85"/>
      <c r="N104" s="85" t="s">
        <v>78</v>
      </c>
      <c r="O104" s="85"/>
      <c r="P104" s="85"/>
      <c r="Q104" s="85"/>
      <c r="R104" s="85"/>
      <c r="S104" s="85"/>
      <c r="T104" s="85"/>
      <c r="U104" s="85"/>
      <c r="V104" s="85">
        <v>1</v>
      </c>
    </row>
    <row r="105" spans="1:22" ht="18.399999999999999" customHeight="1">
      <c r="A105" s="117" t="s">
        <v>136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</row>
    <row r="106" spans="1:22" ht="72">
      <c r="A106" s="80">
        <v>43</v>
      </c>
      <c r="B106" s="81">
        <v>43</v>
      </c>
      <c r="C106" s="82" t="s">
        <v>137</v>
      </c>
      <c r="D106" s="83" t="s">
        <v>243</v>
      </c>
      <c r="E106" s="84">
        <v>13.69</v>
      </c>
      <c r="F106" s="85">
        <v>13.69</v>
      </c>
      <c r="G106" s="84"/>
      <c r="H106" s="84" t="s">
        <v>139</v>
      </c>
      <c r="I106" s="84">
        <v>1</v>
      </c>
      <c r="J106" s="84"/>
      <c r="K106" s="84" t="s">
        <v>244</v>
      </c>
      <c r="L106" s="85">
        <v>15</v>
      </c>
      <c r="M106" s="85"/>
      <c r="N106" s="85" t="s">
        <v>78</v>
      </c>
      <c r="O106" s="85"/>
      <c r="P106" s="85"/>
      <c r="Q106" s="85"/>
      <c r="R106" s="85"/>
      <c r="S106" s="85"/>
      <c r="T106" s="85"/>
      <c r="U106" s="85"/>
      <c r="V106" s="85"/>
    </row>
    <row r="107" spans="1:22" ht="72">
      <c r="A107" s="80">
        <v>44</v>
      </c>
      <c r="B107" s="81">
        <v>44</v>
      </c>
      <c r="C107" s="82" t="s">
        <v>95</v>
      </c>
      <c r="D107" s="83" t="s">
        <v>96</v>
      </c>
      <c r="E107" s="84">
        <v>2250.2399999999998</v>
      </c>
      <c r="F107" s="85" t="s">
        <v>97</v>
      </c>
      <c r="G107" s="84" t="s">
        <v>98</v>
      </c>
      <c r="H107" s="84" t="s">
        <v>99</v>
      </c>
      <c r="I107" s="84" t="s">
        <v>100</v>
      </c>
      <c r="J107" s="84"/>
      <c r="K107" s="84" t="s">
        <v>101</v>
      </c>
      <c r="L107" s="85" t="s">
        <v>102</v>
      </c>
      <c r="M107" s="85"/>
      <c r="N107" s="85" t="s">
        <v>78</v>
      </c>
      <c r="O107" s="85"/>
      <c r="P107" s="85"/>
      <c r="Q107" s="85"/>
      <c r="R107" s="85"/>
      <c r="S107" s="85"/>
      <c r="T107" s="85"/>
      <c r="U107" s="85"/>
      <c r="V107" s="85"/>
    </row>
    <row r="108" spans="1:22" ht="18.399999999999999" customHeight="1">
      <c r="A108" s="117" t="s">
        <v>265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</row>
    <row r="109" spans="1:22" ht="18.399999999999999" customHeight="1">
      <c r="A109" s="117" t="s">
        <v>181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</row>
    <row r="110" spans="1:22" ht="72">
      <c r="A110" s="86">
        <v>45</v>
      </c>
      <c r="B110" s="87">
        <v>45</v>
      </c>
      <c r="C110" s="88" t="s">
        <v>182</v>
      </c>
      <c r="D110" s="89" t="s">
        <v>266</v>
      </c>
      <c r="E110" s="90">
        <v>508.07</v>
      </c>
      <c r="F110" s="91" t="s">
        <v>184</v>
      </c>
      <c r="G110" s="90">
        <v>1.03</v>
      </c>
      <c r="H110" s="90" t="s">
        <v>267</v>
      </c>
      <c r="I110" s="90" t="s">
        <v>268</v>
      </c>
      <c r="J110" s="90"/>
      <c r="K110" s="90" t="s">
        <v>269</v>
      </c>
      <c r="L110" s="91" t="s">
        <v>270</v>
      </c>
      <c r="M110" s="91"/>
      <c r="N110" s="91" t="s">
        <v>78</v>
      </c>
      <c r="O110" s="91"/>
      <c r="P110" s="91"/>
      <c r="Q110" s="91"/>
      <c r="R110" s="91"/>
      <c r="S110" s="91"/>
      <c r="T110" s="91"/>
      <c r="U110" s="91"/>
      <c r="V110" s="91">
        <v>1</v>
      </c>
    </row>
    <row r="111" spans="1:22" ht="36">
      <c r="A111" s="113" t="s">
        <v>271</v>
      </c>
      <c r="B111" s="114"/>
      <c r="C111" s="114"/>
      <c r="D111" s="114"/>
      <c r="E111" s="114"/>
      <c r="F111" s="114"/>
      <c r="G111" s="114"/>
      <c r="H111" s="92">
        <v>2163</v>
      </c>
      <c r="I111" s="92" t="s">
        <v>272</v>
      </c>
      <c r="J111" s="92">
        <v>33</v>
      </c>
      <c r="K111" s="92">
        <v>12093</v>
      </c>
      <c r="L111" s="92" t="s">
        <v>273</v>
      </c>
      <c r="M111" s="92"/>
      <c r="N111" s="92"/>
      <c r="O111" s="92"/>
      <c r="P111" s="92"/>
      <c r="Q111" s="92"/>
      <c r="R111" s="92"/>
      <c r="S111" s="92"/>
      <c r="T111" s="92"/>
      <c r="U111" s="92"/>
      <c r="V111" s="92" t="s">
        <v>274</v>
      </c>
    </row>
    <row r="112" spans="1:22">
      <c r="A112" s="113" t="s">
        <v>275</v>
      </c>
      <c r="B112" s="114"/>
      <c r="C112" s="114"/>
      <c r="D112" s="114"/>
      <c r="E112" s="114"/>
      <c r="F112" s="114"/>
      <c r="G112" s="114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</row>
    <row r="113" spans="1:22">
      <c r="A113" s="113" t="s">
        <v>276</v>
      </c>
      <c r="B113" s="114"/>
      <c r="C113" s="114"/>
      <c r="D113" s="114"/>
      <c r="E113" s="114"/>
      <c r="F113" s="114"/>
      <c r="G113" s="114"/>
      <c r="H113" s="92">
        <v>722</v>
      </c>
      <c r="I113" s="92"/>
      <c r="J113" s="92"/>
      <c r="K113" s="92">
        <v>7970</v>
      </c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</row>
    <row r="114" spans="1:22">
      <c r="A114" s="113" t="s">
        <v>277</v>
      </c>
      <c r="B114" s="114"/>
      <c r="C114" s="114"/>
      <c r="D114" s="114"/>
      <c r="E114" s="114"/>
      <c r="F114" s="114"/>
      <c r="G114" s="114"/>
      <c r="H114" s="92">
        <v>1408</v>
      </c>
      <c r="I114" s="92"/>
      <c r="J114" s="92"/>
      <c r="K114" s="92">
        <v>3960</v>
      </c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</row>
    <row r="115" spans="1:22">
      <c r="A115" s="113" t="s">
        <v>278</v>
      </c>
      <c r="B115" s="114"/>
      <c r="C115" s="114"/>
      <c r="D115" s="114"/>
      <c r="E115" s="114"/>
      <c r="F115" s="114"/>
      <c r="G115" s="114"/>
      <c r="H115" s="92">
        <v>33</v>
      </c>
      <c r="I115" s="92"/>
      <c r="J115" s="92"/>
      <c r="K115" s="92">
        <v>167</v>
      </c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</row>
    <row r="116" spans="1:22">
      <c r="A116" s="115" t="s">
        <v>279</v>
      </c>
      <c r="B116" s="116"/>
      <c r="C116" s="116"/>
      <c r="D116" s="116"/>
      <c r="E116" s="116"/>
      <c r="F116" s="116"/>
      <c r="G116" s="116"/>
      <c r="H116" s="93">
        <v>741</v>
      </c>
      <c r="I116" s="93"/>
      <c r="J116" s="93"/>
      <c r="K116" s="93">
        <v>6995</v>
      </c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</row>
    <row r="117" spans="1:22">
      <c r="A117" s="115" t="s">
        <v>280</v>
      </c>
      <c r="B117" s="116"/>
      <c r="C117" s="116"/>
      <c r="D117" s="116"/>
      <c r="E117" s="116"/>
      <c r="F117" s="116"/>
      <c r="G117" s="116"/>
      <c r="H117" s="93">
        <v>433</v>
      </c>
      <c r="I117" s="93"/>
      <c r="J117" s="93"/>
      <c r="K117" s="93">
        <v>3820</v>
      </c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</row>
    <row r="118" spans="1:22">
      <c r="A118" s="115" t="s">
        <v>281</v>
      </c>
      <c r="B118" s="116"/>
      <c r="C118" s="116"/>
      <c r="D118" s="116"/>
      <c r="E118" s="116"/>
      <c r="F118" s="116"/>
      <c r="G118" s="116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</row>
    <row r="119" spans="1:22" ht="30" customHeight="1">
      <c r="A119" s="113" t="s">
        <v>282</v>
      </c>
      <c r="B119" s="114"/>
      <c r="C119" s="114"/>
      <c r="D119" s="114"/>
      <c r="E119" s="114"/>
      <c r="F119" s="114"/>
      <c r="G119" s="114"/>
      <c r="H119" s="92">
        <v>2983</v>
      </c>
      <c r="I119" s="92"/>
      <c r="J119" s="92"/>
      <c r="K119" s="92">
        <v>21889</v>
      </c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</row>
    <row r="120" spans="1:22" ht="30" customHeight="1">
      <c r="A120" s="113" t="s">
        <v>283</v>
      </c>
      <c r="B120" s="114"/>
      <c r="C120" s="114"/>
      <c r="D120" s="114"/>
      <c r="E120" s="114"/>
      <c r="F120" s="114"/>
      <c r="G120" s="114"/>
      <c r="H120" s="92">
        <v>70</v>
      </c>
      <c r="I120" s="92"/>
      <c r="J120" s="92"/>
      <c r="K120" s="92">
        <v>112</v>
      </c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</row>
    <row r="121" spans="1:22" ht="30" customHeight="1">
      <c r="A121" s="113" t="s">
        <v>284</v>
      </c>
      <c r="B121" s="114"/>
      <c r="C121" s="114"/>
      <c r="D121" s="114"/>
      <c r="E121" s="114"/>
      <c r="F121" s="114"/>
      <c r="G121" s="114"/>
      <c r="H121" s="92">
        <v>284</v>
      </c>
      <c r="I121" s="92"/>
      <c r="J121" s="92"/>
      <c r="K121" s="92">
        <v>907</v>
      </c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</row>
    <row r="122" spans="1:22">
      <c r="A122" s="113" t="s">
        <v>285</v>
      </c>
      <c r="B122" s="114"/>
      <c r="C122" s="114"/>
      <c r="D122" s="114"/>
      <c r="E122" s="114"/>
      <c r="F122" s="114"/>
      <c r="G122" s="114"/>
      <c r="H122" s="92">
        <v>3337</v>
      </c>
      <c r="I122" s="92"/>
      <c r="J122" s="92"/>
      <c r="K122" s="92">
        <v>22908</v>
      </c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</row>
    <row r="123" spans="1:22" ht="30" customHeight="1">
      <c r="A123" s="113" t="s">
        <v>286</v>
      </c>
      <c r="B123" s="114"/>
      <c r="C123" s="114"/>
      <c r="D123" s="114"/>
      <c r="E123" s="114"/>
      <c r="F123" s="114"/>
      <c r="G123" s="114"/>
      <c r="H123" s="92">
        <v>293.91000000000003</v>
      </c>
      <c r="I123" s="92"/>
      <c r="J123" s="92"/>
      <c r="K123" s="92">
        <v>1060.8399999999999</v>
      </c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</row>
    <row r="124" spans="1:22">
      <c r="A124" s="115" t="s">
        <v>287</v>
      </c>
      <c r="B124" s="116"/>
      <c r="C124" s="116"/>
      <c r="D124" s="116"/>
      <c r="E124" s="116"/>
      <c r="F124" s="116"/>
      <c r="G124" s="116"/>
      <c r="H124" s="93">
        <v>3630.91</v>
      </c>
      <c r="I124" s="93"/>
      <c r="J124" s="93"/>
      <c r="K124" s="93">
        <v>23968.84</v>
      </c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</row>
    <row r="125" spans="1:22">
      <c r="A125" s="50"/>
      <c r="B125" s="39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</row>
    <row r="126" spans="1:22">
      <c r="A126" s="50"/>
      <c r="B126" s="39"/>
      <c r="C126" s="73" t="s">
        <v>62</v>
      </c>
      <c r="D126" s="48"/>
      <c r="E126" s="48"/>
      <c r="F126" s="48"/>
      <c r="G126" s="48"/>
      <c r="H126" s="74">
        <f>IF(ISBLANK(Y30),"",ROUND(Z30/Y30,2)*100)</f>
        <v>103</v>
      </c>
      <c r="I126" s="48"/>
      <c r="J126" s="48"/>
      <c r="K126" s="74">
        <f>IF(ISBLANK(Y31),"",ROUND(Z31/Y31,2)*100)</f>
        <v>88</v>
      </c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</row>
    <row r="127" spans="1:22">
      <c r="A127" s="50"/>
      <c r="B127" s="39"/>
      <c r="C127" s="73" t="s">
        <v>63</v>
      </c>
      <c r="D127" s="48"/>
      <c r="E127" s="48"/>
      <c r="F127" s="48"/>
      <c r="G127" s="48"/>
      <c r="H127" s="45">
        <f>IF(ISBLANK(Y30),"",ROUND(AA30/Y30,2)*100)</f>
        <v>60</v>
      </c>
      <c r="I127" s="48"/>
      <c r="J127" s="48"/>
      <c r="K127" s="45">
        <f>IF(ISBLANK(Y31),"",ROUND(AA31/Y31,2)*100)</f>
        <v>48</v>
      </c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</row>
    <row r="128" spans="1:22">
      <c r="A128" s="28"/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spans="2:22">
      <c r="B129" s="75" t="s">
        <v>67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</row>
    <row r="130" spans="2:22">
      <c r="B130" s="3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</row>
    <row r="131" spans="2:22">
      <c r="B131" s="75" t="s">
        <v>68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2:22">
      <c r="B132" s="46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</row>
    <row r="134" spans="2:22">
      <c r="C134" s="49"/>
      <c r="D134" s="49"/>
      <c r="E134" s="49"/>
      <c r="F134" s="49"/>
      <c r="G134" s="49"/>
    </row>
    <row r="135" spans="2:22">
      <c r="C135" s="49"/>
      <c r="D135" s="49"/>
      <c r="E135" s="49"/>
      <c r="F135" s="49"/>
      <c r="G135" s="49"/>
    </row>
    <row r="136" spans="2:22">
      <c r="C136" s="49"/>
      <c r="D136" s="49"/>
      <c r="E136" s="49"/>
      <c r="F136" s="49"/>
      <c r="G136" s="49"/>
    </row>
    <row r="137" spans="2:22">
      <c r="C137" s="49"/>
      <c r="D137" s="49"/>
      <c r="E137" s="49"/>
      <c r="F137" s="49"/>
      <c r="G137" s="49"/>
    </row>
    <row r="138" spans="2:22">
      <c r="C138" s="49"/>
      <c r="D138" s="49"/>
      <c r="E138" s="49"/>
      <c r="F138" s="49"/>
      <c r="G138" s="49"/>
    </row>
    <row r="139" spans="2:22">
      <c r="C139" s="49"/>
      <c r="D139" s="49"/>
      <c r="E139" s="49"/>
      <c r="F139" s="49"/>
      <c r="G139" s="49"/>
    </row>
    <row r="140" spans="2:22">
      <c r="C140" s="49"/>
      <c r="D140" s="49"/>
      <c r="E140" s="49"/>
      <c r="F140" s="49"/>
      <c r="G140" s="49"/>
    </row>
    <row r="141" spans="2:22">
      <c r="C141" s="49"/>
      <c r="D141" s="49"/>
      <c r="E141" s="49"/>
      <c r="F141" s="49"/>
      <c r="G141" s="49"/>
    </row>
    <row r="142" spans="2:22">
      <c r="C142" s="49"/>
      <c r="D142" s="49"/>
      <c r="E142" s="49"/>
      <c r="F142" s="49"/>
      <c r="G142" s="49"/>
    </row>
    <row r="143" spans="2:22">
      <c r="C143" s="49"/>
      <c r="D143" s="49"/>
      <c r="E143" s="49"/>
      <c r="F143" s="49"/>
      <c r="G143" s="49"/>
    </row>
    <row r="144" spans="2:22">
      <c r="C144" s="49"/>
      <c r="D144" s="49"/>
      <c r="E144" s="49"/>
      <c r="F144" s="49"/>
      <c r="G144" s="49"/>
    </row>
    <row r="145" spans="3:7">
      <c r="C145" s="49"/>
      <c r="D145" s="49"/>
      <c r="E145" s="49"/>
      <c r="F145" s="49"/>
      <c r="G145" s="49"/>
    </row>
  </sheetData>
  <mergeCells count="72"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H26:J26"/>
    <mergeCell ref="H30:I30"/>
    <mergeCell ref="K27:L27"/>
    <mergeCell ref="K30:L30"/>
    <mergeCell ref="H28:I28"/>
    <mergeCell ref="H29:I29"/>
    <mergeCell ref="K28:L28"/>
    <mergeCell ref="K29:L29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A40:V40"/>
    <mergeCell ref="A43:V43"/>
    <mergeCell ref="A47:V47"/>
    <mergeCell ref="A49:V49"/>
    <mergeCell ref="A50:V50"/>
    <mergeCell ref="A84:V84"/>
    <mergeCell ref="A59:V59"/>
    <mergeCell ref="A62:V62"/>
    <mergeCell ref="A63:V63"/>
    <mergeCell ref="A67:V67"/>
    <mergeCell ref="A69:V69"/>
    <mergeCell ref="A70:V70"/>
    <mergeCell ref="A72:V72"/>
    <mergeCell ref="A73:V73"/>
    <mergeCell ref="A75:V75"/>
    <mergeCell ref="A80:V80"/>
    <mergeCell ref="A81:V81"/>
    <mergeCell ref="A114:G114"/>
    <mergeCell ref="A90:V90"/>
    <mergeCell ref="A96:V96"/>
    <mergeCell ref="A97:V97"/>
    <mergeCell ref="A99:V99"/>
    <mergeCell ref="A100:V100"/>
    <mergeCell ref="A105:V105"/>
    <mergeCell ref="A108:V108"/>
    <mergeCell ref="A109:V109"/>
    <mergeCell ref="A111:G111"/>
    <mergeCell ref="A112:G112"/>
    <mergeCell ref="A113:G113"/>
    <mergeCell ref="A121:G121"/>
    <mergeCell ref="A122:G122"/>
    <mergeCell ref="A123:G123"/>
    <mergeCell ref="A124:G124"/>
    <mergeCell ref="A115:G115"/>
    <mergeCell ref="A116:G116"/>
    <mergeCell ref="A117:G117"/>
    <mergeCell ref="A118:G118"/>
    <mergeCell ref="A119:G119"/>
    <mergeCell ref="A120:G1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8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288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2</v>
      </c>
      <c r="B4" s="29"/>
      <c r="C4" s="29"/>
      <c r="D4" s="29"/>
      <c r="L4" s="52"/>
    </row>
    <row r="5" spans="1:23" s="25" customFormat="1" ht="1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4</v>
      </c>
      <c r="G11" s="138">
        <f>3630.91/1000</f>
        <v>3.6309099999999996</v>
      </c>
      <c r="H11" s="139"/>
      <c r="I11" s="55" t="s">
        <v>5</v>
      </c>
      <c r="J11" s="140">
        <f>23968.84/1000</f>
        <v>23.96884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6</v>
      </c>
      <c r="G14" s="138">
        <f>(O14+O15)/1000</f>
        <v>6.2820000000000001E-2</v>
      </c>
      <c r="H14" s="139"/>
      <c r="I14" s="55" t="s">
        <v>7</v>
      </c>
      <c r="J14" s="140">
        <f>(P14+P15)/1000</f>
        <v>6.2820000000000001E-2</v>
      </c>
      <c r="K14" s="141"/>
      <c r="L14" s="58">
        <v>722</v>
      </c>
      <c r="M14" s="35" t="s">
        <v>7</v>
      </c>
      <c r="N14" s="57"/>
      <c r="O14" s="26">
        <v>62.8</v>
      </c>
      <c r="P14" s="27">
        <v>62.8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8</v>
      </c>
      <c r="G15" s="164">
        <f>722/1000</f>
        <v>0.72199999999999998</v>
      </c>
      <c r="H15" s="165"/>
      <c r="I15" s="55" t="s">
        <v>5</v>
      </c>
      <c r="J15" s="140">
        <f>7970/1000</f>
        <v>7.97</v>
      </c>
      <c r="K15" s="141"/>
      <c r="L15" s="59">
        <v>7966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289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9" t="s">
        <v>290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23" s="29" customFormat="1" ht="24">
      <c r="A26" s="94">
        <v>1</v>
      </c>
      <c r="B26" s="95" t="s">
        <v>291</v>
      </c>
      <c r="C26" s="82" t="s">
        <v>292</v>
      </c>
      <c r="D26" s="96" t="s">
        <v>293</v>
      </c>
      <c r="E26" s="97">
        <v>0.03</v>
      </c>
      <c r="F26" s="84" t="s">
        <v>294</v>
      </c>
      <c r="G26" s="84">
        <v>0.28999999999999998</v>
      </c>
      <c r="H26" s="98"/>
      <c r="I26" s="98"/>
      <c r="J26" s="84" t="s">
        <v>295</v>
      </c>
      <c r="K26" s="84">
        <v>3.19</v>
      </c>
      <c r="L26" s="99"/>
      <c r="M26" s="98">
        <f t="shared" ref="M26:M33" si="0">IF(ISNUMBER(K26/G26),IF(NOT(K26/G26=0),K26/G26, " "), " ")</f>
        <v>11</v>
      </c>
      <c r="N26" s="96"/>
    </row>
    <row r="27" spans="1:23" s="29" customFormat="1" ht="24">
      <c r="A27" s="94">
        <v>2</v>
      </c>
      <c r="B27" s="95" t="s">
        <v>296</v>
      </c>
      <c r="C27" s="82" t="s">
        <v>297</v>
      </c>
      <c r="D27" s="96" t="s">
        <v>293</v>
      </c>
      <c r="E27" s="97">
        <v>11.27</v>
      </c>
      <c r="F27" s="84" t="s">
        <v>298</v>
      </c>
      <c r="G27" s="84">
        <v>116.42</v>
      </c>
      <c r="H27" s="98"/>
      <c r="I27" s="98"/>
      <c r="J27" s="84" t="s">
        <v>299</v>
      </c>
      <c r="K27" s="84">
        <v>1283.77</v>
      </c>
      <c r="L27" s="99"/>
      <c r="M27" s="98">
        <f t="shared" si="0"/>
        <v>11.027057206665521</v>
      </c>
      <c r="N27" s="96"/>
    </row>
    <row r="28" spans="1:23" s="29" customFormat="1" ht="24">
      <c r="A28" s="94">
        <v>3</v>
      </c>
      <c r="B28" s="95" t="s">
        <v>300</v>
      </c>
      <c r="C28" s="82" t="s">
        <v>301</v>
      </c>
      <c r="D28" s="96" t="s">
        <v>293</v>
      </c>
      <c r="E28" s="97">
        <v>1.42</v>
      </c>
      <c r="F28" s="84" t="s">
        <v>302</v>
      </c>
      <c r="G28" s="84">
        <v>15.31</v>
      </c>
      <c r="H28" s="98"/>
      <c r="I28" s="98"/>
      <c r="J28" s="84" t="s">
        <v>303</v>
      </c>
      <c r="K28" s="84">
        <v>168.78</v>
      </c>
      <c r="L28" s="99"/>
      <c r="M28" s="98">
        <f t="shared" si="0"/>
        <v>11.02416721097322</v>
      </c>
      <c r="N28" s="96"/>
    </row>
    <row r="29" spans="1:23" s="29" customFormat="1" ht="24">
      <c r="A29" s="94">
        <v>4</v>
      </c>
      <c r="B29" s="95" t="s">
        <v>304</v>
      </c>
      <c r="C29" s="82" t="s">
        <v>305</v>
      </c>
      <c r="D29" s="96" t="s">
        <v>293</v>
      </c>
      <c r="E29" s="97">
        <v>13.74</v>
      </c>
      <c r="F29" s="84" t="s">
        <v>306</v>
      </c>
      <c r="G29" s="84">
        <v>153.88</v>
      </c>
      <c r="H29" s="98"/>
      <c r="I29" s="98"/>
      <c r="J29" s="84" t="s">
        <v>307</v>
      </c>
      <c r="K29" s="84">
        <v>1695.8</v>
      </c>
      <c r="L29" s="99"/>
      <c r="M29" s="98">
        <f t="shared" si="0"/>
        <v>11.020275539381336</v>
      </c>
      <c r="N29" s="96"/>
    </row>
    <row r="30" spans="1:23" ht="24">
      <c r="A30" s="94">
        <v>5</v>
      </c>
      <c r="B30" s="95" t="s">
        <v>308</v>
      </c>
      <c r="C30" s="82" t="s">
        <v>309</v>
      </c>
      <c r="D30" s="96" t="s">
        <v>293</v>
      </c>
      <c r="E30" s="97">
        <v>6.48</v>
      </c>
      <c r="F30" s="84" t="s">
        <v>310</v>
      </c>
      <c r="G30" s="84">
        <v>74.319999999999993</v>
      </c>
      <c r="H30" s="98"/>
      <c r="I30" s="98"/>
      <c r="J30" s="84" t="s">
        <v>311</v>
      </c>
      <c r="K30" s="84">
        <v>818.88</v>
      </c>
      <c r="L30" s="99"/>
      <c r="M30" s="98">
        <f t="shared" si="0"/>
        <v>11.018299246501616</v>
      </c>
      <c r="N30" s="96"/>
    </row>
    <row r="31" spans="1:23" ht="24">
      <c r="A31" s="94">
        <v>6</v>
      </c>
      <c r="B31" s="95" t="s">
        <v>312</v>
      </c>
      <c r="C31" s="82" t="s">
        <v>313</v>
      </c>
      <c r="D31" s="96" t="s">
        <v>293</v>
      </c>
      <c r="E31" s="97">
        <v>0.57999999999999996</v>
      </c>
      <c r="F31" s="84" t="s">
        <v>314</v>
      </c>
      <c r="G31" s="84">
        <v>6.98</v>
      </c>
      <c r="H31" s="98"/>
      <c r="I31" s="98"/>
      <c r="J31" s="84" t="s">
        <v>315</v>
      </c>
      <c r="K31" s="84">
        <v>76.86</v>
      </c>
      <c r="L31" s="99"/>
      <c r="M31" s="98">
        <f t="shared" si="0"/>
        <v>11.011461318051575</v>
      </c>
      <c r="N31" s="96"/>
    </row>
    <row r="32" spans="1:23" ht="24">
      <c r="A32" s="94">
        <v>7</v>
      </c>
      <c r="B32" s="95" t="s">
        <v>316</v>
      </c>
      <c r="C32" s="82" t="s">
        <v>317</v>
      </c>
      <c r="D32" s="96" t="s">
        <v>293</v>
      </c>
      <c r="E32" s="97">
        <v>29.28</v>
      </c>
      <c r="F32" s="84" t="s">
        <v>318</v>
      </c>
      <c r="G32" s="84">
        <v>356.05</v>
      </c>
      <c r="H32" s="98"/>
      <c r="I32" s="98"/>
      <c r="J32" s="84" t="s">
        <v>319</v>
      </c>
      <c r="K32" s="84">
        <v>3923.82</v>
      </c>
      <c r="L32" s="99"/>
      <c r="M32" s="98">
        <f t="shared" si="0"/>
        <v>11.020418480550484</v>
      </c>
      <c r="N32" s="96"/>
    </row>
    <row r="33" spans="1:14" ht="24">
      <c r="A33" s="94">
        <v>8</v>
      </c>
      <c r="B33" s="95">
        <v>2</v>
      </c>
      <c r="C33" s="82" t="s">
        <v>320</v>
      </c>
      <c r="D33" s="96" t="s">
        <v>293</v>
      </c>
      <c r="E33" s="97">
        <v>0.02</v>
      </c>
      <c r="F33" s="84" t="s">
        <v>321</v>
      </c>
      <c r="G33" s="84"/>
      <c r="H33" s="98"/>
      <c r="I33" s="98"/>
      <c r="J33" s="84" t="s">
        <v>321</v>
      </c>
      <c r="K33" s="84"/>
      <c r="L33" s="99"/>
      <c r="M33" s="98" t="str">
        <f t="shared" si="0"/>
        <v xml:space="preserve"> </v>
      </c>
      <c r="N33" s="96"/>
    </row>
    <row r="34" spans="1:14" ht="19.350000000000001" customHeight="1">
      <c r="A34" s="119" t="s">
        <v>322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</row>
    <row r="35" spans="1:14" ht="36">
      <c r="A35" s="94">
        <v>9</v>
      </c>
      <c r="B35" s="95">
        <v>30954</v>
      </c>
      <c r="C35" s="82" t="s">
        <v>323</v>
      </c>
      <c r="D35" s="96" t="s">
        <v>324</v>
      </c>
      <c r="E35" s="97">
        <v>0.02</v>
      </c>
      <c r="F35" s="84" t="s">
        <v>325</v>
      </c>
      <c r="G35" s="84">
        <v>0.68</v>
      </c>
      <c r="H35" s="98"/>
      <c r="I35" s="98"/>
      <c r="J35" s="84" t="s">
        <v>326</v>
      </c>
      <c r="K35" s="84">
        <v>3.1</v>
      </c>
      <c r="L35" s="99"/>
      <c r="M35" s="98">
        <f>IF(ISNUMBER(K35/G35),IF(NOT(K35/G35=0),K35/G35, " "), " ")</f>
        <v>4.5588235294117645</v>
      </c>
      <c r="N35" s="96" t="s">
        <v>327</v>
      </c>
    </row>
    <row r="36" spans="1:14" ht="24">
      <c r="A36" s="94">
        <v>10</v>
      </c>
      <c r="B36" s="95">
        <v>40502</v>
      </c>
      <c r="C36" s="82" t="s">
        <v>328</v>
      </c>
      <c r="D36" s="96" t="s">
        <v>324</v>
      </c>
      <c r="E36" s="97">
        <v>1.66</v>
      </c>
      <c r="F36" s="84" t="s">
        <v>329</v>
      </c>
      <c r="G36" s="84">
        <v>13.02</v>
      </c>
      <c r="H36" s="98"/>
      <c r="I36" s="98"/>
      <c r="J36" s="84" t="s">
        <v>330</v>
      </c>
      <c r="K36" s="84">
        <v>74.7</v>
      </c>
      <c r="L36" s="99"/>
      <c r="M36" s="98">
        <f>IF(ISNUMBER(K36/G36),IF(NOT(K36/G36=0),K36/G36, " "), " ")</f>
        <v>5.7373271889400925</v>
      </c>
      <c r="N36" s="96" t="s">
        <v>331</v>
      </c>
    </row>
    <row r="37" spans="1:14" ht="24">
      <c r="A37" s="94">
        <v>11</v>
      </c>
      <c r="B37" s="95">
        <v>40504</v>
      </c>
      <c r="C37" s="82" t="s">
        <v>332</v>
      </c>
      <c r="D37" s="96" t="s">
        <v>324</v>
      </c>
      <c r="E37" s="97">
        <v>1.23</v>
      </c>
      <c r="F37" s="84" t="s">
        <v>333</v>
      </c>
      <c r="G37" s="84">
        <v>1.57</v>
      </c>
      <c r="H37" s="98"/>
      <c r="I37" s="98"/>
      <c r="J37" s="84" t="s">
        <v>334</v>
      </c>
      <c r="K37" s="84">
        <v>3.69</v>
      </c>
      <c r="L37" s="99"/>
      <c r="M37" s="98">
        <f>IF(ISNUMBER(K37/G37),IF(NOT(K37/G37=0),K37/G37, " "), " ")</f>
        <v>2.3503184713375793</v>
      </c>
      <c r="N37" s="96" t="s">
        <v>331</v>
      </c>
    </row>
    <row r="38" spans="1:14" ht="24">
      <c r="A38" s="94">
        <v>12</v>
      </c>
      <c r="B38" s="95">
        <v>330206</v>
      </c>
      <c r="C38" s="82" t="s">
        <v>335</v>
      </c>
      <c r="D38" s="96" t="s">
        <v>324</v>
      </c>
      <c r="E38" s="97">
        <v>0.74</v>
      </c>
      <c r="F38" s="84" t="s">
        <v>336</v>
      </c>
      <c r="G38" s="84">
        <v>1.72</v>
      </c>
      <c r="H38" s="98"/>
      <c r="I38" s="98"/>
      <c r="J38" s="84" t="s">
        <v>337</v>
      </c>
      <c r="K38" s="84">
        <v>8.14</v>
      </c>
      <c r="L38" s="99"/>
      <c r="M38" s="98">
        <f>IF(ISNUMBER(K38/G38),IF(NOT(K38/G38=0),K38/G38, " "), " ")</f>
        <v>4.7325581395348841</v>
      </c>
      <c r="N38" s="96" t="s">
        <v>331</v>
      </c>
    </row>
    <row r="39" spans="1:14" ht="24">
      <c r="A39" s="94">
        <v>13</v>
      </c>
      <c r="B39" s="95">
        <v>400001</v>
      </c>
      <c r="C39" s="82" t="s">
        <v>338</v>
      </c>
      <c r="D39" s="96" t="s">
        <v>324</v>
      </c>
      <c r="E39" s="97">
        <v>0.12</v>
      </c>
      <c r="F39" s="84" t="s">
        <v>339</v>
      </c>
      <c r="G39" s="84">
        <v>12.38</v>
      </c>
      <c r="H39" s="98"/>
      <c r="I39" s="98"/>
      <c r="J39" s="84" t="s">
        <v>340</v>
      </c>
      <c r="K39" s="84">
        <v>68.400000000000006</v>
      </c>
      <c r="L39" s="99"/>
      <c r="M39" s="98">
        <f>IF(ISNUMBER(K39/G39),IF(NOT(K39/G39=0),K39/G39, " "), " ")</f>
        <v>5.5250403877221324</v>
      </c>
      <c r="N39" s="96" t="s">
        <v>331</v>
      </c>
    </row>
    <row r="40" spans="1:14" ht="19.350000000000001" customHeight="1">
      <c r="A40" s="119" t="s">
        <v>341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</row>
    <row r="41" spans="1:14" ht="24">
      <c r="A41" s="94">
        <v>14</v>
      </c>
      <c r="B41" s="95" t="s">
        <v>342</v>
      </c>
      <c r="C41" s="82" t="s">
        <v>343</v>
      </c>
      <c r="D41" s="96" t="s">
        <v>344</v>
      </c>
      <c r="E41" s="97">
        <v>0.25979999999999998</v>
      </c>
      <c r="F41" s="84" t="s">
        <v>345</v>
      </c>
      <c r="G41" s="84">
        <v>1.62</v>
      </c>
      <c r="H41" s="98">
        <v>41.25</v>
      </c>
      <c r="I41" s="98">
        <v>10.73</v>
      </c>
      <c r="J41" s="84" t="s">
        <v>346</v>
      </c>
      <c r="K41" s="84">
        <v>11.44</v>
      </c>
      <c r="L41" s="99"/>
      <c r="M41" s="98">
        <f t="shared" ref="M41:M65" si="1">IF(ISNUMBER(K41/G41),IF(NOT(K41/G41=0),K41/G41, " "), " ")</f>
        <v>7.0617283950617278</v>
      </c>
      <c r="N41" s="96" t="s">
        <v>347</v>
      </c>
    </row>
    <row r="42" spans="1:14" ht="36">
      <c r="A42" s="94">
        <v>15</v>
      </c>
      <c r="B42" s="95" t="s">
        <v>348</v>
      </c>
      <c r="C42" s="82" t="s">
        <v>349</v>
      </c>
      <c r="D42" s="96" t="s">
        <v>350</v>
      </c>
      <c r="E42" s="97">
        <v>2.0000000000000001E-4</v>
      </c>
      <c r="F42" s="84" t="s">
        <v>351</v>
      </c>
      <c r="G42" s="84">
        <v>3.66</v>
      </c>
      <c r="H42" s="98">
        <v>60646.19</v>
      </c>
      <c r="I42" s="98">
        <v>12.12</v>
      </c>
      <c r="J42" s="84" t="s">
        <v>352</v>
      </c>
      <c r="K42" s="84">
        <v>12.4</v>
      </c>
      <c r="L42" s="99"/>
      <c r="M42" s="98">
        <f t="shared" si="1"/>
        <v>3.3879781420765025</v>
      </c>
      <c r="N42" s="96" t="s">
        <v>353</v>
      </c>
    </row>
    <row r="43" spans="1:14" ht="24">
      <c r="A43" s="94">
        <v>16</v>
      </c>
      <c r="B43" s="95" t="s">
        <v>354</v>
      </c>
      <c r="C43" s="82" t="s">
        <v>355</v>
      </c>
      <c r="D43" s="96" t="s">
        <v>350</v>
      </c>
      <c r="E43" s="97">
        <v>5.9999999999999995E-4</v>
      </c>
      <c r="F43" s="84" t="s">
        <v>356</v>
      </c>
      <c r="G43" s="84">
        <v>6.4</v>
      </c>
      <c r="H43" s="98">
        <v>53556.78</v>
      </c>
      <c r="I43" s="98">
        <v>32.14</v>
      </c>
      <c r="J43" s="84" t="s">
        <v>357</v>
      </c>
      <c r="K43" s="84">
        <v>32.840000000000003</v>
      </c>
      <c r="L43" s="99"/>
      <c r="M43" s="98">
        <f t="shared" si="1"/>
        <v>5.1312500000000005</v>
      </c>
      <c r="N43" s="96" t="s">
        <v>358</v>
      </c>
    </row>
    <row r="44" spans="1:14" ht="36">
      <c r="A44" s="94">
        <v>17</v>
      </c>
      <c r="B44" s="95" t="s">
        <v>359</v>
      </c>
      <c r="C44" s="82" t="s">
        <v>360</v>
      </c>
      <c r="D44" s="96" t="s">
        <v>344</v>
      </c>
      <c r="E44" s="97">
        <v>0.15140000000000001</v>
      </c>
      <c r="F44" s="84" t="s">
        <v>361</v>
      </c>
      <c r="G44" s="84">
        <v>15.28</v>
      </c>
      <c r="H44" s="98">
        <v>328</v>
      </c>
      <c r="I44" s="98">
        <v>49.66</v>
      </c>
      <c r="J44" s="84" t="s">
        <v>362</v>
      </c>
      <c r="K44" s="84">
        <v>51.19</v>
      </c>
      <c r="L44" s="99"/>
      <c r="M44" s="98">
        <f t="shared" si="1"/>
        <v>3.3501308900523559</v>
      </c>
      <c r="N44" s="96" t="s">
        <v>363</v>
      </c>
    </row>
    <row r="45" spans="1:14" ht="24">
      <c r="A45" s="94">
        <v>18</v>
      </c>
      <c r="B45" s="95" t="s">
        <v>364</v>
      </c>
      <c r="C45" s="82" t="s">
        <v>365</v>
      </c>
      <c r="D45" s="96" t="s">
        <v>366</v>
      </c>
      <c r="E45" s="97">
        <v>8.7999999999999995E-2</v>
      </c>
      <c r="F45" s="84" t="s">
        <v>367</v>
      </c>
      <c r="G45" s="84">
        <v>3.73</v>
      </c>
      <c r="H45" s="98">
        <v>128.38999999999999</v>
      </c>
      <c r="I45" s="98">
        <v>11.31</v>
      </c>
      <c r="J45" s="84" t="s">
        <v>368</v>
      </c>
      <c r="K45" s="84">
        <v>11.55</v>
      </c>
      <c r="L45" s="99"/>
      <c r="M45" s="98">
        <f t="shared" si="1"/>
        <v>3.0965147453083111</v>
      </c>
      <c r="N45" s="96" t="s">
        <v>369</v>
      </c>
    </row>
    <row r="46" spans="1:14" ht="60">
      <c r="A46" s="94">
        <v>19</v>
      </c>
      <c r="B46" s="95" t="s">
        <v>370</v>
      </c>
      <c r="C46" s="82" t="s">
        <v>371</v>
      </c>
      <c r="D46" s="96" t="s">
        <v>366</v>
      </c>
      <c r="E46" s="97">
        <v>0.7</v>
      </c>
      <c r="F46" s="84" t="s">
        <v>372</v>
      </c>
      <c r="G46" s="84">
        <v>15.96</v>
      </c>
      <c r="H46" s="98">
        <v>118.14</v>
      </c>
      <c r="I46" s="98">
        <v>82.7</v>
      </c>
      <c r="J46" s="84" t="s">
        <v>373</v>
      </c>
      <c r="K46" s="84">
        <v>84.43</v>
      </c>
      <c r="L46" s="99"/>
      <c r="M46" s="98">
        <f t="shared" si="1"/>
        <v>5.2901002506265664</v>
      </c>
      <c r="N46" s="96" t="s">
        <v>374</v>
      </c>
    </row>
    <row r="47" spans="1:14" ht="36">
      <c r="A47" s="94">
        <v>20</v>
      </c>
      <c r="B47" s="95" t="s">
        <v>375</v>
      </c>
      <c r="C47" s="82" t="s">
        <v>376</v>
      </c>
      <c r="D47" s="96" t="s">
        <v>350</v>
      </c>
      <c r="E47" s="97">
        <v>1.8E-3</v>
      </c>
      <c r="F47" s="84" t="s">
        <v>377</v>
      </c>
      <c r="G47" s="84">
        <v>37.64</v>
      </c>
      <c r="H47" s="98">
        <v>50416.65</v>
      </c>
      <c r="I47" s="98">
        <v>90.75</v>
      </c>
      <c r="J47" s="84" t="s">
        <v>378</v>
      </c>
      <c r="K47" s="84">
        <v>92.76</v>
      </c>
      <c r="L47" s="99"/>
      <c r="M47" s="98">
        <f t="shared" si="1"/>
        <v>2.4643995749202978</v>
      </c>
      <c r="N47" s="96" t="s">
        <v>379</v>
      </c>
    </row>
    <row r="48" spans="1:14" ht="60">
      <c r="A48" s="94">
        <v>21</v>
      </c>
      <c r="B48" s="95" t="s">
        <v>380</v>
      </c>
      <c r="C48" s="82" t="s">
        <v>381</v>
      </c>
      <c r="D48" s="96" t="s">
        <v>382</v>
      </c>
      <c r="E48" s="97">
        <v>6.5270000000000001</v>
      </c>
      <c r="F48" s="84" t="s">
        <v>383</v>
      </c>
      <c r="G48" s="84">
        <v>80.27</v>
      </c>
      <c r="H48" s="98">
        <v>39.79</v>
      </c>
      <c r="I48" s="98">
        <v>259.72000000000003</v>
      </c>
      <c r="J48" s="84" t="s">
        <v>384</v>
      </c>
      <c r="K48" s="84">
        <v>265.92</v>
      </c>
      <c r="L48" s="99"/>
      <c r="M48" s="98">
        <f t="shared" si="1"/>
        <v>3.3128192350816001</v>
      </c>
      <c r="N48" s="96" t="s">
        <v>385</v>
      </c>
    </row>
    <row r="49" spans="1:14" ht="60">
      <c r="A49" s="94">
        <v>22</v>
      </c>
      <c r="B49" s="95" t="s">
        <v>386</v>
      </c>
      <c r="C49" s="82" t="s">
        <v>387</v>
      </c>
      <c r="D49" s="96" t="s">
        <v>382</v>
      </c>
      <c r="E49" s="97">
        <v>2.996</v>
      </c>
      <c r="F49" s="84" t="s">
        <v>388</v>
      </c>
      <c r="G49" s="84">
        <v>96.77</v>
      </c>
      <c r="H49" s="98">
        <v>104.98</v>
      </c>
      <c r="I49" s="98">
        <v>314.52</v>
      </c>
      <c r="J49" s="84" t="s">
        <v>389</v>
      </c>
      <c r="K49" s="84">
        <v>322.07</v>
      </c>
      <c r="L49" s="99"/>
      <c r="M49" s="98">
        <f t="shared" si="1"/>
        <v>3.3282008887051773</v>
      </c>
      <c r="N49" s="96" t="s">
        <v>390</v>
      </c>
    </row>
    <row r="50" spans="1:14" ht="60">
      <c r="A50" s="94">
        <v>23</v>
      </c>
      <c r="B50" s="95" t="s">
        <v>391</v>
      </c>
      <c r="C50" s="82" t="s">
        <v>392</v>
      </c>
      <c r="D50" s="96" t="s">
        <v>382</v>
      </c>
      <c r="E50" s="97">
        <v>2.8889999999999998</v>
      </c>
      <c r="F50" s="84" t="s">
        <v>393</v>
      </c>
      <c r="G50" s="84">
        <v>177.67</v>
      </c>
      <c r="H50" s="98">
        <v>199.88</v>
      </c>
      <c r="I50" s="98">
        <v>577.45000000000005</v>
      </c>
      <c r="J50" s="84" t="s">
        <v>394</v>
      </c>
      <c r="K50" s="84">
        <v>591.32000000000005</v>
      </c>
      <c r="L50" s="99"/>
      <c r="M50" s="98">
        <f t="shared" si="1"/>
        <v>3.3281927168345815</v>
      </c>
      <c r="N50" s="96" t="s">
        <v>395</v>
      </c>
    </row>
    <row r="51" spans="1:14" ht="48">
      <c r="A51" s="94">
        <v>24</v>
      </c>
      <c r="B51" s="95" t="s">
        <v>396</v>
      </c>
      <c r="C51" s="82" t="s">
        <v>397</v>
      </c>
      <c r="D51" s="96" t="s">
        <v>382</v>
      </c>
      <c r="E51" s="97">
        <v>1.1200000000000001</v>
      </c>
      <c r="F51" s="84" t="s">
        <v>398</v>
      </c>
      <c r="G51" s="84">
        <v>12.99</v>
      </c>
      <c r="H51" s="98">
        <v>22.1</v>
      </c>
      <c r="I51" s="98">
        <v>24.75</v>
      </c>
      <c r="J51" s="84" t="s">
        <v>399</v>
      </c>
      <c r="K51" s="84">
        <v>25.26</v>
      </c>
      <c r="L51" s="99"/>
      <c r="M51" s="98">
        <f t="shared" si="1"/>
        <v>1.9445727482678985</v>
      </c>
      <c r="N51" s="96" t="s">
        <v>400</v>
      </c>
    </row>
    <row r="52" spans="1:14" ht="24">
      <c r="A52" s="94">
        <v>25</v>
      </c>
      <c r="B52" s="95" t="s">
        <v>401</v>
      </c>
      <c r="C52" s="82" t="s">
        <v>402</v>
      </c>
      <c r="D52" s="96" t="s">
        <v>403</v>
      </c>
      <c r="E52" s="97">
        <v>2</v>
      </c>
      <c r="F52" s="84" t="s">
        <v>404</v>
      </c>
      <c r="G52" s="84">
        <v>14.42</v>
      </c>
      <c r="H52" s="98">
        <v>15.85</v>
      </c>
      <c r="I52" s="98">
        <v>31.7</v>
      </c>
      <c r="J52" s="84" t="s">
        <v>405</v>
      </c>
      <c r="K52" s="84">
        <v>32.340000000000003</v>
      </c>
      <c r="L52" s="99"/>
      <c r="M52" s="98">
        <f t="shared" si="1"/>
        <v>2.2427184466019421</v>
      </c>
      <c r="N52" s="96" t="s">
        <v>406</v>
      </c>
    </row>
    <row r="53" spans="1:14" ht="36">
      <c r="A53" s="94">
        <v>26</v>
      </c>
      <c r="B53" s="95" t="s">
        <v>407</v>
      </c>
      <c r="C53" s="82" t="s">
        <v>408</v>
      </c>
      <c r="D53" s="96" t="s">
        <v>409</v>
      </c>
      <c r="E53" s="97">
        <v>2</v>
      </c>
      <c r="F53" s="84" t="s">
        <v>410</v>
      </c>
      <c r="G53" s="84">
        <v>37.200000000000003</v>
      </c>
      <c r="H53" s="98">
        <v>33.74</v>
      </c>
      <c r="I53" s="98">
        <v>67.48</v>
      </c>
      <c r="J53" s="84" t="s">
        <v>411</v>
      </c>
      <c r="K53" s="84">
        <v>68.959999999999994</v>
      </c>
      <c r="L53" s="99"/>
      <c r="M53" s="98">
        <f t="shared" si="1"/>
        <v>1.8537634408602148</v>
      </c>
      <c r="N53" s="96" t="s">
        <v>412</v>
      </c>
    </row>
    <row r="54" spans="1:14" ht="36">
      <c r="A54" s="94">
        <v>27</v>
      </c>
      <c r="B54" s="95" t="s">
        <v>413</v>
      </c>
      <c r="C54" s="82" t="s">
        <v>414</v>
      </c>
      <c r="D54" s="96" t="s">
        <v>344</v>
      </c>
      <c r="E54" s="97">
        <v>2.73</v>
      </c>
      <c r="F54" s="84" t="s">
        <v>415</v>
      </c>
      <c r="G54" s="84">
        <v>8.49</v>
      </c>
      <c r="H54" s="98">
        <v>21.36</v>
      </c>
      <c r="I54" s="98">
        <v>58.31</v>
      </c>
      <c r="J54" s="84" t="s">
        <v>416</v>
      </c>
      <c r="K54" s="84">
        <v>59.49</v>
      </c>
      <c r="L54" s="99"/>
      <c r="M54" s="98">
        <f t="shared" si="1"/>
        <v>7.0070671378091873</v>
      </c>
      <c r="N54" s="96" t="s">
        <v>417</v>
      </c>
    </row>
    <row r="55" spans="1:14" ht="60">
      <c r="A55" s="94">
        <v>28</v>
      </c>
      <c r="B55" s="95" t="s">
        <v>418</v>
      </c>
      <c r="C55" s="82" t="s">
        <v>387</v>
      </c>
      <c r="D55" s="96" t="s">
        <v>382</v>
      </c>
      <c r="E55" s="97">
        <v>1.605</v>
      </c>
      <c r="F55" s="84" t="s">
        <v>388</v>
      </c>
      <c r="G55" s="84">
        <v>51.84</v>
      </c>
      <c r="H55" s="98"/>
      <c r="I55" s="98"/>
      <c r="J55" s="84" t="s">
        <v>389</v>
      </c>
      <c r="K55" s="84">
        <v>172.54</v>
      </c>
      <c r="L55" s="99"/>
      <c r="M55" s="98">
        <f t="shared" si="1"/>
        <v>3.3283179012345676</v>
      </c>
      <c r="N55" s="96"/>
    </row>
    <row r="56" spans="1:14" ht="60">
      <c r="A56" s="94">
        <v>29</v>
      </c>
      <c r="B56" s="95" t="s">
        <v>419</v>
      </c>
      <c r="C56" s="82" t="s">
        <v>392</v>
      </c>
      <c r="D56" s="96" t="s">
        <v>382</v>
      </c>
      <c r="E56" s="97">
        <v>1.5</v>
      </c>
      <c r="F56" s="84" t="s">
        <v>393</v>
      </c>
      <c r="G56" s="84">
        <v>92.25</v>
      </c>
      <c r="H56" s="98"/>
      <c r="I56" s="98"/>
      <c r="J56" s="84" t="s">
        <v>394</v>
      </c>
      <c r="K56" s="84">
        <v>307.02</v>
      </c>
      <c r="L56" s="99"/>
      <c r="M56" s="98">
        <f t="shared" si="1"/>
        <v>3.328130081300813</v>
      </c>
      <c r="N56" s="96"/>
    </row>
    <row r="57" spans="1:14" ht="60">
      <c r="A57" s="94">
        <v>30</v>
      </c>
      <c r="B57" s="95" t="s">
        <v>420</v>
      </c>
      <c r="C57" s="82" t="s">
        <v>421</v>
      </c>
      <c r="D57" s="96" t="s">
        <v>382</v>
      </c>
      <c r="E57" s="97">
        <v>1.2</v>
      </c>
      <c r="F57" s="84" t="s">
        <v>422</v>
      </c>
      <c r="G57" s="84">
        <v>85.08</v>
      </c>
      <c r="H57" s="98"/>
      <c r="I57" s="98"/>
      <c r="J57" s="84" t="s">
        <v>423</v>
      </c>
      <c r="K57" s="84">
        <v>282.72000000000003</v>
      </c>
      <c r="L57" s="99"/>
      <c r="M57" s="98">
        <f t="shared" si="1"/>
        <v>3.3229901269393518</v>
      </c>
      <c r="N57" s="96"/>
    </row>
    <row r="58" spans="1:14" ht="24">
      <c r="A58" s="94">
        <v>31</v>
      </c>
      <c r="B58" s="95" t="s">
        <v>424</v>
      </c>
      <c r="C58" s="82" t="s">
        <v>425</v>
      </c>
      <c r="D58" s="96" t="s">
        <v>409</v>
      </c>
      <c r="E58" s="97">
        <v>2</v>
      </c>
      <c r="F58" s="84" t="s">
        <v>426</v>
      </c>
      <c r="G58" s="84">
        <v>31.4</v>
      </c>
      <c r="H58" s="98"/>
      <c r="I58" s="98"/>
      <c r="J58" s="84" t="s">
        <v>427</v>
      </c>
      <c r="K58" s="84">
        <v>38.119999999999997</v>
      </c>
      <c r="L58" s="99"/>
      <c r="M58" s="98">
        <f t="shared" si="1"/>
        <v>1.2140127388535031</v>
      </c>
      <c r="N58" s="96"/>
    </row>
    <row r="59" spans="1:14" ht="24">
      <c r="A59" s="94">
        <v>32</v>
      </c>
      <c r="B59" s="95" t="s">
        <v>428</v>
      </c>
      <c r="C59" s="82" t="s">
        <v>429</v>
      </c>
      <c r="D59" s="96" t="s">
        <v>409</v>
      </c>
      <c r="E59" s="97">
        <v>4</v>
      </c>
      <c r="F59" s="84" t="s">
        <v>430</v>
      </c>
      <c r="G59" s="84">
        <v>70.400000000000006</v>
      </c>
      <c r="H59" s="98"/>
      <c r="I59" s="98"/>
      <c r="J59" s="84" t="s">
        <v>431</v>
      </c>
      <c r="K59" s="84">
        <v>111.88</v>
      </c>
      <c r="L59" s="99"/>
      <c r="M59" s="98">
        <f t="shared" si="1"/>
        <v>1.5892045454545454</v>
      </c>
      <c r="N59" s="96"/>
    </row>
    <row r="60" spans="1:14" ht="24">
      <c r="A60" s="94">
        <v>33</v>
      </c>
      <c r="B60" s="95" t="s">
        <v>432</v>
      </c>
      <c r="C60" s="82" t="s">
        <v>408</v>
      </c>
      <c r="D60" s="96" t="s">
        <v>409</v>
      </c>
      <c r="E60" s="97">
        <v>8</v>
      </c>
      <c r="F60" s="84" t="s">
        <v>410</v>
      </c>
      <c r="G60" s="84">
        <v>148.80000000000001</v>
      </c>
      <c r="H60" s="98"/>
      <c r="I60" s="98"/>
      <c r="J60" s="84" t="s">
        <v>411</v>
      </c>
      <c r="K60" s="84">
        <v>275.83999999999997</v>
      </c>
      <c r="L60" s="99"/>
      <c r="M60" s="98">
        <f t="shared" si="1"/>
        <v>1.8537634408602148</v>
      </c>
      <c r="N60" s="96"/>
    </row>
    <row r="61" spans="1:14" ht="60">
      <c r="A61" s="94">
        <v>34</v>
      </c>
      <c r="B61" s="95" t="s">
        <v>433</v>
      </c>
      <c r="C61" s="82" t="s">
        <v>434</v>
      </c>
      <c r="D61" s="96" t="s">
        <v>409</v>
      </c>
      <c r="E61" s="97">
        <v>1</v>
      </c>
      <c r="F61" s="84" t="s">
        <v>435</v>
      </c>
      <c r="G61" s="84">
        <v>42.3</v>
      </c>
      <c r="H61" s="98"/>
      <c r="I61" s="98"/>
      <c r="J61" s="84" t="s">
        <v>436</v>
      </c>
      <c r="K61" s="84">
        <v>90.04</v>
      </c>
      <c r="L61" s="99"/>
      <c r="M61" s="98">
        <f t="shared" si="1"/>
        <v>2.1286052009456267</v>
      </c>
      <c r="N61" s="96"/>
    </row>
    <row r="62" spans="1:14" ht="24">
      <c r="A62" s="94">
        <v>35</v>
      </c>
      <c r="B62" s="95" t="s">
        <v>437</v>
      </c>
      <c r="C62" s="82" t="s">
        <v>438</v>
      </c>
      <c r="D62" s="96" t="s">
        <v>409</v>
      </c>
      <c r="E62" s="97">
        <v>10</v>
      </c>
      <c r="F62" s="84" t="s">
        <v>439</v>
      </c>
      <c r="G62" s="84">
        <v>24.5</v>
      </c>
      <c r="H62" s="98"/>
      <c r="I62" s="98"/>
      <c r="J62" s="84" t="s">
        <v>440</v>
      </c>
      <c r="K62" s="84">
        <v>61.4</v>
      </c>
      <c r="L62" s="99"/>
      <c r="M62" s="98">
        <f t="shared" si="1"/>
        <v>2.5061224489795917</v>
      </c>
      <c r="N62" s="96"/>
    </row>
    <row r="63" spans="1:14" ht="24">
      <c r="A63" s="94">
        <v>36</v>
      </c>
      <c r="B63" s="95" t="s">
        <v>441</v>
      </c>
      <c r="C63" s="82" t="s">
        <v>442</v>
      </c>
      <c r="D63" s="96" t="s">
        <v>382</v>
      </c>
      <c r="E63" s="97">
        <v>16</v>
      </c>
      <c r="F63" s="84" t="s">
        <v>443</v>
      </c>
      <c r="G63" s="84">
        <v>270.72000000000003</v>
      </c>
      <c r="H63" s="98"/>
      <c r="I63" s="98"/>
      <c r="J63" s="84" t="s">
        <v>444</v>
      </c>
      <c r="K63" s="84">
        <v>761.28</v>
      </c>
      <c r="L63" s="99"/>
      <c r="M63" s="98">
        <f t="shared" si="1"/>
        <v>2.812056737588652</v>
      </c>
      <c r="N63" s="96"/>
    </row>
    <row r="64" spans="1:14" ht="24">
      <c r="A64" s="94">
        <v>37</v>
      </c>
      <c r="B64" s="95" t="s">
        <v>445</v>
      </c>
      <c r="C64" s="82" t="s">
        <v>446</v>
      </c>
      <c r="D64" s="96" t="s">
        <v>409</v>
      </c>
      <c r="E64" s="97">
        <v>4</v>
      </c>
      <c r="F64" s="84" t="s">
        <v>447</v>
      </c>
      <c r="G64" s="84">
        <v>3.8</v>
      </c>
      <c r="H64" s="98"/>
      <c r="I64" s="98"/>
      <c r="J64" s="84" t="s">
        <v>448</v>
      </c>
      <c r="K64" s="84">
        <v>16.920000000000002</v>
      </c>
      <c r="L64" s="99"/>
      <c r="M64" s="98">
        <f t="shared" si="1"/>
        <v>4.4526315789473694</v>
      </c>
      <c r="N64" s="96"/>
    </row>
    <row r="65" spans="1:14" ht="48">
      <c r="A65" s="94">
        <v>38</v>
      </c>
      <c r="B65" s="95" t="s">
        <v>449</v>
      </c>
      <c r="C65" s="82" t="s">
        <v>450</v>
      </c>
      <c r="D65" s="96" t="s">
        <v>409</v>
      </c>
      <c r="E65" s="97">
        <v>6</v>
      </c>
      <c r="F65" s="84" t="s">
        <v>451</v>
      </c>
      <c r="G65" s="84">
        <v>74.760000000000005</v>
      </c>
      <c r="H65" s="98"/>
      <c r="I65" s="98"/>
      <c r="J65" s="84" t="s">
        <v>452</v>
      </c>
      <c r="K65" s="84">
        <v>175.32</v>
      </c>
      <c r="L65" s="99"/>
      <c r="M65" s="98">
        <f t="shared" si="1"/>
        <v>2.3451043338683784</v>
      </c>
      <c r="N65" s="96"/>
    </row>
    <row r="66" spans="1:14" ht="19.350000000000001" customHeight="1">
      <c r="A66" s="154" t="s">
        <v>453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</row>
    <row r="67" spans="1:14" ht="19.350000000000001" customHeight="1">
      <c r="A67" s="119" t="s">
        <v>341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</row>
    <row r="68" spans="1:14" ht="24">
      <c r="A68" s="94">
        <v>39</v>
      </c>
      <c r="B68" s="95" t="s">
        <v>454</v>
      </c>
      <c r="C68" s="82" t="s">
        <v>455</v>
      </c>
      <c r="D68" s="96" t="s">
        <v>409</v>
      </c>
      <c r="E68" s="97">
        <v>8</v>
      </c>
      <c r="F68" s="84" t="s">
        <v>321</v>
      </c>
      <c r="G68" s="84"/>
      <c r="H68" s="98"/>
      <c r="I68" s="98"/>
      <c r="J68" s="84" t="s">
        <v>321</v>
      </c>
      <c r="K68" s="84"/>
      <c r="L68" s="99"/>
      <c r="M68" s="98" t="str">
        <f>IF(ISNUMBER(K68/G68),IF(NOT(K68/G68=0),K68/G68, " "), " ")</f>
        <v xml:space="preserve"> </v>
      </c>
      <c r="N68" s="96"/>
    </row>
    <row r="69" spans="1:14" ht="24">
      <c r="A69" s="100">
        <v>40</v>
      </c>
      <c r="B69" s="101" t="s">
        <v>456</v>
      </c>
      <c r="C69" s="88" t="s">
        <v>457</v>
      </c>
      <c r="D69" s="102" t="s">
        <v>350</v>
      </c>
      <c r="E69" s="103">
        <v>3.2000000000000002E-3</v>
      </c>
      <c r="F69" s="90" t="s">
        <v>321</v>
      </c>
      <c r="G69" s="90"/>
      <c r="H69" s="104"/>
      <c r="I69" s="104"/>
      <c r="J69" s="90" t="s">
        <v>321</v>
      </c>
      <c r="K69" s="90"/>
      <c r="L69" s="105"/>
      <c r="M69" s="104" t="str">
        <f>IF(ISNUMBER(K69/G69),IF(NOT(K69/G69=0),K69/G69, " "), " ")</f>
        <v xml:space="preserve"> </v>
      </c>
      <c r="N69" s="102"/>
    </row>
    <row r="70" spans="1:14">
      <c r="A70" s="113" t="s">
        <v>271</v>
      </c>
      <c r="B70" s="114"/>
      <c r="C70" s="114"/>
      <c r="D70" s="114"/>
      <c r="E70" s="114"/>
      <c r="F70" s="114"/>
      <c r="G70" s="106">
        <v>2163</v>
      </c>
      <c r="H70" s="107"/>
      <c r="I70" s="107"/>
      <c r="J70" s="107"/>
      <c r="K70" s="106">
        <v>12093</v>
      </c>
      <c r="L70" s="108"/>
      <c r="M70" s="106">
        <f t="shared" ref="M70:M83" ca="1" si="2">IF(ISNUMBER(INDIRECT("K" &amp; ROW())/INDIRECT("G" &amp; ROW())),INDIRECT("K" &amp; ROW())/INDIRECT("G" &amp; ROW()), " ")</f>
        <v>5.5908460471567265</v>
      </c>
      <c r="N70" s="92" t="s">
        <v>458</v>
      </c>
    </row>
    <row r="71" spans="1:14">
      <c r="A71" s="113" t="s">
        <v>275</v>
      </c>
      <c r="B71" s="114"/>
      <c r="C71" s="114"/>
      <c r="D71" s="114"/>
      <c r="E71" s="114"/>
      <c r="F71" s="114"/>
      <c r="G71" s="106"/>
      <c r="H71" s="107"/>
      <c r="I71" s="107"/>
      <c r="J71" s="107"/>
      <c r="K71" s="106"/>
      <c r="L71" s="108"/>
      <c r="M71" s="106" t="str">
        <f t="shared" ca="1" si="2"/>
        <v xml:space="preserve"> </v>
      </c>
      <c r="N71" s="92" t="s">
        <v>458</v>
      </c>
    </row>
    <row r="72" spans="1:14">
      <c r="A72" s="113" t="s">
        <v>276</v>
      </c>
      <c r="B72" s="114"/>
      <c r="C72" s="114"/>
      <c r="D72" s="114"/>
      <c r="E72" s="114"/>
      <c r="F72" s="114"/>
      <c r="G72" s="106">
        <v>722</v>
      </c>
      <c r="H72" s="107"/>
      <c r="I72" s="107"/>
      <c r="J72" s="107"/>
      <c r="K72" s="106">
        <v>7970</v>
      </c>
      <c r="L72" s="108"/>
      <c r="M72" s="106">
        <f t="shared" ca="1" si="2"/>
        <v>11.038781163434903</v>
      </c>
      <c r="N72" s="92" t="s">
        <v>458</v>
      </c>
    </row>
    <row r="73" spans="1:14">
      <c r="A73" s="113" t="s">
        <v>277</v>
      </c>
      <c r="B73" s="114"/>
      <c r="C73" s="114"/>
      <c r="D73" s="114"/>
      <c r="E73" s="114"/>
      <c r="F73" s="114"/>
      <c r="G73" s="106">
        <v>1408</v>
      </c>
      <c r="H73" s="107"/>
      <c r="I73" s="107"/>
      <c r="J73" s="107"/>
      <c r="K73" s="106">
        <v>3960</v>
      </c>
      <c r="L73" s="108"/>
      <c r="M73" s="106">
        <f t="shared" ca="1" si="2"/>
        <v>2.8125</v>
      </c>
      <c r="N73" s="92" t="s">
        <v>458</v>
      </c>
    </row>
    <row r="74" spans="1:14">
      <c r="A74" s="113" t="s">
        <v>278</v>
      </c>
      <c r="B74" s="114"/>
      <c r="C74" s="114"/>
      <c r="D74" s="114"/>
      <c r="E74" s="114"/>
      <c r="F74" s="114"/>
      <c r="G74" s="106">
        <v>33</v>
      </c>
      <c r="H74" s="107"/>
      <c r="I74" s="107"/>
      <c r="J74" s="107"/>
      <c r="K74" s="106">
        <v>167</v>
      </c>
      <c r="L74" s="108"/>
      <c r="M74" s="106">
        <f t="shared" ca="1" si="2"/>
        <v>5.0606060606060606</v>
      </c>
      <c r="N74" s="92" t="s">
        <v>458</v>
      </c>
    </row>
    <row r="75" spans="1:14">
      <c r="A75" s="115" t="s">
        <v>279</v>
      </c>
      <c r="B75" s="116"/>
      <c r="C75" s="116"/>
      <c r="D75" s="116"/>
      <c r="E75" s="116"/>
      <c r="F75" s="116"/>
      <c r="G75" s="109">
        <v>741</v>
      </c>
      <c r="H75" s="110"/>
      <c r="I75" s="110"/>
      <c r="J75" s="110"/>
      <c r="K75" s="109">
        <v>6995</v>
      </c>
      <c r="L75" s="111"/>
      <c r="M75" s="109">
        <f t="shared" ca="1" si="2"/>
        <v>9.4399460188933872</v>
      </c>
      <c r="N75" s="93" t="s">
        <v>458</v>
      </c>
    </row>
    <row r="76" spans="1:14">
      <c r="A76" s="115" t="s">
        <v>280</v>
      </c>
      <c r="B76" s="116"/>
      <c r="C76" s="116"/>
      <c r="D76" s="116"/>
      <c r="E76" s="116"/>
      <c r="F76" s="116"/>
      <c r="G76" s="109">
        <v>433</v>
      </c>
      <c r="H76" s="110"/>
      <c r="I76" s="110"/>
      <c r="J76" s="110"/>
      <c r="K76" s="109">
        <v>3820</v>
      </c>
      <c r="L76" s="111"/>
      <c r="M76" s="109">
        <f t="shared" ca="1" si="2"/>
        <v>8.822170900692841</v>
      </c>
      <c r="N76" s="93" t="s">
        <v>458</v>
      </c>
    </row>
    <row r="77" spans="1:14">
      <c r="A77" s="115" t="s">
        <v>281</v>
      </c>
      <c r="B77" s="116"/>
      <c r="C77" s="116"/>
      <c r="D77" s="116"/>
      <c r="E77" s="116"/>
      <c r="F77" s="116"/>
      <c r="G77" s="109"/>
      <c r="H77" s="110"/>
      <c r="I77" s="110"/>
      <c r="J77" s="110"/>
      <c r="K77" s="109"/>
      <c r="L77" s="111"/>
      <c r="M77" s="109" t="str">
        <f t="shared" ca="1" si="2"/>
        <v xml:space="preserve"> </v>
      </c>
      <c r="N77" s="93" t="s">
        <v>458</v>
      </c>
    </row>
    <row r="78" spans="1:14" ht="30" customHeight="1">
      <c r="A78" s="113" t="s">
        <v>282</v>
      </c>
      <c r="B78" s="114"/>
      <c r="C78" s="114"/>
      <c r="D78" s="114"/>
      <c r="E78" s="114"/>
      <c r="F78" s="114"/>
      <c r="G78" s="106">
        <v>2983</v>
      </c>
      <c r="H78" s="107"/>
      <c r="I78" s="107"/>
      <c r="J78" s="107"/>
      <c r="K78" s="106">
        <v>21889</v>
      </c>
      <c r="L78" s="108"/>
      <c r="M78" s="106">
        <f t="shared" ca="1" si="2"/>
        <v>7.3379148508213206</v>
      </c>
      <c r="N78" s="92" t="s">
        <v>458</v>
      </c>
    </row>
    <row r="79" spans="1:14" ht="30" customHeight="1">
      <c r="A79" s="113" t="s">
        <v>283</v>
      </c>
      <c r="B79" s="114"/>
      <c r="C79" s="114"/>
      <c r="D79" s="114"/>
      <c r="E79" s="114"/>
      <c r="F79" s="114"/>
      <c r="G79" s="106">
        <v>70</v>
      </c>
      <c r="H79" s="107"/>
      <c r="I79" s="107"/>
      <c r="J79" s="107"/>
      <c r="K79" s="106">
        <v>112</v>
      </c>
      <c r="L79" s="108"/>
      <c r="M79" s="106">
        <f t="shared" ca="1" si="2"/>
        <v>1.6</v>
      </c>
      <c r="N79" s="92" t="s">
        <v>458</v>
      </c>
    </row>
    <row r="80" spans="1:14" ht="30" customHeight="1">
      <c r="A80" s="113" t="s">
        <v>284</v>
      </c>
      <c r="B80" s="114"/>
      <c r="C80" s="114"/>
      <c r="D80" s="114"/>
      <c r="E80" s="114"/>
      <c r="F80" s="114"/>
      <c r="G80" s="106">
        <v>284</v>
      </c>
      <c r="H80" s="107"/>
      <c r="I80" s="107"/>
      <c r="J80" s="107"/>
      <c r="K80" s="106">
        <v>907</v>
      </c>
      <c r="L80" s="108"/>
      <c r="M80" s="106">
        <f t="shared" ca="1" si="2"/>
        <v>3.193661971830986</v>
      </c>
      <c r="N80" s="92" t="s">
        <v>458</v>
      </c>
    </row>
    <row r="81" spans="1:14">
      <c r="A81" s="113" t="s">
        <v>285</v>
      </c>
      <c r="B81" s="114"/>
      <c r="C81" s="114"/>
      <c r="D81" s="114"/>
      <c r="E81" s="114"/>
      <c r="F81" s="114"/>
      <c r="G81" s="106">
        <v>3337</v>
      </c>
      <c r="H81" s="107"/>
      <c r="I81" s="107"/>
      <c r="J81" s="107"/>
      <c r="K81" s="106">
        <v>22908</v>
      </c>
      <c r="L81" s="108"/>
      <c r="M81" s="106">
        <f t="shared" ca="1" si="2"/>
        <v>6.8648486664668864</v>
      </c>
      <c r="N81" s="92" t="s">
        <v>458</v>
      </c>
    </row>
    <row r="82" spans="1:14" ht="30" customHeight="1">
      <c r="A82" s="113" t="s">
        <v>286</v>
      </c>
      <c r="B82" s="114"/>
      <c r="C82" s="114"/>
      <c r="D82" s="114"/>
      <c r="E82" s="114"/>
      <c r="F82" s="114"/>
      <c r="G82" s="106">
        <v>293.91000000000003</v>
      </c>
      <c r="H82" s="107"/>
      <c r="I82" s="107"/>
      <c r="J82" s="107"/>
      <c r="K82" s="106">
        <v>1060.8399999999999</v>
      </c>
      <c r="L82" s="108"/>
      <c r="M82" s="106">
        <f t="shared" ca="1" si="2"/>
        <v>3.6094042393930108</v>
      </c>
      <c r="N82" s="92" t="s">
        <v>458</v>
      </c>
    </row>
    <row r="83" spans="1:14">
      <c r="A83" s="115" t="s">
        <v>287</v>
      </c>
      <c r="B83" s="116"/>
      <c r="C83" s="116"/>
      <c r="D83" s="116"/>
      <c r="E83" s="116"/>
      <c r="F83" s="116"/>
      <c r="G83" s="109">
        <v>3630.91</v>
      </c>
      <c r="H83" s="110"/>
      <c r="I83" s="110"/>
      <c r="J83" s="110"/>
      <c r="K83" s="109">
        <v>23968.84</v>
      </c>
      <c r="L83" s="111"/>
      <c r="M83" s="109">
        <f t="shared" ca="1" si="2"/>
        <v>6.6013313466871946</v>
      </c>
      <c r="N83" s="93" t="s">
        <v>458</v>
      </c>
    </row>
    <row r="84" spans="1:14">
      <c r="A84" s="48"/>
      <c r="G84" s="67"/>
      <c r="H84" s="68"/>
      <c r="I84" s="68"/>
      <c r="J84" s="68"/>
      <c r="K84" s="67"/>
      <c r="L84" s="69"/>
      <c r="M84" s="67"/>
      <c r="N84" s="48"/>
    </row>
    <row r="85" spans="1:14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>
      <c r="A86" s="75" t="s">
        <v>67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>
      <c r="A87" s="3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>
      <c r="A88" s="75" t="s">
        <v>68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</sheetData>
  <mergeCells count="47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75:F75"/>
    <mergeCell ref="A24:N24"/>
    <mergeCell ref="A25:N25"/>
    <mergeCell ref="A34:N34"/>
    <mergeCell ref="A40:N40"/>
    <mergeCell ref="A66:N66"/>
    <mergeCell ref="A67:N67"/>
    <mergeCell ref="A70:F70"/>
    <mergeCell ref="A71:F71"/>
    <mergeCell ref="A72:F72"/>
    <mergeCell ref="A73:F73"/>
    <mergeCell ref="A74:F74"/>
    <mergeCell ref="A82:F82"/>
    <mergeCell ref="A83:F83"/>
    <mergeCell ref="A76:F76"/>
    <mergeCell ref="A77:F77"/>
    <mergeCell ref="A78:F78"/>
    <mergeCell ref="A79:F79"/>
    <mergeCell ref="A80:F80"/>
    <mergeCell ref="A81:F8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2015-04-25T14:02:27Z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