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3" i="16"/>
  <c r="M84" i="16"/>
  <c r="M8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7" i="8"/>
  <c r="K106" i="8"/>
  <c r="H107" i="8"/>
  <c r="H106" i="8"/>
  <c r="J14" i="16"/>
  <c r="G14" i="16"/>
  <c r="K30" i="8"/>
  <c r="H30" i="8"/>
  <c r="A18" i="16"/>
  <c r="B34" i="8"/>
  <c r="M86" i="16"/>
  <c r="M90" i="16"/>
  <c r="M94" i="16"/>
  <c r="M98" i="16"/>
  <c r="M87" i="16"/>
  <c r="M91" i="16"/>
  <c r="M95" i="16"/>
  <c r="M99" i="16"/>
  <c r="M88" i="16"/>
  <c r="M92" i="16"/>
  <c r="M96" i="16"/>
  <c r="M100" i="16"/>
  <c r="M89" i="16"/>
  <c r="M93" i="16"/>
  <c r="M97" i="16"/>
  <c r="M101" i="16"/>
  <c r="M10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<sst xmlns="http://schemas.openxmlformats.org/spreadsheetml/2006/main" count="745" uniqueCount="517">
  <si>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</si>
  <si>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</si>
  <si>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</si>
  <si>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</si>
  <si>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</si>
  <si>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</si>
  <si>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</si>
  <si>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</si>
  <si>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</si>
  <si>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</si>
  <si>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</si>
  <si>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</si>
  <si>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</si>
  <si>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</si>
  <si>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</si>
  <si>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</si>
  <si>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</si>
  <si>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</si>
  <si>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</si>
  <si>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</si>
  <si>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</si>
  <si>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</si>
  <si>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</si>
  <si>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</si>
  <si>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</si>
  <si>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</si>
  <si>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</si>
  <si>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</si>
  <si>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</si>
  <si>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</si>
  <si>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</si>
  <si>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</si>
  <si>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</si>
  <si>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</si>
  <si>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</si>
  <si>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</si>
  <si>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</si>
  <si>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</si>
  <si>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</si>
  <si>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</si>
  <si>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</si>
  <si>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</si>
  <si>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</si>
  <si>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</si>
  <si>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</si>
  <si>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</si>
  <si>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</si>
  <si>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</si>
  <si>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</si>
  <si>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</si>
  <si>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</si>
  <si>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</si>
  <si>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</si>
  <si>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</si>
  <si>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</si>
  <si>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</si>
  <si>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</si>
  <si>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</si>
  <si>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</si>
  <si>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</si>
  <si>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</si>
  <si>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</si>
  <si>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</si>
  <si>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</si>
  <si>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</si>
  <si>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</si>
  <si>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</si>
  <si>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</si>
  <si>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В.Вольтная 52</t>
  </si>
  <si>
    <t>Сдал:  _________________ //</t>
  </si>
  <si>
    <t>Принял:  _________________ //</t>
  </si>
  <si>
    <t>Раздел 1. Утепление трубы в подъезде Заявка  кв.5 от 10.02.2014г.</t>
  </si>
  <si>
    <t>ТЕРр69-8-1
Утепление трубопроводов в каналах и коробах: минеральной ватой
100 м3 изоляции
НР 78% от ФОТ
СП 50% от ФОТ</t>
  </si>
  <si>
    <t>0,005
78
50</t>
  </si>
  <si>
    <t>4212,98
_____
21105</t>
  </si>
  <si>
    <t>127
16
11</t>
  </si>
  <si>
    <t>21
_____
105</t>
  </si>
  <si>
    <t>815
181
116</t>
  </si>
  <si>
    <t>232
_____
579</t>
  </si>
  <si>
    <t>Р</t>
  </si>
  <si>
    <t>Раздел 2. Ремонт дверей и остекление окон от 09.01.2014</t>
  </si>
  <si>
    <t>ТЕРр56-16-1
Ремонт калевки дверного полотна
100 отремонтированных мест
НР 82% от ФОТ
СП 62% от ФОТ</t>
  </si>
  <si>
    <t>0,02
82
62</t>
  </si>
  <si>
    <t>163,85
_____
485,83</t>
  </si>
  <si>
    <t>13
2
2</t>
  </si>
  <si>
    <t>3
_____
10</t>
  </si>
  <si>
    <t>90
30
22</t>
  </si>
  <si>
    <t>36
_____
53</t>
  </si>
  <si>
    <t>ТЕРр56-12-1
Смена дверных приборов: петли
100 шт. приборов
НР 82% от ФОТ
СП 62% от ФОТ</t>
  </si>
  <si>
    <t>1073,69
_____
710,64</t>
  </si>
  <si>
    <t>36
17
13</t>
  </si>
  <si>
    <t>21
_____
15</t>
  </si>
  <si>
    <t>285
194
147</t>
  </si>
  <si>
    <t>237
_____
48</t>
  </si>
  <si>
    <t>ТЕРр63-1-2
Смена стекол толщиной 2-3 мм на штапиках по замазке: в деревянных переплетах при площади стекла до 0,5 м2
100 м2 остекления
НР 77% от ФОТ
СП 50% от ФОТ</t>
  </si>
  <si>
    <t>0,0058
77
50</t>
  </si>
  <si>
    <t>2116,11
_____
4194,75</t>
  </si>
  <si>
    <t>34,23
_____
3,51</t>
  </si>
  <si>
    <t>37
9
6</t>
  </si>
  <si>
    <t>12
_____
25</t>
  </si>
  <si>
    <t>229
104
68</t>
  </si>
  <si>
    <t>135
_____
93</t>
  </si>
  <si>
    <t>ТЕРр53-4-4
Заделка проемов в деревянных стенах и перегородках: из досок, забранных стоймя в обвязке
10 м2 проемов
НР 86% от ФОТ
СП 70% от ФОТ</t>
  </si>
  <si>
    <t>0,03
86
70</t>
  </si>
  <si>
    <t>331,78
_____
1319,16</t>
  </si>
  <si>
    <t>51
9
7</t>
  </si>
  <si>
    <t>10
_____
40</t>
  </si>
  <si>
    <t>363
95
77</t>
  </si>
  <si>
    <t>110
_____
246</t>
  </si>
  <si>
    <t>Раздел 3. АПРЕЛЬ</t>
  </si>
  <si>
    <t>кв.11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</si>
  <si>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</si>
  <si>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0,007
103
60</t>
  </si>
  <si>
    <t>1000,16
_____
1380,62</t>
  </si>
  <si>
    <t>54,89
_____
1,4</t>
  </si>
  <si>
    <t>17
7
4</t>
  </si>
  <si>
    <t>7
_____
10</t>
  </si>
  <si>
    <t>112
79
46</t>
  </si>
  <si>
    <t>77
_____
33</t>
  </si>
  <si>
    <t>ТЕРр65-15-3
Смена отдельных участков трубопроводов с заготовкой труб в построечных условиях диаметром: до 50 мм
100 м трубопровода
НР 103% от ФОТ
СП 60% от ФОТ</t>
  </si>
  <si>
    <t>0,02
103
60</t>
  </si>
  <si>
    <t>1243,2
_____
3595,9</t>
  </si>
  <si>
    <t>174,53
_____
4,21</t>
  </si>
  <si>
    <t>100
26
15</t>
  </si>
  <si>
    <t>25
_____
72</t>
  </si>
  <si>
    <t>536
283
165</t>
  </si>
  <si>
    <t>274
_____
243</t>
  </si>
  <si>
    <t>19
_____
1</t>
  </si>
  <si>
    <t>ТСЦ-302-1237
Сгоны стальные с муфтой и контргайкой, диаметром: 20 мм
шт.</t>
  </si>
  <si>
    <t>4
103
60</t>
  </si>
  <si>
    <t xml:space="preserve">
_____
18,6</t>
  </si>
  <si>
    <t xml:space="preserve">
_____
74</t>
  </si>
  <si>
    <t xml:space="preserve">
_____
138</t>
  </si>
  <si>
    <t>М</t>
  </si>
  <si>
    <t>0,018
103
60</t>
  </si>
  <si>
    <t>44
19
11</t>
  </si>
  <si>
    <t>18
_____
25</t>
  </si>
  <si>
    <t>287
204
119</t>
  </si>
  <si>
    <t>198
_____
84</t>
  </si>
  <si>
    <t>2
103
60</t>
  </si>
  <si>
    <t xml:space="preserve">
_____
37</t>
  </si>
  <si>
    <t xml:space="preserve">
_____
69</t>
  </si>
  <si>
    <t>кв.1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</si>
  <si>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 от ФОТ
СП 60% от ФОТ</t>
  </si>
  <si>
    <t>0,035
103
60</t>
  </si>
  <si>
    <t>2225,28
_____
105,38</t>
  </si>
  <si>
    <t>84
80
47</t>
  </si>
  <si>
    <t>78
_____
3</t>
  </si>
  <si>
    <t>881
884
515</t>
  </si>
  <si>
    <t>858
_____
9</t>
  </si>
  <si>
    <t>ТСЦ-507-3367
Труба из полипропилена PN 25/25
м</t>
  </si>
  <si>
    <t>3,5
74
50</t>
  </si>
  <si>
    <t xml:space="preserve">
_____
16,92</t>
  </si>
  <si>
    <t xml:space="preserve">
_____
59</t>
  </si>
  <si>
    <t xml:space="preserve">
_____
167</t>
  </si>
  <si>
    <t>ТЕРр65-23-2
Слив и наполнение водой системы отопления: с осмотром системы
1000 м3 объема здания
НР 74% от ФОТ
СП 50% от ФОТ</t>
  </si>
  <si>
    <t>0,1
74
50</t>
  </si>
  <si>
    <t>1
1
1</t>
  </si>
  <si>
    <t>15
11
8</t>
  </si>
  <si>
    <t>ТСЦ-507-3287
Тройник полипропиленовый соединительный диаметром 25 мм
шт.</t>
  </si>
  <si>
    <t>1
103
60</t>
  </si>
  <si>
    <t xml:space="preserve">
_____
2,82</t>
  </si>
  <si>
    <t xml:space="preserve">
_____
3</t>
  </si>
  <si>
    <t xml:space="preserve">
_____
8</t>
  </si>
  <si>
    <t>ТСЦ-302-1151
Вентиль проходной для полипропиленовых трубопроводов диаметром 25 мм
шт.</t>
  </si>
  <si>
    <t xml:space="preserve">
_____
89,89</t>
  </si>
  <si>
    <t xml:space="preserve">
_____
90</t>
  </si>
  <si>
    <t xml:space="preserve">
_____
142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</si>
  <si>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</si>
  <si>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</si>
  <si>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</si>
  <si>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</si>
  <si>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</si>
  <si>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</si>
  <si>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</si>
  <si>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</si>
  <si>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ТЕРр65-8-2
Смена полиэтиленовых канализационных труб диаметром: до 100 мм
100 м трубопровода с фасонными частями
НР 103% от ФОТ
СП 60% от ФОТ</t>
  </si>
  <si>
    <t>776,23
_____
6358,76</t>
  </si>
  <si>
    <t>27,39
_____
2,8</t>
  </si>
  <si>
    <t>143
16
10</t>
  </si>
  <si>
    <t>16
_____
126</t>
  </si>
  <si>
    <t>657
177
103</t>
  </si>
  <si>
    <t>171
_____
483</t>
  </si>
  <si>
    <t>3
_____
1</t>
  </si>
  <si>
    <t>ТСЦ-507-0779
Переход: «полиэтилен-сталь 110х108»
шт.</t>
  </si>
  <si>
    <t xml:space="preserve">
_____
700</t>
  </si>
  <si>
    <t xml:space="preserve">
_____
897</t>
  </si>
  <si>
    <t>ТСЦ-103-1017
Ревизии диаметром: 100 мм
шт.</t>
  </si>
  <si>
    <t xml:space="preserve">
_____
73,8</t>
  </si>
  <si>
    <t xml:space="preserve">
_____
416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</si>
  <si>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</si>
  <si>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</si>
  <si>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</si>
  <si>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</si>
  <si>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подъезд</t>
  </si>
  <si>
    <t>0,03
103
60</t>
  </si>
  <si>
    <t>215
24
14</t>
  </si>
  <si>
    <t>23
_____
191</t>
  </si>
  <si>
    <t>985
266
155</t>
  </si>
  <si>
    <t>257
_____
724</t>
  </si>
  <si>
    <t>4
_____
1</t>
  </si>
  <si>
    <t xml:space="preserve">
_____
30</t>
  </si>
  <si>
    <t xml:space="preserve">
_____
77</t>
  </si>
  <si>
    <t>Раздел 4. ИЮНЬ</t>
  </si>
  <si>
    <t>ТЕРр65-10-1
Очистка канализационной сети: внутренней
100 м трубопровода
НР 103% от ФОТ
СП 60% от ФОТ</t>
  </si>
  <si>
    <t>0,1
103
60</t>
  </si>
  <si>
    <t>332,63
_____
174,41</t>
  </si>
  <si>
    <t>51
34
20</t>
  </si>
  <si>
    <t>33
_____
18</t>
  </si>
  <si>
    <t>434
378
220</t>
  </si>
  <si>
    <t>367
_____
66</t>
  </si>
  <si>
    <t>Раздел 5. ИЮЛЬ</t>
  </si>
  <si>
    <t>кв.10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</si>
  <si>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103% от ФОТ
СП 60% от ФОТ</t>
  </si>
  <si>
    <t>1243,2
_____
3178,6</t>
  </si>
  <si>
    <t>83
23
13</t>
  </si>
  <si>
    <t>22
_____
58</t>
  </si>
  <si>
    <t>456
255
149</t>
  </si>
  <si>
    <t>247
_____
192</t>
  </si>
  <si>
    <t>17
_____
1</t>
  </si>
  <si>
    <t>0,15
103
60</t>
  </si>
  <si>
    <t>365
155
90</t>
  </si>
  <si>
    <t>150
_____
207</t>
  </si>
  <si>
    <t>2391
1705
993</t>
  </si>
  <si>
    <t>1653
_____
694</t>
  </si>
  <si>
    <t>44
_____
2</t>
  </si>
  <si>
    <t>3
103
60</t>
  </si>
  <si>
    <t xml:space="preserve">
_____
56</t>
  </si>
  <si>
    <t xml:space="preserve">
_____
103</t>
  </si>
  <si>
    <t>Раздел 6. СЕНТЯБРЬ</t>
  </si>
  <si>
    <t>кв.15</t>
  </si>
  <si>
    <t>ТЕРр65-16-1
Смена сгонов у трубопроводов диаметром: до 20 мм
100 сгонов
НР 103% от ФОТ
СП 60% от ФОТ</t>
  </si>
  <si>
    <t>345,26
_____
1904,31</t>
  </si>
  <si>
    <t>0,67
_____
0,28</t>
  </si>
  <si>
    <t>45
7
4</t>
  </si>
  <si>
    <t>7
_____
38</t>
  </si>
  <si>
    <t>148
78
46</t>
  </si>
  <si>
    <t>76
_____
72</t>
  </si>
  <si>
    <t>ТСЦ-302-3234
Контргайка
шт.</t>
  </si>
  <si>
    <t xml:space="preserve">
_____
2,41</t>
  </si>
  <si>
    <t xml:space="preserve">
_____
35</t>
  </si>
  <si>
    <t>Раздел 7. ОКТЯБРЬ</t>
  </si>
  <si>
    <t>ТЕРр65-5-1
Протяжка резьб
100 шт.
НР 103% от ФОТ
СП 60% от ФОТ</t>
  </si>
  <si>
    <t>0,01
103
60</t>
  </si>
  <si>
    <t>929,07
_____
76,36</t>
  </si>
  <si>
    <t>10
9
5</t>
  </si>
  <si>
    <t>9
_____
1</t>
  </si>
  <si>
    <t>105
105
61</t>
  </si>
  <si>
    <t>102
_____
3</t>
  </si>
  <si>
    <t>кв.9</t>
  </si>
  <si>
    <t>Итого прямые затраты по акту</t>
  </si>
  <si>
    <t>457
_____
2891</t>
  </si>
  <si>
    <t>5060
_____
7096</t>
  </si>
  <si>
    <t>122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</si>
  <si>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</si>
  <si>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</si>
  <si>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</si>
  <si>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</si>
  <si>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</si>
  <si>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</si>
  <si>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</si>
  <si>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Прочие ремонтно-строительные работы</t>
  </si>
  <si>
    <t xml:space="preserve">    Проемы (ремонтно-строительные)</t>
  </si>
  <si>
    <t xml:space="preserve">    Стекольные, обойные и облицовочные работы (ремонтно-строительные)</t>
  </si>
  <si>
    <t xml:space="preserve">    Стены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</si>
  <si>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</si>
  <si>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</si>
  <si>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</si>
  <si>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</si>
  <si>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</si>
  <si>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</si>
  <si>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</si>
  <si>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</si>
  <si>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</si>
  <si>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</si>
  <si>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</si>
  <si>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</si>
  <si>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1-2-5</t>
  </si>
  <si>
    <t>Затраты труда рабочих (ср 2,5)</t>
  </si>
  <si>
    <t xml:space="preserve">10,33
</t>
  </si>
  <si>
    <t xml:space="preserve">113,91
</t>
  </si>
  <si>
    <t>1-2-8</t>
  </si>
  <si>
    <t>Затраты труда рабочих (ср 2,8)</t>
  </si>
  <si>
    <t xml:space="preserve">10,6
</t>
  </si>
  <si>
    <t xml:space="preserve">116,85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</si>
  <si>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</si>
  <si>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</si>
  <si>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</si>
  <si>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</si>
  <si>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</si>
  <si>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</si>
  <si>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</si>
  <si>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</si>
  <si>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</si>
  <si>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</si>
  <si>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</si>
  <si>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</si>
  <si>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</si>
  <si>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</si>
  <si>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</si>
  <si>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</si>
  <si>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</si>
  <si>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</si>
  <si>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</si>
  <si>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</si>
  <si>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</si>
  <si>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</si>
  <si>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</si>
  <si>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</si>
  <si>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</si>
  <si>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</si>
  <si>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</si>
  <si>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</si>
  <si>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</si>
  <si>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</si>
  <si>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</si>
  <si>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</si>
  <si>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</si>
  <si>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</si>
  <si>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</si>
  <si>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</si>
  <si>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</si>
  <si>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</si>
  <si>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</si>
  <si>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</si>
  <si>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</si>
  <si>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</si>
  <si>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Рубанок электрический</t>
  </si>
  <si>
    <t xml:space="preserve">5,68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</si>
  <si>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</si>
  <si>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</si>
  <si>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</si>
  <si>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</si>
  <si>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</si>
  <si>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</si>
  <si>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</si>
  <si>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</si>
  <si>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</si>
  <si>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</si>
  <si>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</si>
  <si>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</si>
  <si>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</si>
  <si>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</si>
  <si>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</si>
  <si>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</si>
  <si>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</si>
  <si>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</si>
  <si>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</si>
  <si>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</si>
  <si>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</si>
  <si>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101-0956</t>
  </si>
  <si>
    <t>Петля накладная</t>
  </si>
  <si>
    <t xml:space="preserve">шт.
</t>
  </si>
  <si>
    <t xml:space="preserve">5,26
</t>
  </si>
  <si>
    <t xml:space="preserve">16,23
</t>
  </si>
  <si>
    <t>Среднее (08.06.030, 08.06.040, 08.06.050)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</si>
  <si>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</si>
  <si>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</si>
  <si>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</si>
  <si>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</si>
  <si>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</si>
  <si>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</si>
  <si>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</si>
  <si>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</si>
  <si>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</si>
  <si>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</si>
  <si>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</si>
  <si>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</si>
  <si>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</si>
  <si>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</si>
  <si>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</si>
  <si>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</si>
  <si>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</si>
  <si>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</si>
  <si>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</si>
  <si>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</si>
  <si>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</si>
  <si>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</si>
  <si>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</si>
  <si>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</si>
  <si>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</si>
  <si>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</si>
  <si>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</si>
  <si>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</si>
  <si>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</si>
  <si>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</si>
  <si>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</si>
  <si>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</si>
  <si>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</si>
  <si>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</si>
  <si>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</si>
  <si>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</si>
  <si>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</si>
  <si>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</si>
  <si>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</si>
  <si>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</si>
  <si>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</si>
  <si>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</si>
  <si>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</si>
  <si>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</si>
  <si>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</si>
  <si>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</si>
  <si>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</si>
  <si>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</si>
  <si>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</si>
  <si>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</si>
  <si>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</si>
  <si>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</si>
  <si>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</si>
  <si>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</si>
  <si>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</si>
  <si>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</si>
  <si>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</si>
  <si>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102-0024</t>
  </si>
  <si>
    <t>Бруски обрезные хвойных пород длиной: 4-6,5 м, шириной 75-150 мм, толщиной 40-75 мм, II сорта</t>
  </si>
  <si>
    <t xml:space="preserve">1270
</t>
  </si>
  <si>
    <t xml:space="preserve">7890,68
</t>
  </si>
  <si>
    <t>09.01.071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</si>
  <si>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</si>
  <si>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</si>
  <si>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</si>
  <si>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>102-0138</t>
  </si>
  <si>
    <t>Доски необрезные хвойных пород длиной: 2-3,75 м, все ширины, толщиной 32-40 мм, IV сорта</t>
  </si>
  <si>
    <t xml:space="preserve">374
</t>
  </si>
  <si>
    <t xml:space="preserve">2572,51
</t>
  </si>
  <si>
    <t>(09.01.113/570.09)*330.88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</si>
  <si>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</si>
  <si>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</si>
  <si>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</si>
  <si>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</si>
  <si>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</si>
  <si>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</si>
  <si>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</si>
  <si>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</si>
  <si>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</si>
  <si>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</si>
  <si>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</si>
  <si>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</si>
  <si>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</si>
  <si>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</si>
  <si>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</si>
  <si>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</si>
  <si>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104-0002</t>
  </si>
  <si>
    <t>Вата минеральная</t>
  </si>
  <si>
    <t xml:space="preserve">201
</t>
  </si>
  <si>
    <t xml:space="preserve">1104
</t>
  </si>
  <si>
    <t>10.01.063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</si>
  <si>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</si>
  <si>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</si>
  <si>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</si>
  <si>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</si>
  <si>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</si>
  <si>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</si>
  <si>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</si>
  <si>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</si>
  <si>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</si>
  <si>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</si>
  <si>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</si>
  <si>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</si>
  <si>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</si>
  <si>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</si>
  <si>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</si>
  <si>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</si>
  <si>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</si>
  <si>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</si>
  <si>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</si>
  <si>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</si>
  <si>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</si>
  <si>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</si>
  <si>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</si>
  <si>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</si>
  <si>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</si>
  <si>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</si>
  <si>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</si>
  <si>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15,1
</t>
  </si>
  <si>
    <t xml:space="preserve">38,57
</t>
  </si>
  <si>
    <t>ТСЦ-103-1017</t>
  </si>
  <si>
    <t>Ревизии диаметром: 100 мм</t>
  </si>
  <si>
    <t xml:space="preserve">73,8
</t>
  </si>
  <si>
    <t xml:space="preserve">415,6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</si>
  <si>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</si>
  <si>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</si>
  <si>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</si>
  <si>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</si>
  <si>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ТСЦ-302-1237</t>
  </si>
  <si>
    <t>ТСЦ-302-3234</t>
  </si>
  <si>
    <t>Контргайка</t>
  </si>
  <si>
    <t xml:space="preserve">2,41
</t>
  </si>
  <si>
    <t xml:space="preserve">17,57
</t>
  </si>
  <si>
    <t>ТСЦ-507-0779</t>
  </si>
  <si>
    <t>Переход: «полиэтилен-сталь 110х108»</t>
  </si>
  <si>
    <t xml:space="preserve">700
</t>
  </si>
  <si>
    <t xml:space="preserve">896,57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</si>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</sst>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5"/>
  <sheetViews>
    <sheetView showGridLines="0" tabSelected="1" topLeftCell="C13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40.71</v>
      </c>
      <c r="X14" s="27">
        <v>40.71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0.05</v>
      </c>
      <c r="X15" s="27">
        <v>0.05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4643.73/1000</f>
        <v>4.6437299999999997</v>
      </c>
      <c r="I27" s="85"/>
      <c r="J27" s="35" t="s">
        <v>6</v>
      </c>
      <c r="K27" s="86">
        <f>21870.96/1000</f>
        <v>21.87096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4.0759999999999998E-2</v>
      </c>
      <c r="I30" s="85"/>
      <c r="J30" s="35" t="s">
        <v>8</v>
      </c>
      <c r="K30" s="86">
        <f>(X14+X15)/1000</f>
        <v>4.0759999999999998E-2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457</v>
      </c>
      <c r="Z30" s="71">
        <v>455</v>
      </c>
      <c r="AA30" s="71">
        <v>273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457/1000</f>
        <v>0.45700000000000002</v>
      </c>
      <c r="I31" s="85"/>
      <c r="J31" s="35" t="s">
        <v>6</v>
      </c>
      <c r="K31" s="86">
        <f>5066/1000</f>
        <v>5.0659999999999998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5066</v>
      </c>
      <c r="Z31" s="72">
        <v>5041</v>
      </c>
      <c r="AA31" s="72">
        <v>3017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6">
        <v>1</v>
      </c>
      <c r="B41" s="137">
        <v>1</v>
      </c>
      <c r="C41" s="138" t="s">
        <v>72</v>
      </c>
      <c r="D41" s="139" t="s">
        <v>73</v>
      </c>
      <c r="E41" s="140">
        <v>25448.01</v>
      </c>
      <c r="F41" s="141" t="s">
        <v>74</v>
      </c>
      <c r="G41" s="140">
        <v>130.03</v>
      </c>
      <c r="H41" s="140" t="s">
        <v>75</v>
      </c>
      <c r="I41" s="140" t="s">
        <v>76</v>
      </c>
      <c r="J41" s="140">
        <v>1</v>
      </c>
      <c r="K41" s="140" t="s">
        <v>77</v>
      </c>
      <c r="L41" s="141" t="s">
        <v>78</v>
      </c>
      <c r="M41" s="141"/>
      <c r="N41" s="141" t="s">
        <v>79</v>
      </c>
      <c r="O41" s="141"/>
      <c r="P41" s="141"/>
      <c r="Q41" s="141"/>
      <c r="R41" s="141"/>
      <c r="S41" s="141"/>
      <c r="T41" s="141"/>
      <c r="U41" s="141"/>
      <c r="V41" s="141">
        <v>4</v>
      </c>
    </row>
    <row r="42" spans="1:22" ht="19.350000000000001" customHeight="1" x14ac:dyDescent="0.25">
      <c r="A42" s="128" t="s">
        <v>80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</row>
    <row r="43" spans="1:22" ht="57" x14ac:dyDescent="0.25">
      <c r="A43" s="130">
        <v>2</v>
      </c>
      <c r="B43" s="131">
        <v>2</v>
      </c>
      <c r="C43" s="132" t="s">
        <v>81</v>
      </c>
      <c r="D43" s="133" t="s">
        <v>82</v>
      </c>
      <c r="E43" s="134">
        <v>658.97</v>
      </c>
      <c r="F43" s="135" t="s">
        <v>83</v>
      </c>
      <c r="G43" s="134">
        <v>9.2899999999999991</v>
      </c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79</v>
      </c>
      <c r="O43" s="135"/>
      <c r="P43" s="135"/>
      <c r="Q43" s="135"/>
      <c r="R43" s="135"/>
      <c r="S43" s="135"/>
      <c r="T43" s="135"/>
      <c r="U43" s="135"/>
      <c r="V43" s="135">
        <v>1</v>
      </c>
    </row>
    <row r="44" spans="1:22" ht="57" x14ac:dyDescent="0.25">
      <c r="A44" s="130">
        <v>3</v>
      </c>
      <c r="B44" s="131">
        <v>4</v>
      </c>
      <c r="C44" s="132" t="s">
        <v>88</v>
      </c>
      <c r="D44" s="133" t="s">
        <v>82</v>
      </c>
      <c r="E44" s="134">
        <v>1784.33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79</v>
      </c>
      <c r="O44" s="135"/>
      <c r="P44" s="135"/>
      <c r="Q44" s="135"/>
      <c r="R44" s="135"/>
      <c r="S44" s="135"/>
      <c r="T44" s="135"/>
      <c r="U44" s="135"/>
      <c r="V44" s="135"/>
    </row>
    <row r="45" spans="1:22" ht="79.8" x14ac:dyDescent="0.25">
      <c r="A45" s="130">
        <v>4</v>
      </c>
      <c r="B45" s="131">
        <v>3</v>
      </c>
      <c r="C45" s="132" t="s">
        <v>94</v>
      </c>
      <c r="D45" s="133" t="s">
        <v>95</v>
      </c>
      <c r="E45" s="134">
        <v>6345.09</v>
      </c>
      <c r="F45" s="135" t="s">
        <v>96</v>
      </c>
      <c r="G45" s="134" t="s">
        <v>97</v>
      </c>
      <c r="H45" s="134" t="s">
        <v>98</v>
      </c>
      <c r="I45" s="134" t="s">
        <v>99</v>
      </c>
      <c r="J45" s="134"/>
      <c r="K45" s="134" t="s">
        <v>100</v>
      </c>
      <c r="L45" s="135" t="s">
        <v>101</v>
      </c>
      <c r="M45" s="135"/>
      <c r="N45" s="135" t="s">
        <v>79</v>
      </c>
      <c r="O45" s="135"/>
      <c r="P45" s="135"/>
      <c r="Q45" s="135"/>
      <c r="R45" s="135"/>
      <c r="S45" s="135"/>
      <c r="T45" s="135"/>
      <c r="U45" s="135"/>
      <c r="V45" s="135">
        <v>1</v>
      </c>
    </row>
    <row r="46" spans="1:22" ht="79.8" x14ac:dyDescent="0.25">
      <c r="A46" s="136">
        <v>5</v>
      </c>
      <c r="B46" s="137">
        <v>5</v>
      </c>
      <c r="C46" s="138" t="s">
        <v>102</v>
      </c>
      <c r="D46" s="139" t="s">
        <v>103</v>
      </c>
      <c r="E46" s="140">
        <v>1697.18</v>
      </c>
      <c r="F46" s="141" t="s">
        <v>104</v>
      </c>
      <c r="G46" s="140">
        <v>46.24</v>
      </c>
      <c r="H46" s="140" t="s">
        <v>105</v>
      </c>
      <c r="I46" s="140" t="s">
        <v>106</v>
      </c>
      <c r="J46" s="140">
        <v>1</v>
      </c>
      <c r="K46" s="140" t="s">
        <v>107</v>
      </c>
      <c r="L46" s="141" t="s">
        <v>108</v>
      </c>
      <c r="M46" s="141"/>
      <c r="N46" s="141" t="s">
        <v>79</v>
      </c>
      <c r="O46" s="141"/>
      <c r="P46" s="141"/>
      <c r="Q46" s="141"/>
      <c r="R46" s="141"/>
      <c r="S46" s="141"/>
      <c r="T46" s="141"/>
      <c r="U46" s="141"/>
      <c r="V46" s="141">
        <v>7</v>
      </c>
    </row>
    <row r="47" spans="1:22" ht="19.350000000000001" customHeight="1" x14ac:dyDescent="0.25">
      <c r="A47" s="128" t="s">
        <v>109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42" t="s">
        <v>110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</row>
    <row r="49" spans="1:22" ht="79.8" x14ac:dyDescent="0.25">
      <c r="A49" s="130">
        <v>6</v>
      </c>
      <c r="B49" s="131">
        <v>8</v>
      </c>
      <c r="C49" s="132" t="s">
        <v>111</v>
      </c>
      <c r="D49" s="133" t="s">
        <v>112</v>
      </c>
      <c r="E49" s="134">
        <v>2435.67</v>
      </c>
      <c r="F49" s="135" t="s">
        <v>113</v>
      </c>
      <c r="G49" s="134" t="s">
        <v>114</v>
      </c>
      <c r="H49" s="134" t="s">
        <v>115</v>
      </c>
      <c r="I49" s="134" t="s">
        <v>116</v>
      </c>
      <c r="J49" s="134"/>
      <c r="K49" s="134" t="s">
        <v>117</v>
      </c>
      <c r="L49" s="135" t="s">
        <v>118</v>
      </c>
      <c r="M49" s="135"/>
      <c r="N49" s="135" t="s">
        <v>79</v>
      </c>
      <c r="O49" s="135"/>
      <c r="P49" s="135"/>
      <c r="Q49" s="135"/>
      <c r="R49" s="135"/>
      <c r="S49" s="135"/>
      <c r="T49" s="135"/>
      <c r="U49" s="135"/>
      <c r="V49" s="135">
        <v>2</v>
      </c>
    </row>
    <row r="50" spans="1:22" ht="79.8" x14ac:dyDescent="0.25">
      <c r="A50" s="130">
        <v>7</v>
      </c>
      <c r="B50" s="131">
        <v>9</v>
      </c>
      <c r="C50" s="132" t="s">
        <v>119</v>
      </c>
      <c r="D50" s="133" t="s">
        <v>120</v>
      </c>
      <c r="E50" s="134">
        <v>5013.63</v>
      </c>
      <c r="F50" s="135" t="s">
        <v>121</v>
      </c>
      <c r="G50" s="134" t="s">
        <v>122</v>
      </c>
      <c r="H50" s="134" t="s">
        <v>123</v>
      </c>
      <c r="I50" s="134" t="s">
        <v>124</v>
      </c>
      <c r="J50" s="134">
        <v>3</v>
      </c>
      <c r="K50" s="134" t="s">
        <v>125</v>
      </c>
      <c r="L50" s="135" t="s">
        <v>126</v>
      </c>
      <c r="M50" s="135"/>
      <c r="N50" s="135" t="s">
        <v>79</v>
      </c>
      <c r="O50" s="135"/>
      <c r="P50" s="135"/>
      <c r="Q50" s="135"/>
      <c r="R50" s="135"/>
      <c r="S50" s="135"/>
      <c r="T50" s="135"/>
      <c r="U50" s="135"/>
      <c r="V50" s="135" t="s">
        <v>127</v>
      </c>
    </row>
    <row r="51" spans="1:22" ht="45.6" x14ac:dyDescent="0.25">
      <c r="A51" s="130">
        <v>8</v>
      </c>
      <c r="B51" s="131">
        <v>10</v>
      </c>
      <c r="C51" s="132" t="s">
        <v>128</v>
      </c>
      <c r="D51" s="133" t="s">
        <v>129</v>
      </c>
      <c r="E51" s="134">
        <v>18.600000000000001</v>
      </c>
      <c r="F51" s="135" t="s">
        <v>130</v>
      </c>
      <c r="G51" s="134"/>
      <c r="H51" s="134">
        <v>74</v>
      </c>
      <c r="I51" s="134" t="s">
        <v>131</v>
      </c>
      <c r="J51" s="134"/>
      <c r="K51" s="134">
        <v>138</v>
      </c>
      <c r="L51" s="135" t="s">
        <v>132</v>
      </c>
      <c r="M51" s="135"/>
      <c r="N51" s="135" t="s">
        <v>133</v>
      </c>
      <c r="O51" s="135"/>
      <c r="P51" s="135"/>
      <c r="Q51" s="135"/>
      <c r="R51" s="135"/>
      <c r="S51" s="135"/>
      <c r="T51" s="135"/>
      <c r="U51" s="135"/>
      <c r="V51" s="135"/>
    </row>
    <row r="52" spans="1:22" ht="79.8" x14ac:dyDescent="0.25">
      <c r="A52" s="130">
        <v>9</v>
      </c>
      <c r="B52" s="131">
        <v>12</v>
      </c>
      <c r="C52" s="132" t="s">
        <v>111</v>
      </c>
      <c r="D52" s="133" t="s">
        <v>134</v>
      </c>
      <c r="E52" s="134">
        <v>2435.67</v>
      </c>
      <c r="F52" s="135" t="s">
        <v>113</v>
      </c>
      <c r="G52" s="134" t="s">
        <v>114</v>
      </c>
      <c r="H52" s="134" t="s">
        <v>135</v>
      </c>
      <c r="I52" s="134" t="s">
        <v>136</v>
      </c>
      <c r="J52" s="134">
        <v>1</v>
      </c>
      <c r="K52" s="134" t="s">
        <v>137</v>
      </c>
      <c r="L52" s="135" t="s">
        <v>138</v>
      </c>
      <c r="M52" s="135"/>
      <c r="N52" s="135" t="s">
        <v>79</v>
      </c>
      <c r="O52" s="135"/>
      <c r="P52" s="135"/>
      <c r="Q52" s="135"/>
      <c r="R52" s="135"/>
      <c r="S52" s="135"/>
      <c r="T52" s="135"/>
      <c r="U52" s="135"/>
      <c r="V52" s="135">
        <v>5</v>
      </c>
    </row>
    <row r="53" spans="1:22" ht="45.6" x14ac:dyDescent="0.25">
      <c r="A53" s="130">
        <v>10</v>
      </c>
      <c r="B53" s="131">
        <v>11</v>
      </c>
      <c r="C53" s="132" t="s">
        <v>128</v>
      </c>
      <c r="D53" s="133" t="s">
        <v>139</v>
      </c>
      <c r="E53" s="134">
        <v>18.600000000000001</v>
      </c>
      <c r="F53" s="135" t="s">
        <v>130</v>
      </c>
      <c r="G53" s="134"/>
      <c r="H53" s="134">
        <v>37</v>
      </c>
      <c r="I53" s="134" t="s">
        <v>140</v>
      </c>
      <c r="J53" s="134"/>
      <c r="K53" s="134">
        <v>69</v>
      </c>
      <c r="L53" s="135" t="s">
        <v>141</v>
      </c>
      <c r="M53" s="135"/>
      <c r="N53" s="135" t="s">
        <v>133</v>
      </c>
      <c r="O53" s="135"/>
      <c r="P53" s="135"/>
      <c r="Q53" s="135"/>
      <c r="R53" s="135"/>
      <c r="S53" s="135"/>
      <c r="T53" s="135"/>
      <c r="U53" s="135"/>
      <c r="V53" s="135"/>
    </row>
    <row r="54" spans="1:22" ht="18.45" customHeight="1" x14ac:dyDescent="0.25">
      <c r="A54" s="142" t="s">
        <v>142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</row>
    <row r="55" spans="1:22" ht="114" x14ac:dyDescent="0.25">
      <c r="A55" s="130">
        <v>11</v>
      </c>
      <c r="B55" s="131">
        <v>13</v>
      </c>
      <c r="C55" s="132" t="s">
        <v>143</v>
      </c>
      <c r="D55" s="133" t="s">
        <v>144</v>
      </c>
      <c r="E55" s="134">
        <v>2406.83</v>
      </c>
      <c r="F55" s="135" t="s">
        <v>145</v>
      </c>
      <c r="G55" s="134">
        <v>76.17</v>
      </c>
      <c r="H55" s="134" t="s">
        <v>146</v>
      </c>
      <c r="I55" s="134" t="s">
        <v>147</v>
      </c>
      <c r="J55" s="134">
        <v>3</v>
      </c>
      <c r="K55" s="134" t="s">
        <v>148</v>
      </c>
      <c r="L55" s="135" t="s">
        <v>149</v>
      </c>
      <c r="M55" s="135"/>
      <c r="N55" s="135" t="s">
        <v>79</v>
      </c>
      <c r="O55" s="135"/>
      <c r="P55" s="135"/>
      <c r="Q55" s="135"/>
      <c r="R55" s="135"/>
      <c r="S55" s="135"/>
      <c r="T55" s="135"/>
      <c r="U55" s="135"/>
      <c r="V55" s="135">
        <v>14</v>
      </c>
    </row>
    <row r="56" spans="1:22" ht="34.200000000000003" x14ac:dyDescent="0.25">
      <c r="A56" s="130">
        <v>12</v>
      </c>
      <c r="B56" s="131">
        <v>14</v>
      </c>
      <c r="C56" s="132" t="s">
        <v>150</v>
      </c>
      <c r="D56" s="133" t="s">
        <v>151</v>
      </c>
      <c r="E56" s="134">
        <v>16.920000000000002</v>
      </c>
      <c r="F56" s="135" t="s">
        <v>152</v>
      </c>
      <c r="G56" s="134"/>
      <c r="H56" s="134">
        <v>59</v>
      </c>
      <c r="I56" s="134" t="s">
        <v>153</v>
      </c>
      <c r="J56" s="134"/>
      <c r="K56" s="134">
        <v>167</v>
      </c>
      <c r="L56" s="135" t="s">
        <v>154</v>
      </c>
      <c r="M56" s="135"/>
      <c r="N56" s="135" t="s">
        <v>133</v>
      </c>
      <c r="O56" s="135"/>
      <c r="P56" s="135"/>
      <c r="Q56" s="135"/>
      <c r="R56" s="135"/>
      <c r="S56" s="135"/>
      <c r="T56" s="135"/>
      <c r="U56" s="135"/>
      <c r="V56" s="135"/>
    </row>
    <row r="57" spans="1:22" ht="68.400000000000006" x14ac:dyDescent="0.25">
      <c r="A57" s="130">
        <v>13</v>
      </c>
      <c r="B57" s="131">
        <v>15</v>
      </c>
      <c r="C57" s="132" t="s">
        <v>155</v>
      </c>
      <c r="D57" s="133" t="s">
        <v>156</v>
      </c>
      <c r="E57" s="134">
        <v>13.69</v>
      </c>
      <c r="F57" s="135">
        <v>13.69</v>
      </c>
      <c r="G57" s="134"/>
      <c r="H57" s="134" t="s">
        <v>157</v>
      </c>
      <c r="I57" s="134">
        <v>1</v>
      </c>
      <c r="J57" s="134"/>
      <c r="K57" s="134" t="s">
        <v>158</v>
      </c>
      <c r="L57" s="135">
        <v>15</v>
      </c>
      <c r="M57" s="135"/>
      <c r="N57" s="135" t="s">
        <v>79</v>
      </c>
      <c r="O57" s="135"/>
      <c r="P57" s="135"/>
      <c r="Q57" s="135"/>
      <c r="R57" s="135"/>
      <c r="S57" s="135"/>
      <c r="T57" s="135"/>
      <c r="U57" s="135"/>
      <c r="V57" s="135"/>
    </row>
    <row r="58" spans="1:22" ht="45.6" x14ac:dyDescent="0.25">
      <c r="A58" s="130">
        <v>14</v>
      </c>
      <c r="B58" s="131">
        <v>16</v>
      </c>
      <c r="C58" s="132" t="s">
        <v>159</v>
      </c>
      <c r="D58" s="133" t="s">
        <v>160</v>
      </c>
      <c r="E58" s="134">
        <v>2.82</v>
      </c>
      <c r="F58" s="135" t="s">
        <v>161</v>
      </c>
      <c r="G58" s="134"/>
      <c r="H58" s="134">
        <v>3</v>
      </c>
      <c r="I58" s="134" t="s">
        <v>162</v>
      </c>
      <c r="J58" s="134"/>
      <c r="K58" s="134">
        <v>8</v>
      </c>
      <c r="L58" s="135" t="s">
        <v>163</v>
      </c>
      <c r="M58" s="135"/>
      <c r="N58" s="135" t="s">
        <v>133</v>
      </c>
      <c r="O58" s="135"/>
      <c r="P58" s="135"/>
      <c r="Q58" s="135"/>
      <c r="R58" s="135"/>
      <c r="S58" s="135"/>
      <c r="T58" s="135"/>
      <c r="U58" s="135"/>
      <c r="V58" s="135"/>
    </row>
    <row r="59" spans="1:22" ht="45.6" x14ac:dyDescent="0.25">
      <c r="A59" s="130">
        <v>15</v>
      </c>
      <c r="B59" s="131">
        <v>17</v>
      </c>
      <c r="C59" s="132" t="s">
        <v>164</v>
      </c>
      <c r="D59" s="133" t="s">
        <v>160</v>
      </c>
      <c r="E59" s="134">
        <v>89.89</v>
      </c>
      <c r="F59" s="135" t="s">
        <v>165</v>
      </c>
      <c r="G59" s="134"/>
      <c r="H59" s="134">
        <v>90</v>
      </c>
      <c r="I59" s="134" t="s">
        <v>166</v>
      </c>
      <c r="J59" s="134"/>
      <c r="K59" s="134">
        <v>142</v>
      </c>
      <c r="L59" s="135" t="s">
        <v>167</v>
      </c>
      <c r="M59" s="135"/>
      <c r="N59" s="135" t="s">
        <v>133</v>
      </c>
      <c r="O59" s="135"/>
      <c r="P59" s="135"/>
      <c r="Q59" s="135"/>
      <c r="R59" s="135"/>
      <c r="S59" s="135"/>
      <c r="T59" s="135"/>
      <c r="U59" s="135"/>
      <c r="V59" s="135"/>
    </row>
    <row r="60" spans="1:22" ht="57" x14ac:dyDescent="0.25">
      <c r="A60" s="130">
        <v>16</v>
      </c>
      <c r="B60" s="131">
        <v>18</v>
      </c>
      <c r="C60" s="132" t="s">
        <v>168</v>
      </c>
      <c r="D60" s="133" t="s">
        <v>139</v>
      </c>
      <c r="E60" s="134">
        <v>12.46</v>
      </c>
      <c r="F60" s="135" t="s">
        <v>169</v>
      </c>
      <c r="G60" s="134"/>
      <c r="H60" s="134">
        <v>25</v>
      </c>
      <c r="I60" s="134" t="s">
        <v>170</v>
      </c>
      <c r="J60" s="134"/>
      <c r="K60" s="134">
        <v>58</v>
      </c>
      <c r="L60" s="135" t="s">
        <v>171</v>
      </c>
      <c r="M60" s="135"/>
      <c r="N60" s="135" t="s">
        <v>133</v>
      </c>
      <c r="O60" s="135"/>
      <c r="P60" s="135"/>
      <c r="Q60" s="135"/>
      <c r="R60" s="135"/>
      <c r="S60" s="135"/>
      <c r="T60" s="135"/>
      <c r="U60" s="135"/>
      <c r="V60" s="135"/>
    </row>
    <row r="61" spans="1:22" ht="45.6" x14ac:dyDescent="0.25">
      <c r="A61" s="130">
        <v>17</v>
      </c>
      <c r="B61" s="131">
        <v>19</v>
      </c>
      <c r="C61" s="132" t="s">
        <v>172</v>
      </c>
      <c r="D61" s="133" t="s">
        <v>139</v>
      </c>
      <c r="E61" s="134">
        <v>2.4500000000000002</v>
      </c>
      <c r="F61" s="135" t="s">
        <v>173</v>
      </c>
      <c r="G61" s="134"/>
      <c r="H61" s="134">
        <v>5</v>
      </c>
      <c r="I61" s="134" t="s">
        <v>174</v>
      </c>
      <c r="J61" s="134"/>
      <c r="K61" s="134">
        <v>12</v>
      </c>
      <c r="L61" s="135" t="s">
        <v>175</v>
      </c>
      <c r="M61" s="135"/>
      <c r="N61" s="135" t="s">
        <v>133</v>
      </c>
      <c r="O61" s="135"/>
      <c r="P61" s="135"/>
      <c r="Q61" s="135"/>
      <c r="R61" s="135"/>
      <c r="S61" s="135"/>
      <c r="T61" s="135"/>
      <c r="U61" s="135"/>
      <c r="V61" s="135"/>
    </row>
    <row r="62" spans="1:22" ht="68.400000000000006" x14ac:dyDescent="0.25">
      <c r="A62" s="130">
        <v>18</v>
      </c>
      <c r="B62" s="131">
        <v>20</v>
      </c>
      <c r="C62" s="132" t="s">
        <v>176</v>
      </c>
      <c r="D62" s="133" t="s">
        <v>120</v>
      </c>
      <c r="E62" s="134">
        <v>7162.38</v>
      </c>
      <c r="F62" s="135" t="s">
        <v>177</v>
      </c>
      <c r="G62" s="134" t="s">
        <v>178</v>
      </c>
      <c r="H62" s="134" t="s">
        <v>179</v>
      </c>
      <c r="I62" s="134" t="s">
        <v>180</v>
      </c>
      <c r="J62" s="134">
        <v>1</v>
      </c>
      <c r="K62" s="134" t="s">
        <v>181</v>
      </c>
      <c r="L62" s="135" t="s">
        <v>182</v>
      </c>
      <c r="M62" s="135"/>
      <c r="N62" s="135" t="s">
        <v>79</v>
      </c>
      <c r="O62" s="135"/>
      <c r="P62" s="135"/>
      <c r="Q62" s="135"/>
      <c r="R62" s="135"/>
      <c r="S62" s="135"/>
      <c r="T62" s="135"/>
      <c r="U62" s="135"/>
      <c r="V62" s="135" t="s">
        <v>183</v>
      </c>
    </row>
    <row r="63" spans="1:22" ht="34.200000000000003" x14ac:dyDescent="0.25">
      <c r="A63" s="130">
        <v>19</v>
      </c>
      <c r="B63" s="131">
        <v>21</v>
      </c>
      <c r="C63" s="132" t="s">
        <v>184</v>
      </c>
      <c r="D63" s="133" t="s">
        <v>160</v>
      </c>
      <c r="E63" s="134">
        <v>700</v>
      </c>
      <c r="F63" s="135" t="s">
        <v>185</v>
      </c>
      <c r="G63" s="134"/>
      <c r="H63" s="134">
        <v>700</v>
      </c>
      <c r="I63" s="134" t="s">
        <v>185</v>
      </c>
      <c r="J63" s="134"/>
      <c r="K63" s="134">
        <v>897</v>
      </c>
      <c r="L63" s="135" t="s">
        <v>186</v>
      </c>
      <c r="M63" s="135"/>
      <c r="N63" s="135" t="s">
        <v>133</v>
      </c>
      <c r="O63" s="135"/>
      <c r="P63" s="135"/>
      <c r="Q63" s="135"/>
      <c r="R63" s="135"/>
      <c r="S63" s="135"/>
      <c r="T63" s="135"/>
      <c r="U63" s="135"/>
      <c r="V63" s="135"/>
    </row>
    <row r="64" spans="1:22" ht="34.200000000000003" x14ac:dyDescent="0.25">
      <c r="A64" s="130">
        <v>20</v>
      </c>
      <c r="B64" s="131">
        <v>22</v>
      </c>
      <c r="C64" s="132" t="s">
        <v>187</v>
      </c>
      <c r="D64" s="133" t="s">
        <v>160</v>
      </c>
      <c r="E64" s="134">
        <v>73.8</v>
      </c>
      <c r="F64" s="135" t="s">
        <v>188</v>
      </c>
      <c r="G64" s="134"/>
      <c r="H64" s="134">
        <v>74</v>
      </c>
      <c r="I64" s="134" t="s">
        <v>131</v>
      </c>
      <c r="J64" s="134"/>
      <c r="K64" s="134">
        <v>416</v>
      </c>
      <c r="L64" s="135" t="s">
        <v>189</v>
      </c>
      <c r="M64" s="135"/>
      <c r="N64" s="135" t="s">
        <v>133</v>
      </c>
      <c r="O64" s="135"/>
      <c r="P64" s="135"/>
      <c r="Q64" s="135"/>
      <c r="R64" s="135"/>
      <c r="S64" s="135"/>
      <c r="T64" s="135"/>
      <c r="U64" s="135"/>
      <c r="V64" s="135"/>
    </row>
    <row r="65" spans="1:22" ht="34.200000000000003" x14ac:dyDescent="0.25">
      <c r="A65" s="130">
        <v>21</v>
      </c>
      <c r="B65" s="131">
        <v>23</v>
      </c>
      <c r="C65" s="132" t="s">
        <v>190</v>
      </c>
      <c r="D65" s="133" t="s">
        <v>160</v>
      </c>
      <c r="E65" s="134">
        <v>15.1</v>
      </c>
      <c r="F65" s="135" t="s">
        <v>191</v>
      </c>
      <c r="G65" s="134"/>
      <c r="H65" s="134">
        <v>15</v>
      </c>
      <c r="I65" s="134" t="s">
        <v>192</v>
      </c>
      <c r="J65" s="134"/>
      <c r="K65" s="134">
        <v>39</v>
      </c>
      <c r="L65" s="135" t="s">
        <v>193</v>
      </c>
      <c r="M65" s="135"/>
      <c r="N65" s="135" t="s">
        <v>133</v>
      </c>
      <c r="O65" s="135"/>
      <c r="P65" s="135"/>
      <c r="Q65" s="135"/>
      <c r="R65" s="135"/>
      <c r="S65" s="135"/>
      <c r="T65" s="135"/>
      <c r="U65" s="135"/>
      <c r="V65" s="135"/>
    </row>
    <row r="66" spans="1:22" ht="18.45" customHeight="1" x14ac:dyDescent="0.25">
      <c r="A66" s="142" t="s">
        <v>194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</row>
    <row r="67" spans="1:22" ht="68.400000000000006" x14ac:dyDescent="0.25">
      <c r="A67" s="130">
        <v>22</v>
      </c>
      <c r="B67" s="131">
        <v>24</v>
      </c>
      <c r="C67" s="132" t="s">
        <v>176</v>
      </c>
      <c r="D67" s="133" t="s">
        <v>195</v>
      </c>
      <c r="E67" s="134">
        <v>7162.38</v>
      </c>
      <c r="F67" s="135" t="s">
        <v>177</v>
      </c>
      <c r="G67" s="134" t="s">
        <v>178</v>
      </c>
      <c r="H67" s="134" t="s">
        <v>196</v>
      </c>
      <c r="I67" s="134" t="s">
        <v>197</v>
      </c>
      <c r="J67" s="134">
        <v>1</v>
      </c>
      <c r="K67" s="134" t="s">
        <v>198</v>
      </c>
      <c r="L67" s="135" t="s">
        <v>199</v>
      </c>
      <c r="M67" s="135"/>
      <c r="N67" s="135" t="s">
        <v>79</v>
      </c>
      <c r="O67" s="135"/>
      <c r="P67" s="135"/>
      <c r="Q67" s="135"/>
      <c r="R67" s="135"/>
      <c r="S67" s="135"/>
      <c r="T67" s="135"/>
      <c r="U67" s="135"/>
      <c r="V67" s="135" t="s">
        <v>200</v>
      </c>
    </row>
    <row r="68" spans="1:22" ht="34.200000000000003" x14ac:dyDescent="0.25">
      <c r="A68" s="130">
        <v>23</v>
      </c>
      <c r="B68" s="131">
        <v>25</v>
      </c>
      <c r="C68" s="132" t="s">
        <v>184</v>
      </c>
      <c r="D68" s="133" t="s">
        <v>160</v>
      </c>
      <c r="E68" s="134">
        <v>700</v>
      </c>
      <c r="F68" s="135" t="s">
        <v>185</v>
      </c>
      <c r="G68" s="134"/>
      <c r="H68" s="134">
        <v>700</v>
      </c>
      <c r="I68" s="134" t="s">
        <v>185</v>
      </c>
      <c r="J68" s="134"/>
      <c r="K68" s="134">
        <v>897</v>
      </c>
      <c r="L68" s="135" t="s">
        <v>186</v>
      </c>
      <c r="M68" s="135"/>
      <c r="N68" s="135" t="s">
        <v>133</v>
      </c>
      <c r="O68" s="135"/>
      <c r="P68" s="135"/>
      <c r="Q68" s="135"/>
      <c r="R68" s="135"/>
      <c r="S68" s="135"/>
      <c r="T68" s="135"/>
      <c r="U68" s="135"/>
      <c r="V68" s="135"/>
    </row>
    <row r="69" spans="1:22" ht="34.200000000000003" x14ac:dyDescent="0.25">
      <c r="A69" s="130">
        <v>24</v>
      </c>
      <c r="B69" s="131">
        <v>26</v>
      </c>
      <c r="C69" s="132" t="s">
        <v>187</v>
      </c>
      <c r="D69" s="133" t="s">
        <v>160</v>
      </c>
      <c r="E69" s="134">
        <v>73.8</v>
      </c>
      <c r="F69" s="135" t="s">
        <v>188</v>
      </c>
      <c r="G69" s="134"/>
      <c r="H69" s="134">
        <v>74</v>
      </c>
      <c r="I69" s="134" t="s">
        <v>131</v>
      </c>
      <c r="J69" s="134"/>
      <c r="K69" s="134">
        <v>416</v>
      </c>
      <c r="L69" s="135" t="s">
        <v>189</v>
      </c>
      <c r="M69" s="135"/>
      <c r="N69" s="135" t="s">
        <v>133</v>
      </c>
      <c r="O69" s="135"/>
      <c r="P69" s="135"/>
      <c r="Q69" s="135"/>
      <c r="R69" s="135"/>
      <c r="S69" s="135"/>
      <c r="T69" s="135"/>
      <c r="U69" s="135"/>
      <c r="V69" s="135"/>
    </row>
    <row r="70" spans="1:22" ht="34.200000000000003" x14ac:dyDescent="0.25">
      <c r="A70" s="136">
        <v>25</v>
      </c>
      <c r="B70" s="137">
        <v>27</v>
      </c>
      <c r="C70" s="138" t="s">
        <v>190</v>
      </c>
      <c r="D70" s="139" t="s">
        <v>139</v>
      </c>
      <c r="E70" s="140">
        <v>15.1</v>
      </c>
      <c r="F70" s="141" t="s">
        <v>191</v>
      </c>
      <c r="G70" s="140"/>
      <c r="H70" s="140">
        <v>30</v>
      </c>
      <c r="I70" s="140" t="s">
        <v>201</v>
      </c>
      <c r="J70" s="140"/>
      <c r="K70" s="140">
        <v>77</v>
      </c>
      <c r="L70" s="141" t="s">
        <v>202</v>
      </c>
      <c r="M70" s="141"/>
      <c r="N70" s="141" t="s">
        <v>133</v>
      </c>
      <c r="O70" s="141"/>
      <c r="P70" s="141"/>
      <c r="Q70" s="141"/>
      <c r="R70" s="141"/>
      <c r="S70" s="141"/>
      <c r="T70" s="141"/>
      <c r="U70" s="141"/>
      <c r="V70" s="141"/>
    </row>
    <row r="71" spans="1:22" ht="19.350000000000001" customHeight="1" x14ac:dyDescent="0.25">
      <c r="A71" s="128" t="s">
        <v>203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42" t="s">
        <v>110</v>
      </c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</row>
    <row r="73" spans="1:22" ht="57" x14ac:dyDescent="0.25">
      <c r="A73" s="136">
        <v>26</v>
      </c>
      <c r="B73" s="137">
        <v>28</v>
      </c>
      <c r="C73" s="138" t="s">
        <v>204</v>
      </c>
      <c r="D73" s="139" t="s">
        <v>205</v>
      </c>
      <c r="E73" s="140">
        <v>508.07</v>
      </c>
      <c r="F73" s="141" t="s">
        <v>206</v>
      </c>
      <c r="G73" s="140">
        <v>1.03</v>
      </c>
      <c r="H73" s="140" t="s">
        <v>207</v>
      </c>
      <c r="I73" s="140" t="s">
        <v>208</v>
      </c>
      <c r="J73" s="140"/>
      <c r="K73" s="140" t="s">
        <v>209</v>
      </c>
      <c r="L73" s="141" t="s">
        <v>210</v>
      </c>
      <c r="M73" s="141"/>
      <c r="N73" s="141" t="s">
        <v>79</v>
      </c>
      <c r="O73" s="141"/>
      <c r="P73" s="141"/>
      <c r="Q73" s="141"/>
      <c r="R73" s="141"/>
      <c r="S73" s="141"/>
      <c r="T73" s="141"/>
      <c r="U73" s="141"/>
      <c r="V73" s="141">
        <v>1</v>
      </c>
    </row>
    <row r="74" spans="1:22" ht="19.350000000000001" customHeight="1" x14ac:dyDescent="0.25">
      <c r="A74" s="128" t="s">
        <v>211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18.45" customHeight="1" x14ac:dyDescent="0.25">
      <c r="A75" s="142" t="s">
        <v>212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</row>
    <row r="76" spans="1:22" ht="91.2" x14ac:dyDescent="0.25">
      <c r="A76" s="130">
        <v>27</v>
      </c>
      <c r="B76" s="131">
        <v>29</v>
      </c>
      <c r="C76" s="132" t="s">
        <v>213</v>
      </c>
      <c r="D76" s="133" t="s">
        <v>134</v>
      </c>
      <c r="E76" s="134">
        <v>4596.33</v>
      </c>
      <c r="F76" s="135" t="s">
        <v>214</v>
      </c>
      <c r="G76" s="134" t="s">
        <v>122</v>
      </c>
      <c r="H76" s="134" t="s">
        <v>215</v>
      </c>
      <c r="I76" s="134" t="s">
        <v>216</v>
      </c>
      <c r="J76" s="134">
        <v>3</v>
      </c>
      <c r="K76" s="134" t="s">
        <v>217</v>
      </c>
      <c r="L76" s="135" t="s">
        <v>218</v>
      </c>
      <c r="M76" s="135"/>
      <c r="N76" s="135" t="s">
        <v>79</v>
      </c>
      <c r="O76" s="135"/>
      <c r="P76" s="135"/>
      <c r="Q76" s="135"/>
      <c r="R76" s="135"/>
      <c r="S76" s="135"/>
      <c r="T76" s="135"/>
      <c r="U76" s="135"/>
      <c r="V76" s="135" t="s">
        <v>219</v>
      </c>
    </row>
    <row r="77" spans="1:22" ht="79.8" x14ac:dyDescent="0.25">
      <c r="A77" s="130">
        <v>28</v>
      </c>
      <c r="B77" s="131">
        <v>30</v>
      </c>
      <c r="C77" s="132" t="s">
        <v>111</v>
      </c>
      <c r="D77" s="133" t="s">
        <v>220</v>
      </c>
      <c r="E77" s="134">
        <v>2435.67</v>
      </c>
      <c r="F77" s="135" t="s">
        <v>113</v>
      </c>
      <c r="G77" s="134" t="s">
        <v>114</v>
      </c>
      <c r="H77" s="134" t="s">
        <v>221</v>
      </c>
      <c r="I77" s="134" t="s">
        <v>222</v>
      </c>
      <c r="J77" s="134">
        <v>8</v>
      </c>
      <c r="K77" s="134" t="s">
        <v>223</v>
      </c>
      <c r="L77" s="135" t="s">
        <v>224</v>
      </c>
      <c r="M77" s="135"/>
      <c r="N77" s="135" t="s">
        <v>79</v>
      </c>
      <c r="O77" s="135"/>
      <c r="P77" s="135"/>
      <c r="Q77" s="135"/>
      <c r="R77" s="135"/>
      <c r="S77" s="135"/>
      <c r="T77" s="135"/>
      <c r="U77" s="135"/>
      <c r="V77" s="135" t="s">
        <v>225</v>
      </c>
    </row>
    <row r="78" spans="1:22" ht="45.6" x14ac:dyDescent="0.25">
      <c r="A78" s="136">
        <v>29</v>
      </c>
      <c r="B78" s="137">
        <v>31</v>
      </c>
      <c r="C78" s="138" t="s">
        <v>128</v>
      </c>
      <c r="D78" s="139" t="s">
        <v>226</v>
      </c>
      <c r="E78" s="140">
        <v>18.600000000000001</v>
      </c>
      <c r="F78" s="141" t="s">
        <v>130</v>
      </c>
      <c r="G78" s="140"/>
      <c r="H78" s="140">
        <v>56</v>
      </c>
      <c r="I78" s="140" t="s">
        <v>227</v>
      </c>
      <c r="J78" s="140"/>
      <c r="K78" s="140">
        <v>103</v>
      </c>
      <c r="L78" s="141" t="s">
        <v>228</v>
      </c>
      <c r="M78" s="141"/>
      <c r="N78" s="141" t="s">
        <v>133</v>
      </c>
      <c r="O78" s="141"/>
      <c r="P78" s="141"/>
      <c r="Q78" s="141"/>
      <c r="R78" s="141"/>
      <c r="S78" s="141"/>
      <c r="T78" s="141"/>
      <c r="U78" s="141"/>
      <c r="V78" s="141"/>
    </row>
    <row r="79" spans="1:22" ht="19.350000000000001" customHeight="1" x14ac:dyDescent="0.25">
      <c r="A79" s="128" t="s">
        <v>229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</row>
    <row r="80" spans="1:22" ht="18.45" customHeight="1" x14ac:dyDescent="0.25">
      <c r="A80" s="142" t="s">
        <v>230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</row>
    <row r="81" spans="1:22" ht="68.400000000000006" x14ac:dyDescent="0.25">
      <c r="A81" s="130">
        <v>30</v>
      </c>
      <c r="B81" s="131">
        <v>32</v>
      </c>
      <c r="C81" s="132" t="s">
        <v>231</v>
      </c>
      <c r="D81" s="133" t="s">
        <v>120</v>
      </c>
      <c r="E81" s="134">
        <v>2250.2399999999998</v>
      </c>
      <c r="F81" s="135" t="s">
        <v>232</v>
      </c>
      <c r="G81" s="134" t="s">
        <v>233</v>
      </c>
      <c r="H81" s="134" t="s">
        <v>234</v>
      </c>
      <c r="I81" s="134" t="s">
        <v>235</v>
      </c>
      <c r="J81" s="134"/>
      <c r="K81" s="134" t="s">
        <v>236</v>
      </c>
      <c r="L81" s="135" t="s">
        <v>237</v>
      </c>
      <c r="M81" s="135"/>
      <c r="N81" s="135" t="s">
        <v>79</v>
      </c>
      <c r="O81" s="135"/>
      <c r="P81" s="135"/>
      <c r="Q81" s="135"/>
      <c r="R81" s="135"/>
      <c r="S81" s="135"/>
      <c r="T81" s="135"/>
      <c r="U81" s="135"/>
      <c r="V81" s="135"/>
    </row>
    <row r="82" spans="1:22" ht="34.200000000000003" x14ac:dyDescent="0.25">
      <c r="A82" s="136">
        <v>31</v>
      </c>
      <c r="B82" s="137">
        <v>33</v>
      </c>
      <c r="C82" s="138" t="s">
        <v>238</v>
      </c>
      <c r="D82" s="139" t="s">
        <v>139</v>
      </c>
      <c r="E82" s="140">
        <v>2.41</v>
      </c>
      <c r="F82" s="141" t="s">
        <v>239</v>
      </c>
      <c r="G82" s="140"/>
      <c r="H82" s="140">
        <v>5</v>
      </c>
      <c r="I82" s="140" t="s">
        <v>174</v>
      </c>
      <c r="J82" s="140"/>
      <c r="K82" s="140">
        <v>35</v>
      </c>
      <c r="L82" s="141" t="s">
        <v>240</v>
      </c>
      <c r="M82" s="141"/>
      <c r="N82" s="141" t="s">
        <v>133</v>
      </c>
      <c r="O82" s="141"/>
      <c r="P82" s="141"/>
      <c r="Q82" s="141"/>
      <c r="R82" s="141"/>
      <c r="S82" s="141"/>
      <c r="T82" s="141"/>
      <c r="U82" s="141"/>
      <c r="V82" s="141"/>
    </row>
    <row r="83" spans="1:22" ht="19.350000000000001" customHeight="1" x14ac:dyDescent="0.25">
      <c r="A83" s="128" t="s">
        <v>241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</row>
    <row r="84" spans="1:22" ht="18.45" customHeight="1" x14ac:dyDescent="0.25">
      <c r="A84" s="142" t="s">
        <v>212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</row>
    <row r="85" spans="1:22" ht="57" x14ac:dyDescent="0.25">
      <c r="A85" s="130">
        <v>32</v>
      </c>
      <c r="B85" s="131">
        <v>6</v>
      </c>
      <c r="C85" s="132" t="s">
        <v>242</v>
      </c>
      <c r="D85" s="133" t="s">
        <v>243</v>
      </c>
      <c r="E85" s="134">
        <v>1010.59</v>
      </c>
      <c r="F85" s="135" t="s">
        <v>244</v>
      </c>
      <c r="G85" s="134">
        <v>5.16</v>
      </c>
      <c r="H85" s="134" t="s">
        <v>245</v>
      </c>
      <c r="I85" s="134" t="s">
        <v>246</v>
      </c>
      <c r="J85" s="134"/>
      <c r="K85" s="134" t="s">
        <v>247</v>
      </c>
      <c r="L85" s="135" t="s">
        <v>248</v>
      </c>
      <c r="M85" s="135"/>
      <c r="N85" s="135" t="s">
        <v>79</v>
      </c>
      <c r="O85" s="135"/>
      <c r="P85" s="135"/>
      <c r="Q85" s="135"/>
      <c r="R85" s="135"/>
      <c r="S85" s="135"/>
      <c r="T85" s="135"/>
      <c r="U85" s="135"/>
      <c r="V85" s="135"/>
    </row>
    <row r="86" spans="1:22" ht="18.45" customHeight="1" x14ac:dyDescent="0.25">
      <c r="A86" s="142" t="s">
        <v>249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</row>
    <row r="87" spans="1:22" ht="68.400000000000006" x14ac:dyDescent="0.25">
      <c r="A87" s="136">
        <v>33</v>
      </c>
      <c r="B87" s="137">
        <v>7</v>
      </c>
      <c r="C87" s="138" t="s">
        <v>155</v>
      </c>
      <c r="D87" s="139" t="s">
        <v>156</v>
      </c>
      <c r="E87" s="140">
        <v>13.69</v>
      </c>
      <c r="F87" s="141">
        <v>13.69</v>
      </c>
      <c r="G87" s="140"/>
      <c r="H87" s="140" t="s">
        <v>157</v>
      </c>
      <c r="I87" s="140">
        <v>1</v>
      </c>
      <c r="J87" s="140"/>
      <c r="K87" s="140" t="s">
        <v>158</v>
      </c>
      <c r="L87" s="141">
        <v>15</v>
      </c>
      <c r="M87" s="141"/>
      <c r="N87" s="141" t="s">
        <v>79</v>
      </c>
      <c r="O87" s="141"/>
      <c r="P87" s="141"/>
      <c r="Q87" s="141"/>
      <c r="R87" s="141"/>
      <c r="S87" s="141"/>
      <c r="T87" s="141"/>
      <c r="U87" s="141"/>
      <c r="V87" s="141"/>
    </row>
    <row r="88" spans="1:22" ht="34.200000000000003" x14ac:dyDescent="0.25">
      <c r="A88" s="144" t="s">
        <v>250</v>
      </c>
      <c r="B88" s="145"/>
      <c r="C88" s="145"/>
      <c r="D88" s="145"/>
      <c r="E88" s="145"/>
      <c r="F88" s="145"/>
      <c r="G88" s="145"/>
      <c r="H88" s="146">
        <v>3370</v>
      </c>
      <c r="I88" s="146" t="s">
        <v>251</v>
      </c>
      <c r="J88" s="146">
        <v>22</v>
      </c>
      <c r="K88" s="146">
        <v>12278</v>
      </c>
      <c r="L88" s="146" t="s">
        <v>252</v>
      </c>
      <c r="M88" s="146"/>
      <c r="N88" s="146"/>
      <c r="O88" s="146"/>
      <c r="P88" s="146"/>
      <c r="Q88" s="146"/>
      <c r="R88" s="146"/>
      <c r="S88" s="146"/>
      <c r="T88" s="146"/>
      <c r="U88" s="146"/>
      <c r="V88" s="146" t="s">
        <v>253</v>
      </c>
    </row>
    <row r="89" spans="1:22" x14ac:dyDescent="0.25">
      <c r="A89" s="144" t="s">
        <v>254</v>
      </c>
      <c r="B89" s="145"/>
      <c r="C89" s="145"/>
      <c r="D89" s="145"/>
      <c r="E89" s="145"/>
      <c r="F89" s="145"/>
      <c r="G89" s="145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4" t="s">
        <v>255</v>
      </c>
      <c r="B90" s="145"/>
      <c r="C90" s="145"/>
      <c r="D90" s="145"/>
      <c r="E90" s="145"/>
      <c r="F90" s="145"/>
      <c r="G90" s="145"/>
      <c r="H90" s="146">
        <v>457</v>
      </c>
      <c r="I90" s="146"/>
      <c r="J90" s="146"/>
      <c r="K90" s="146">
        <v>5066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x14ac:dyDescent="0.25">
      <c r="A91" s="144" t="s">
        <v>256</v>
      </c>
      <c r="B91" s="145"/>
      <c r="C91" s="145"/>
      <c r="D91" s="145"/>
      <c r="E91" s="145"/>
      <c r="F91" s="145"/>
      <c r="G91" s="145"/>
      <c r="H91" s="146">
        <v>2891</v>
      </c>
      <c r="I91" s="146"/>
      <c r="J91" s="146"/>
      <c r="K91" s="146">
        <v>7096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4" t="s">
        <v>257</v>
      </c>
      <c r="B92" s="145"/>
      <c r="C92" s="145"/>
      <c r="D92" s="145"/>
      <c r="E92" s="145"/>
      <c r="F92" s="145"/>
      <c r="G92" s="145"/>
      <c r="H92" s="146">
        <v>22</v>
      </c>
      <c r="I92" s="146"/>
      <c r="J92" s="146"/>
      <c r="K92" s="146">
        <v>122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7" t="s">
        <v>258</v>
      </c>
      <c r="B93" s="148"/>
      <c r="C93" s="148"/>
      <c r="D93" s="148"/>
      <c r="E93" s="148"/>
      <c r="F93" s="148"/>
      <c r="G93" s="148"/>
      <c r="H93" s="149">
        <v>455</v>
      </c>
      <c r="I93" s="149"/>
      <c r="J93" s="149"/>
      <c r="K93" s="149">
        <v>5041</v>
      </c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</row>
    <row r="94" spans="1:22" x14ac:dyDescent="0.25">
      <c r="A94" s="147" t="s">
        <v>259</v>
      </c>
      <c r="B94" s="148"/>
      <c r="C94" s="148"/>
      <c r="D94" s="148"/>
      <c r="E94" s="148"/>
      <c r="F94" s="148"/>
      <c r="G94" s="148"/>
      <c r="H94" s="149">
        <v>273</v>
      </c>
      <c r="I94" s="149"/>
      <c r="J94" s="149"/>
      <c r="K94" s="149">
        <v>3017</v>
      </c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</row>
    <row r="95" spans="1:22" x14ac:dyDescent="0.25">
      <c r="A95" s="147" t="s">
        <v>260</v>
      </c>
      <c r="B95" s="148"/>
      <c r="C95" s="148"/>
      <c r="D95" s="148"/>
      <c r="E95" s="148"/>
      <c r="F95" s="148"/>
      <c r="G95" s="148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</row>
    <row r="96" spans="1:22" x14ac:dyDescent="0.25">
      <c r="A96" s="144" t="s">
        <v>261</v>
      </c>
      <c r="B96" s="145"/>
      <c r="C96" s="145"/>
      <c r="D96" s="145"/>
      <c r="E96" s="145"/>
      <c r="F96" s="145"/>
      <c r="G96" s="145"/>
      <c r="H96" s="146">
        <v>154</v>
      </c>
      <c r="I96" s="146"/>
      <c r="J96" s="146"/>
      <c r="K96" s="146">
        <v>1112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262</v>
      </c>
      <c r="B97" s="145"/>
      <c r="C97" s="145"/>
      <c r="D97" s="145"/>
      <c r="E97" s="145"/>
      <c r="F97" s="145"/>
      <c r="G97" s="145"/>
      <c r="H97" s="146">
        <v>84</v>
      </c>
      <c r="I97" s="146"/>
      <c r="J97" s="146"/>
      <c r="K97" s="146">
        <v>768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ht="30" customHeight="1" x14ac:dyDescent="0.25">
      <c r="A98" s="144" t="s">
        <v>263</v>
      </c>
      <c r="B98" s="145"/>
      <c r="C98" s="145"/>
      <c r="D98" s="145"/>
      <c r="E98" s="145"/>
      <c r="F98" s="145"/>
      <c r="G98" s="145"/>
      <c r="H98" s="146">
        <v>52</v>
      </c>
      <c r="I98" s="146"/>
      <c r="J98" s="146"/>
      <c r="K98" s="146">
        <v>401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4" t="s">
        <v>264</v>
      </c>
      <c r="B99" s="145"/>
      <c r="C99" s="145"/>
      <c r="D99" s="145"/>
      <c r="E99" s="145"/>
      <c r="F99" s="145"/>
      <c r="G99" s="145"/>
      <c r="H99" s="146">
        <v>67</v>
      </c>
      <c r="I99" s="146"/>
      <c r="J99" s="146"/>
      <c r="K99" s="146">
        <v>535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t="30" customHeight="1" x14ac:dyDescent="0.25">
      <c r="A100" s="144" t="s">
        <v>265</v>
      </c>
      <c r="B100" s="145"/>
      <c r="C100" s="145"/>
      <c r="D100" s="145"/>
      <c r="E100" s="145"/>
      <c r="F100" s="145"/>
      <c r="G100" s="145"/>
      <c r="H100" s="146">
        <v>3678</v>
      </c>
      <c r="I100" s="146"/>
      <c r="J100" s="146"/>
      <c r="K100" s="146">
        <v>17286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t="30" customHeight="1" x14ac:dyDescent="0.25">
      <c r="A101" s="144" t="s">
        <v>266</v>
      </c>
      <c r="B101" s="145"/>
      <c r="C101" s="145"/>
      <c r="D101" s="145"/>
      <c r="E101" s="145"/>
      <c r="F101" s="145"/>
      <c r="G101" s="145"/>
      <c r="H101" s="146">
        <v>63</v>
      </c>
      <c r="I101" s="146"/>
      <c r="J101" s="146"/>
      <c r="K101" s="146">
        <v>234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x14ac:dyDescent="0.25">
      <c r="A102" s="144" t="s">
        <v>267</v>
      </c>
      <c r="B102" s="145"/>
      <c r="C102" s="145"/>
      <c r="D102" s="145"/>
      <c r="E102" s="145"/>
      <c r="F102" s="145"/>
      <c r="G102" s="145"/>
      <c r="H102" s="146">
        <v>4098</v>
      </c>
      <c r="I102" s="146"/>
      <c r="J102" s="146"/>
      <c r="K102" s="146">
        <v>20336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t="30" customHeight="1" x14ac:dyDescent="0.25">
      <c r="A103" s="144" t="s">
        <v>268</v>
      </c>
      <c r="B103" s="145"/>
      <c r="C103" s="145"/>
      <c r="D103" s="145"/>
      <c r="E103" s="145"/>
      <c r="F103" s="145"/>
      <c r="G103" s="145"/>
      <c r="H103" s="146">
        <v>545.73</v>
      </c>
      <c r="I103" s="146"/>
      <c r="J103" s="146"/>
      <c r="K103" s="146">
        <v>1534.96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7" t="s">
        <v>269</v>
      </c>
      <c r="B104" s="148"/>
      <c r="C104" s="148"/>
      <c r="D104" s="148"/>
      <c r="E104" s="148"/>
      <c r="F104" s="148"/>
      <c r="G104" s="148"/>
      <c r="H104" s="149">
        <v>4643.7299999999996</v>
      </c>
      <c r="I104" s="149"/>
      <c r="J104" s="149"/>
      <c r="K104" s="149">
        <v>21870.959999999999</v>
      </c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</row>
    <row r="105" spans="1:22" x14ac:dyDescent="0.25">
      <c r="A105" s="50"/>
      <c r="B105" s="39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2" x14ac:dyDescent="0.25">
      <c r="A106" s="50"/>
      <c r="B106" s="39"/>
      <c r="C106" s="73" t="s">
        <v>64</v>
      </c>
      <c r="D106" s="48"/>
      <c r="E106" s="48"/>
      <c r="F106" s="48"/>
      <c r="G106" s="48"/>
      <c r="H106" s="74">
        <f>IF(ISBLANK(Y30),"",ROUND(Z30/Y30,2)*100)</f>
        <v>100</v>
      </c>
      <c r="I106" s="48"/>
      <c r="J106" s="48"/>
      <c r="K106" s="74">
        <f>IF(ISBLANK(Y31),"",ROUND(Z31/Y31,2)*100)</f>
        <v>100</v>
      </c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</row>
    <row r="107" spans="1:22" x14ac:dyDescent="0.25">
      <c r="A107" s="50"/>
      <c r="B107" s="39"/>
      <c r="C107" s="73" t="s">
        <v>65</v>
      </c>
      <c r="D107" s="48"/>
      <c r="E107" s="48"/>
      <c r="F107" s="48"/>
      <c r="G107" s="48"/>
      <c r="H107" s="45">
        <f>IF(ISBLANK(Y30),"",ROUND(AA30/Y30,2)*100)</f>
        <v>60</v>
      </c>
      <c r="I107" s="48"/>
      <c r="J107" s="48"/>
      <c r="K107" s="45">
        <f>IF(ISBLANK(Y31),"",ROUND(AA31/Y31,2)*100)</f>
        <v>60</v>
      </c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</row>
    <row r="108" spans="1:22" x14ac:dyDescent="0.25">
      <c r="A108" s="28"/>
      <c r="B108" s="28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x14ac:dyDescent="0.25">
      <c r="B109" s="75" t="s">
        <v>69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x14ac:dyDescent="0.25">
      <c r="B110" s="3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x14ac:dyDescent="0.25">
      <c r="B111" s="75" t="s">
        <v>70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x14ac:dyDescent="0.25">
      <c r="B112" s="46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  <row r="122" spans="3:7" x14ac:dyDescent="0.25">
      <c r="C122" s="49"/>
      <c r="D122" s="49"/>
      <c r="E122" s="49"/>
      <c r="F122" s="49"/>
      <c r="G122" s="49"/>
    </row>
    <row r="123" spans="3:7" x14ac:dyDescent="0.25">
      <c r="C123" s="49"/>
      <c r="D123" s="49"/>
      <c r="E123" s="49"/>
      <c r="F123" s="49"/>
      <c r="G123" s="49"/>
    </row>
    <row r="124" spans="3:7" x14ac:dyDescent="0.25">
      <c r="C124" s="49"/>
      <c r="D124" s="49"/>
      <c r="E124" s="49"/>
      <c r="F124" s="49"/>
      <c r="G124" s="49"/>
    </row>
    <row r="125" spans="3:7" x14ac:dyDescent="0.25">
      <c r="C125" s="49"/>
      <c r="D125" s="49"/>
      <c r="E125" s="49"/>
      <c r="F125" s="49"/>
      <c r="G125" s="49"/>
    </row>
  </sheetData>
  <mergeCells count="64">
    <mergeCell ref="A103:G103"/>
    <mergeCell ref="A104:G104"/>
    <mergeCell ref="A97:G97"/>
    <mergeCell ref="A98:G98"/>
    <mergeCell ref="A99:G99"/>
    <mergeCell ref="A100:G100"/>
    <mergeCell ref="A101:G101"/>
    <mergeCell ref="A102:G102"/>
    <mergeCell ref="A91:G91"/>
    <mergeCell ref="A92:G92"/>
    <mergeCell ref="A93:G93"/>
    <mergeCell ref="A94:G94"/>
    <mergeCell ref="A95:G95"/>
    <mergeCell ref="A96:G96"/>
    <mergeCell ref="A83:V83"/>
    <mergeCell ref="A84:V84"/>
    <mergeCell ref="A86:V86"/>
    <mergeCell ref="A88:G88"/>
    <mergeCell ref="A89:G89"/>
    <mergeCell ref="A90:G90"/>
    <mergeCell ref="A71:V71"/>
    <mergeCell ref="A72:V72"/>
    <mergeCell ref="A74:V74"/>
    <mergeCell ref="A75:V75"/>
    <mergeCell ref="A79:V79"/>
    <mergeCell ref="A80:V80"/>
    <mergeCell ref="A40:V40"/>
    <mergeCell ref="A42:V42"/>
    <mergeCell ref="A47:V47"/>
    <mergeCell ref="A48:V48"/>
    <mergeCell ref="A54:V54"/>
    <mergeCell ref="A66:V6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4643.73/1000</f>
        <v>4.6437299999999997</v>
      </c>
      <c r="H11" s="85"/>
      <c r="I11" s="55" t="s">
        <v>6</v>
      </c>
      <c r="J11" s="86">
        <f>21870.96/1000</f>
        <v>21.87096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4.0759999999999998E-2</v>
      </c>
      <c r="H14" s="85"/>
      <c r="I14" s="55" t="s">
        <v>8</v>
      </c>
      <c r="J14" s="86">
        <f>(P14+P15)/1000</f>
        <v>4.0759999999999998E-2</v>
      </c>
      <c r="K14" s="87"/>
      <c r="L14" s="58">
        <v>457</v>
      </c>
      <c r="M14" s="35" t="s">
        <v>8</v>
      </c>
      <c r="N14" s="57"/>
      <c r="O14" s="26">
        <v>40.71</v>
      </c>
      <c r="P14" s="27">
        <v>40.71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457/1000</f>
        <v>0.45700000000000002</v>
      </c>
      <c r="H15" s="117"/>
      <c r="I15" s="55" t="s">
        <v>6</v>
      </c>
      <c r="J15" s="86">
        <f>5066/1000</f>
        <v>5.0659999999999998</v>
      </c>
      <c r="K15" s="87"/>
      <c r="L15" s="59">
        <v>5060</v>
      </c>
      <c r="M15" s="35" t="s">
        <v>6</v>
      </c>
      <c r="N15" s="57"/>
      <c r="O15" s="26">
        <v>0.05</v>
      </c>
      <c r="P15" s="27">
        <v>0.05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270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271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272</v>
      </c>
      <c r="C26" s="132" t="s">
        <v>273</v>
      </c>
      <c r="D26" s="154" t="s">
        <v>274</v>
      </c>
      <c r="E26" s="155">
        <v>2.14</v>
      </c>
      <c r="F26" s="134" t="s">
        <v>275</v>
      </c>
      <c r="G26" s="134">
        <v>21.1</v>
      </c>
      <c r="H26" s="156"/>
      <c r="I26" s="156"/>
      <c r="J26" s="134" t="s">
        <v>276</v>
      </c>
      <c r="K26" s="134">
        <v>232.58</v>
      </c>
      <c r="L26" s="157"/>
      <c r="M26" s="156">
        <f>IF(ISNUMBER(K26/G26),IF(NOT(K26/G26=0),K26/G26, " "), " ")</f>
        <v>11.022748815165876</v>
      </c>
      <c r="N26" s="154"/>
    </row>
    <row r="27" spans="1:23" s="29" customFormat="1" ht="22.8" x14ac:dyDescent="0.25">
      <c r="A27" s="152">
        <v>2</v>
      </c>
      <c r="B27" s="153" t="s">
        <v>277</v>
      </c>
      <c r="C27" s="132" t="s">
        <v>278</v>
      </c>
      <c r="D27" s="154" t="s">
        <v>274</v>
      </c>
      <c r="E27" s="155">
        <v>3.22</v>
      </c>
      <c r="F27" s="134" t="s">
        <v>279</v>
      </c>
      <c r="G27" s="134">
        <v>33.26</v>
      </c>
      <c r="H27" s="156"/>
      <c r="I27" s="156"/>
      <c r="J27" s="134" t="s">
        <v>280</v>
      </c>
      <c r="K27" s="134">
        <v>366.79</v>
      </c>
      <c r="L27" s="157"/>
      <c r="M27" s="156">
        <f>IF(ISNUMBER(K27/G27),IF(NOT(K27/G27=0),K27/G27, " "), " ")</f>
        <v>11.027961515333736</v>
      </c>
      <c r="N27" s="154"/>
    </row>
    <row r="28" spans="1:23" s="29" customFormat="1" ht="22.8" x14ac:dyDescent="0.25">
      <c r="A28" s="152">
        <v>3</v>
      </c>
      <c r="B28" s="153" t="s">
        <v>281</v>
      </c>
      <c r="C28" s="132" t="s">
        <v>282</v>
      </c>
      <c r="D28" s="154" t="s">
        <v>274</v>
      </c>
      <c r="E28" s="155">
        <v>0.94</v>
      </c>
      <c r="F28" s="134" t="s">
        <v>283</v>
      </c>
      <c r="G28" s="134">
        <v>9.9600000000000009</v>
      </c>
      <c r="H28" s="156"/>
      <c r="I28" s="156"/>
      <c r="J28" s="134" t="s">
        <v>284</v>
      </c>
      <c r="K28" s="134">
        <v>109.84</v>
      </c>
      <c r="L28" s="157"/>
      <c r="M28" s="156">
        <f>IF(ISNUMBER(K28/G28),IF(NOT(K28/G28=0),K28/G28, " "), " ")</f>
        <v>11.028112449799195</v>
      </c>
      <c r="N28" s="154"/>
    </row>
    <row r="29" spans="1:23" s="29" customFormat="1" ht="22.8" x14ac:dyDescent="0.25">
      <c r="A29" s="152">
        <v>4</v>
      </c>
      <c r="B29" s="153" t="s">
        <v>285</v>
      </c>
      <c r="C29" s="132" t="s">
        <v>286</v>
      </c>
      <c r="D29" s="154" t="s">
        <v>274</v>
      </c>
      <c r="E29" s="155">
        <v>3.39</v>
      </c>
      <c r="F29" s="134" t="s">
        <v>287</v>
      </c>
      <c r="G29" s="134">
        <v>36.54</v>
      </c>
      <c r="H29" s="156"/>
      <c r="I29" s="156"/>
      <c r="J29" s="134" t="s">
        <v>288</v>
      </c>
      <c r="K29" s="134">
        <v>402.93</v>
      </c>
      <c r="L29" s="157"/>
      <c r="M29" s="156">
        <f>IF(ISNUMBER(K29/G29),IF(NOT(K29/G29=0),K29/G29, " "), " ")</f>
        <v>11.027093596059114</v>
      </c>
      <c r="N29" s="154"/>
    </row>
    <row r="30" spans="1:23" ht="22.8" x14ac:dyDescent="0.25">
      <c r="A30" s="152">
        <v>5</v>
      </c>
      <c r="B30" s="153" t="s">
        <v>289</v>
      </c>
      <c r="C30" s="132" t="s">
        <v>290</v>
      </c>
      <c r="D30" s="154" t="s">
        <v>274</v>
      </c>
      <c r="E30" s="155">
        <v>19.86</v>
      </c>
      <c r="F30" s="134" t="s">
        <v>291</v>
      </c>
      <c r="G30" s="134">
        <v>222.43</v>
      </c>
      <c r="H30" s="156"/>
      <c r="I30" s="156"/>
      <c r="J30" s="134" t="s">
        <v>292</v>
      </c>
      <c r="K30" s="134">
        <v>2451.12</v>
      </c>
      <c r="L30" s="157"/>
      <c r="M30" s="156">
        <f>IF(ISNUMBER(K30/G30),IF(NOT(K30/G30=0),K30/G30, " "), " ")</f>
        <v>11.019736546329181</v>
      </c>
      <c r="N30" s="154"/>
    </row>
    <row r="31" spans="1:23" ht="22.8" x14ac:dyDescent="0.25">
      <c r="A31" s="152">
        <v>6</v>
      </c>
      <c r="B31" s="153" t="s">
        <v>293</v>
      </c>
      <c r="C31" s="132" t="s">
        <v>294</v>
      </c>
      <c r="D31" s="154" t="s">
        <v>274</v>
      </c>
      <c r="E31" s="155">
        <v>0.81</v>
      </c>
      <c r="F31" s="134" t="s">
        <v>295</v>
      </c>
      <c r="G31" s="134">
        <v>9.2899999999999991</v>
      </c>
      <c r="H31" s="156"/>
      <c r="I31" s="156"/>
      <c r="J31" s="134" t="s">
        <v>296</v>
      </c>
      <c r="K31" s="134">
        <v>102.36</v>
      </c>
      <c r="L31" s="157"/>
      <c r="M31" s="156">
        <f>IF(ISNUMBER(K31/G31),IF(NOT(K31/G31=0),K31/G31, " "), " ")</f>
        <v>11.018299246501616</v>
      </c>
      <c r="N31" s="154"/>
    </row>
    <row r="32" spans="1:23" ht="22.8" x14ac:dyDescent="0.25">
      <c r="A32" s="152">
        <v>7</v>
      </c>
      <c r="B32" s="153" t="s">
        <v>297</v>
      </c>
      <c r="C32" s="132" t="s">
        <v>298</v>
      </c>
      <c r="D32" s="154" t="s">
        <v>274</v>
      </c>
      <c r="E32" s="155">
        <v>0.84</v>
      </c>
      <c r="F32" s="134" t="s">
        <v>299</v>
      </c>
      <c r="G32" s="134">
        <v>10.11</v>
      </c>
      <c r="H32" s="156"/>
      <c r="I32" s="156"/>
      <c r="J32" s="134" t="s">
        <v>300</v>
      </c>
      <c r="K32" s="134">
        <v>111.32</v>
      </c>
      <c r="L32" s="157"/>
      <c r="M32" s="156">
        <f>IF(ISNUMBER(K32/G32),IF(NOT(K32/G32=0),K32/G32, " "), " ")</f>
        <v>11.010880316518298</v>
      </c>
      <c r="N32" s="154"/>
    </row>
    <row r="33" spans="1:14" ht="22.8" x14ac:dyDescent="0.25">
      <c r="A33" s="152">
        <v>8</v>
      </c>
      <c r="B33" s="153" t="s">
        <v>301</v>
      </c>
      <c r="C33" s="132" t="s">
        <v>302</v>
      </c>
      <c r="D33" s="154" t="s">
        <v>274</v>
      </c>
      <c r="E33" s="155">
        <v>6.41</v>
      </c>
      <c r="F33" s="134" t="s">
        <v>303</v>
      </c>
      <c r="G33" s="134">
        <v>77.95</v>
      </c>
      <c r="H33" s="156"/>
      <c r="I33" s="156"/>
      <c r="J33" s="134" t="s">
        <v>304</v>
      </c>
      <c r="K33" s="134">
        <v>859</v>
      </c>
      <c r="L33" s="157"/>
      <c r="M33" s="156">
        <f>IF(ISNUMBER(K33/G33),IF(NOT(K33/G33=0),K33/G33, " "), " ")</f>
        <v>11.019884541372674</v>
      </c>
      <c r="N33" s="154"/>
    </row>
    <row r="34" spans="1:14" ht="22.8" x14ac:dyDescent="0.25">
      <c r="A34" s="152">
        <v>9</v>
      </c>
      <c r="B34" s="153" t="s">
        <v>305</v>
      </c>
      <c r="C34" s="132" t="s">
        <v>306</v>
      </c>
      <c r="D34" s="154" t="s">
        <v>274</v>
      </c>
      <c r="E34" s="155">
        <v>3.1</v>
      </c>
      <c r="F34" s="134" t="s">
        <v>307</v>
      </c>
      <c r="G34" s="134">
        <v>38.869999999999997</v>
      </c>
      <c r="H34" s="156"/>
      <c r="I34" s="156"/>
      <c r="J34" s="134" t="s">
        <v>308</v>
      </c>
      <c r="K34" s="134">
        <v>428.3</v>
      </c>
      <c r="L34" s="157"/>
      <c r="M34" s="156">
        <f>IF(ISNUMBER(K34/G34),IF(NOT(K34/G34=0),K34/G34, " "), " ")</f>
        <v>11.018780550553126</v>
      </c>
      <c r="N34" s="154"/>
    </row>
    <row r="35" spans="1:14" ht="22.8" x14ac:dyDescent="0.25">
      <c r="A35" s="152">
        <v>10</v>
      </c>
      <c r="B35" s="153">
        <v>2</v>
      </c>
      <c r="C35" s="132" t="s">
        <v>309</v>
      </c>
      <c r="D35" s="154" t="s">
        <v>274</v>
      </c>
      <c r="E35" s="155">
        <v>0.05</v>
      </c>
      <c r="F35" s="134" t="s">
        <v>310</v>
      </c>
      <c r="G35" s="134"/>
      <c r="H35" s="156"/>
      <c r="I35" s="156"/>
      <c r="J35" s="134" t="s">
        <v>310</v>
      </c>
      <c r="K35" s="134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311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30954</v>
      </c>
      <c r="C37" s="132" t="s">
        <v>312</v>
      </c>
      <c r="D37" s="154" t="s">
        <v>313</v>
      </c>
      <c r="E37" s="155">
        <v>0.05</v>
      </c>
      <c r="F37" s="134" t="s">
        <v>314</v>
      </c>
      <c r="G37" s="134">
        <v>1.69</v>
      </c>
      <c r="H37" s="156"/>
      <c r="I37" s="156"/>
      <c r="J37" s="134" t="s">
        <v>315</v>
      </c>
      <c r="K37" s="134">
        <v>7.75</v>
      </c>
      <c r="L37" s="157"/>
      <c r="M37" s="156">
        <f>IF(ISNUMBER(K37/G37),IF(NOT(K37/G37=0),K37/G37, " "), " ")</f>
        <v>4.5857988165680474</v>
      </c>
      <c r="N37" s="154" t="s">
        <v>316</v>
      </c>
    </row>
    <row r="38" spans="1:14" ht="22.8" x14ac:dyDescent="0.25">
      <c r="A38" s="152">
        <v>12</v>
      </c>
      <c r="B38" s="153">
        <v>40502</v>
      </c>
      <c r="C38" s="132" t="s">
        <v>317</v>
      </c>
      <c r="D38" s="154" t="s">
        <v>313</v>
      </c>
      <c r="E38" s="155">
        <v>1.41</v>
      </c>
      <c r="F38" s="134" t="s">
        <v>318</v>
      </c>
      <c r="G38" s="134">
        <v>11.06</v>
      </c>
      <c r="H38" s="156"/>
      <c r="I38" s="156"/>
      <c r="J38" s="134" t="s">
        <v>319</v>
      </c>
      <c r="K38" s="134">
        <v>63.45</v>
      </c>
      <c r="L38" s="157"/>
      <c r="M38" s="156">
        <f>IF(ISNUMBER(K38/G38),IF(NOT(K38/G38=0),K38/G38, " "), " ")</f>
        <v>5.736889692585895</v>
      </c>
      <c r="N38" s="154" t="s">
        <v>320</v>
      </c>
    </row>
    <row r="39" spans="1:14" ht="22.8" x14ac:dyDescent="0.25">
      <c r="A39" s="152">
        <v>13</v>
      </c>
      <c r="B39" s="153">
        <v>40504</v>
      </c>
      <c r="C39" s="132" t="s">
        <v>321</v>
      </c>
      <c r="D39" s="154" t="s">
        <v>313</v>
      </c>
      <c r="E39" s="155">
        <v>1.02</v>
      </c>
      <c r="F39" s="134" t="s">
        <v>322</v>
      </c>
      <c r="G39" s="134">
        <v>1.32</v>
      </c>
      <c r="H39" s="156"/>
      <c r="I39" s="156"/>
      <c r="J39" s="134" t="s">
        <v>323</v>
      </c>
      <c r="K39" s="134">
        <v>3.06</v>
      </c>
      <c r="L39" s="157"/>
      <c r="M39" s="156">
        <f>IF(ISNUMBER(K39/G39),IF(NOT(K39/G39=0),K39/G39, " "), " ")</f>
        <v>2.3181818181818179</v>
      </c>
      <c r="N39" s="154" t="s">
        <v>320</v>
      </c>
    </row>
    <row r="40" spans="1:14" ht="22.8" x14ac:dyDescent="0.25">
      <c r="A40" s="152">
        <v>14</v>
      </c>
      <c r="B40" s="153">
        <v>330206</v>
      </c>
      <c r="C40" s="132" t="s">
        <v>324</v>
      </c>
      <c r="D40" s="154" t="s">
        <v>313</v>
      </c>
      <c r="E40" s="155">
        <v>0.16</v>
      </c>
      <c r="F40" s="134" t="s">
        <v>325</v>
      </c>
      <c r="G40" s="134">
        <v>0.37</v>
      </c>
      <c r="H40" s="156"/>
      <c r="I40" s="156"/>
      <c r="J40" s="134" t="s">
        <v>326</v>
      </c>
      <c r="K40" s="134">
        <v>1.76</v>
      </c>
      <c r="L40" s="157"/>
      <c r="M40" s="156">
        <f>IF(ISNUMBER(K40/G40),IF(NOT(K40/G40=0),K40/G40, " "), " ")</f>
        <v>4.756756756756757</v>
      </c>
      <c r="N40" s="154" t="s">
        <v>320</v>
      </c>
    </row>
    <row r="41" spans="1:14" ht="22.8" x14ac:dyDescent="0.25">
      <c r="A41" s="152">
        <v>15</v>
      </c>
      <c r="B41" s="153">
        <v>331441</v>
      </c>
      <c r="C41" s="132" t="s">
        <v>327</v>
      </c>
      <c r="D41" s="154" t="s">
        <v>313</v>
      </c>
      <c r="E41" s="155">
        <v>0.05</v>
      </c>
      <c r="F41" s="134" t="s">
        <v>328</v>
      </c>
      <c r="G41" s="134">
        <v>0.28000000000000003</v>
      </c>
      <c r="H41" s="156"/>
      <c r="I41" s="156"/>
      <c r="J41" s="134" t="s">
        <v>326</v>
      </c>
      <c r="K41" s="134">
        <v>0.55000000000000004</v>
      </c>
      <c r="L41" s="157"/>
      <c r="M41" s="156">
        <f>IF(ISNUMBER(K41/G41),IF(NOT(K41/G41=0),K41/G41, " "), " ")</f>
        <v>1.9642857142857142</v>
      </c>
      <c r="N41" s="154" t="s">
        <v>320</v>
      </c>
    </row>
    <row r="42" spans="1:14" ht="22.8" x14ac:dyDescent="0.25">
      <c r="A42" s="152">
        <v>16</v>
      </c>
      <c r="B42" s="153">
        <v>400001</v>
      </c>
      <c r="C42" s="132" t="s">
        <v>329</v>
      </c>
      <c r="D42" s="154" t="s">
        <v>313</v>
      </c>
      <c r="E42" s="155">
        <v>0.09</v>
      </c>
      <c r="F42" s="134" t="s">
        <v>330</v>
      </c>
      <c r="G42" s="134">
        <v>9.27</v>
      </c>
      <c r="H42" s="156"/>
      <c r="I42" s="156"/>
      <c r="J42" s="134" t="s">
        <v>331</v>
      </c>
      <c r="K42" s="134">
        <v>51.3</v>
      </c>
      <c r="L42" s="157"/>
      <c r="M42" s="156">
        <f>IF(ISNUMBER(K42/G42),IF(NOT(K42/G42=0),K42/G42, " "), " ")</f>
        <v>5.5339805825242721</v>
      </c>
      <c r="N42" s="154" t="s">
        <v>320</v>
      </c>
    </row>
    <row r="43" spans="1:14" ht="19.350000000000001" customHeight="1" x14ac:dyDescent="0.25">
      <c r="A43" s="128" t="s">
        <v>332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34.200000000000003" x14ac:dyDescent="0.25">
      <c r="A44" s="152">
        <v>17</v>
      </c>
      <c r="B44" s="153" t="s">
        <v>333</v>
      </c>
      <c r="C44" s="132" t="s">
        <v>334</v>
      </c>
      <c r="D44" s="154" t="s">
        <v>335</v>
      </c>
      <c r="E44" s="155">
        <v>4.0000000000000002E-4</v>
      </c>
      <c r="F44" s="134" t="s">
        <v>336</v>
      </c>
      <c r="G44" s="134">
        <v>3.5</v>
      </c>
      <c r="H44" s="156">
        <v>40186.449999999997</v>
      </c>
      <c r="I44" s="156">
        <v>16.07</v>
      </c>
      <c r="J44" s="134" t="s">
        <v>337</v>
      </c>
      <c r="K44" s="134">
        <v>16.440000000000001</v>
      </c>
      <c r="L44" s="157"/>
      <c r="M44" s="156">
        <f>IF(ISNUMBER(K44/G44),IF(NOT(K44/G44=0),K44/G44, " "), " ")</f>
        <v>4.6971428571428575</v>
      </c>
      <c r="N44" s="154" t="s">
        <v>338</v>
      </c>
    </row>
    <row r="45" spans="1:14" ht="22.8" x14ac:dyDescent="0.25">
      <c r="A45" s="152">
        <v>18</v>
      </c>
      <c r="B45" s="153" t="s">
        <v>339</v>
      </c>
      <c r="C45" s="132" t="s">
        <v>340</v>
      </c>
      <c r="D45" s="154" t="s">
        <v>341</v>
      </c>
      <c r="E45" s="155">
        <v>0.1802</v>
      </c>
      <c r="F45" s="134" t="s">
        <v>342</v>
      </c>
      <c r="G45" s="134">
        <v>1.1100000000000001</v>
      </c>
      <c r="H45" s="156">
        <v>41.25</v>
      </c>
      <c r="I45" s="156">
        <v>7.43</v>
      </c>
      <c r="J45" s="134" t="s">
        <v>343</v>
      </c>
      <c r="K45" s="134">
        <v>7.93</v>
      </c>
      <c r="L45" s="157"/>
      <c r="M45" s="156">
        <f>IF(ISNUMBER(K45/G45),IF(NOT(K45/G45=0),K45/G45, " "), " ")</f>
        <v>7.1441441441441436</v>
      </c>
      <c r="N45" s="154" t="s">
        <v>344</v>
      </c>
    </row>
    <row r="46" spans="1:14" ht="22.8" x14ac:dyDescent="0.25">
      <c r="A46" s="152">
        <v>19</v>
      </c>
      <c r="B46" s="153" t="s">
        <v>345</v>
      </c>
      <c r="C46" s="132" t="s">
        <v>346</v>
      </c>
      <c r="D46" s="154" t="s">
        <v>335</v>
      </c>
      <c r="E46" s="155">
        <v>1E-4</v>
      </c>
      <c r="F46" s="134" t="s">
        <v>347</v>
      </c>
      <c r="G46" s="134">
        <v>1.06</v>
      </c>
      <c r="H46" s="156">
        <v>42796</v>
      </c>
      <c r="I46" s="156">
        <v>4.28</v>
      </c>
      <c r="J46" s="134" t="s">
        <v>348</v>
      </c>
      <c r="K46" s="134">
        <v>4.37</v>
      </c>
      <c r="L46" s="157"/>
      <c r="M46" s="156">
        <f>IF(ISNUMBER(K46/G46),IF(NOT(K46/G46=0),K46/G46, " "), " ")</f>
        <v>4.1226415094339623</v>
      </c>
      <c r="N46" s="154" t="s">
        <v>349</v>
      </c>
    </row>
    <row r="47" spans="1:14" ht="45.6" x14ac:dyDescent="0.25">
      <c r="A47" s="152">
        <v>20</v>
      </c>
      <c r="B47" s="153" t="s">
        <v>350</v>
      </c>
      <c r="C47" s="132" t="s">
        <v>351</v>
      </c>
      <c r="D47" s="154" t="s">
        <v>352</v>
      </c>
      <c r="E47" s="155">
        <v>2</v>
      </c>
      <c r="F47" s="134" t="s">
        <v>353</v>
      </c>
      <c r="G47" s="134">
        <v>10.52</v>
      </c>
      <c r="H47" s="156">
        <v>15.88</v>
      </c>
      <c r="I47" s="156">
        <v>31.76</v>
      </c>
      <c r="J47" s="134" t="s">
        <v>354</v>
      </c>
      <c r="K47" s="134">
        <v>32.46</v>
      </c>
      <c r="L47" s="157"/>
      <c r="M47" s="156">
        <f>IF(ISNUMBER(K47/G47),IF(NOT(K47/G47=0),K47/G47, " "), " ")</f>
        <v>3.0855513307984794</v>
      </c>
      <c r="N47" s="154" t="s">
        <v>355</v>
      </c>
    </row>
    <row r="48" spans="1:14" ht="22.8" x14ac:dyDescent="0.25">
      <c r="A48" s="152">
        <v>21</v>
      </c>
      <c r="B48" s="153" t="s">
        <v>356</v>
      </c>
      <c r="C48" s="132" t="s">
        <v>357</v>
      </c>
      <c r="D48" s="154" t="s">
        <v>358</v>
      </c>
      <c r="E48" s="155">
        <v>0.66700000000000004</v>
      </c>
      <c r="F48" s="134" t="s">
        <v>359</v>
      </c>
      <c r="G48" s="134">
        <v>13.47</v>
      </c>
      <c r="H48" s="156">
        <v>87</v>
      </c>
      <c r="I48" s="156">
        <v>58.03</v>
      </c>
      <c r="J48" s="134" t="s">
        <v>360</v>
      </c>
      <c r="K48" s="134">
        <v>59.78</v>
      </c>
      <c r="L48" s="157"/>
      <c r="M48" s="156">
        <f>IF(ISNUMBER(K48/G48),IF(NOT(K48/G48=0),K48/G48, " "), " ")</f>
        <v>4.4380103934669632</v>
      </c>
      <c r="N48" s="154" t="s">
        <v>361</v>
      </c>
    </row>
    <row r="49" spans="1:14" ht="22.8" x14ac:dyDescent="0.25">
      <c r="A49" s="152">
        <v>22</v>
      </c>
      <c r="B49" s="153" t="s">
        <v>362</v>
      </c>
      <c r="C49" s="132" t="s">
        <v>363</v>
      </c>
      <c r="D49" s="154" t="s">
        <v>335</v>
      </c>
      <c r="E49" s="155">
        <v>2.9999999999999997E-4</v>
      </c>
      <c r="F49" s="134" t="s">
        <v>364</v>
      </c>
      <c r="G49" s="134">
        <v>3.46</v>
      </c>
      <c r="H49" s="156">
        <v>48648.82</v>
      </c>
      <c r="I49" s="156">
        <v>14.59</v>
      </c>
      <c r="J49" s="134" t="s">
        <v>365</v>
      </c>
      <c r="K49" s="134">
        <v>14.92</v>
      </c>
      <c r="L49" s="157"/>
      <c r="M49" s="156">
        <f>IF(ISNUMBER(K49/G49),IF(NOT(K49/G49=0),K49/G49, " "), " ")</f>
        <v>4.3121387283236992</v>
      </c>
      <c r="N49" s="154" t="s">
        <v>366</v>
      </c>
    </row>
    <row r="50" spans="1:14" ht="22.8" x14ac:dyDescent="0.25">
      <c r="A50" s="152">
        <v>23</v>
      </c>
      <c r="B50" s="153" t="s">
        <v>367</v>
      </c>
      <c r="C50" s="132" t="s">
        <v>368</v>
      </c>
      <c r="D50" s="154" t="s">
        <v>335</v>
      </c>
      <c r="E50" s="155">
        <v>5.0000000000000001E-4</v>
      </c>
      <c r="F50" s="134" t="s">
        <v>369</v>
      </c>
      <c r="G50" s="134">
        <v>5.34</v>
      </c>
      <c r="H50" s="156">
        <v>53556.78</v>
      </c>
      <c r="I50" s="156">
        <v>26.79</v>
      </c>
      <c r="J50" s="134" t="s">
        <v>370</v>
      </c>
      <c r="K50" s="134">
        <v>27.36</v>
      </c>
      <c r="L50" s="157"/>
      <c r="M50" s="156">
        <f>IF(ISNUMBER(K50/G50),IF(NOT(K50/G50=0),K50/G50, " "), " ")</f>
        <v>5.1235955056179776</v>
      </c>
      <c r="N50" s="154" t="s">
        <v>371</v>
      </c>
    </row>
    <row r="51" spans="1:14" ht="22.8" x14ac:dyDescent="0.25">
      <c r="A51" s="152">
        <v>24</v>
      </c>
      <c r="B51" s="153" t="s">
        <v>372</v>
      </c>
      <c r="C51" s="132" t="s">
        <v>373</v>
      </c>
      <c r="D51" s="154" t="s">
        <v>341</v>
      </c>
      <c r="E51" s="155">
        <v>8.3099999999999993E-2</v>
      </c>
      <c r="F51" s="134" t="s">
        <v>374</v>
      </c>
      <c r="G51" s="134">
        <v>8.4</v>
      </c>
      <c r="H51" s="156">
        <v>328</v>
      </c>
      <c r="I51" s="156">
        <v>27.26</v>
      </c>
      <c r="J51" s="134" t="s">
        <v>375</v>
      </c>
      <c r="K51" s="134">
        <v>28.11</v>
      </c>
      <c r="L51" s="157"/>
      <c r="M51" s="156">
        <f>IF(ISNUMBER(K51/G51),IF(NOT(K51/G51=0),K51/G51, " "), " ")</f>
        <v>3.3464285714285711</v>
      </c>
      <c r="N51" s="154" t="s">
        <v>376</v>
      </c>
    </row>
    <row r="52" spans="1:14" ht="22.8" x14ac:dyDescent="0.25">
      <c r="A52" s="152">
        <v>25</v>
      </c>
      <c r="B52" s="153" t="s">
        <v>377</v>
      </c>
      <c r="C52" s="132" t="s">
        <v>378</v>
      </c>
      <c r="D52" s="154" t="s">
        <v>379</v>
      </c>
      <c r="E52" s="155">
        <v>2.06E-2</v>
      </c>
      <c r="F52" s="134" t="s">
        <v>380</v>
      </c>
      <c r="G52" s="134">
        <v>0.89</v>
      </c>
      <c r="H52" s="156">
        <v>128.38999999999999</v>
      </c>
      <c r="I52" s="156">
        <v>2.64</v>
      </c>
      <c r="J52" s="134" t="s">
        <v>381</v>
      </c>
      <c r="K52" s="134">
        <v>2.69</v>
      </c>
      <c r="L52" s="157"/>
      <c r="M52" s="156">
        <f>IF(ISNUMBER(K52/G52),IF(NOT(K52/G52=0),K52/G52, " "), " ")</f>
        <v>3.0224719101123596</v>
      </c>
      <c r="N52" s="154" t="s">
        <v>382</v>
      </c>
    </row>
    <row r="53" spans="1:14" ht="45.6" x14ac:dyDescent="0.25">
      <c r="A53" s="152">
        <v>26</v>
      </c>
      <c r="B53" s="153" t="s">
        <v>383</v>
      </c>
      <c r="C53" s="132" t="s">
        <v>384</v>
      </c>
      <c r="D53" s="154" t="s">
        <v>379</v>
      </c>
      <c r="E53" s="155">
        <v>0.2</v>
      </c>
      <c r="F53" s="134" t="s">
        <v>385</v>
      </c>
      <c r="G53" s="134">
        <v>4.5599999999999996</v>
      </c>
      <c r="H53" s="156">
        <v>118.14</v>
      </c>
      <c r="I53" s="156">
        <v>23.63</v>
      </c>
      <c r="J53" s="134" t="s">
        <v>386</v>
      </c>
      <c r="K53" s="134">
        <v>24.12</v>
      </c>
      <c r="L53" s="157"/>
      <c r="M53" s="156">
        <f>IF(ISNUMBER(K53/G53),IF(NOT(K53/G53=0),K53/G53, " "), " ")</f>
        <v>5.2894736842105265</v>
      </c>
      <c r="N53" s="154" t="s">
        <v>387</v>
      </c>
    </row>
    <row r="54" spans="1:14" ht="22.8" x14ac:dyDescent="0.25">
      <c r="A54" s="152">
        <v>27</v>
      </c>
      <c r="B54" s="153" t="s">
        <v>388</v>
      </c>
      <c r="C54" s="132" t="s">
        <v>389</v>
      </c>
      <c r="D54" s="154" t="s">
        <v>379</v>
      </c>
      <c r="E54" s="155">
        <v>1.1999999999999999E-3</v>
      </c>
      <c r="F54" s="134" t="s">
        <v>390</v>
      </c>
      <c r="G54" s="134">
        <v>0.01</v>
      </c>
      <c r="H54" s="156">
        <v>34.75</v>
      </c>
      <c r="I54" s="156">
        <v>0.04</v>
      </c>
      <c r="J54" s="134" t="s">
        <v>391</v>
      </c>
      <c r="K54" s="134">
        <v>0.04</v>
      </c>
      <c r="L54" s="157"/>
      <c r="M54" s="156">
        <f>IF(ISNUMBER(K54/G54),IF(NOT(K54/G54=0),K54/G54, " "), " ")</f>
        <v>4</v>
      </c>
      <c r="N54" s="154" t="s">
        <v>392</v>
      </c>
    </row>
    <row r="55" spans="1:14" ht="22.8" x14ac:dyDescent="0.25">
      <c r="A55" s="152">
        <v>28</v>
      </c>
      <c r="B55" s="153" t="s">
        <v>393</v>
      </c>
      <c r="C55" s="132" t="s">
        <v>394</v>
      </c>
      <c r="D55" s="154" t="s">
        <v>335</v>
      </c>
      <c r="E55" s="155">
        <v>1E-4</v>
      </c>
      <c r="F55" s="134" t="s">
        <v>395</v>
      </c>
      <c r="G55" s="134">
        <v>0.92</v>
      </c>
      <c r="H55" s="156">
        <v>32928</v>
      </c>
      <c r="I55" s="156">
        <v>3.29</v>
      </c>
      <c r="J55" s="134" t="s">
        <v>396</v>
      </c>
      <c r="K55" s="134">
        <v>3.37</v>
      </c>
      <c r="L55" s="157"/>
      <c r="M55" s="156">
        <f>IF(ISNUMBER(K55/G55),IF(NOT(K55/G55=0),K55/G55, " "), " ")</f>
        <v>3.6630434782608696</v>
      </c>
      <c r="N55" s="154" t="s">
        <v>397</v>
      </c>
    </row>
    <row r="56" spans="1:14" ht="34.200000000000003" x14ac:dyDescent="0.25">
      <c r="A56" s="152">
        <v>29</v>
      </c>
      <c r="B56" s="153" t="s">
        <v>398</v>
      </c>
      <c r="C56" s="132" t="s">
        <v>399</v>
      </c>
      <c r="D56" s="154" t="s">
        <v>379</v>
      </c>
      <c r="E56" s="155">
        <v>1.7999999999999999E-2</v>
      </c>
      <c r="F56" s="134" t="s">
        <v>400</v>
      </c>
      <c r="G56" s="134">
        <v>0.31</v>
      </c>
      <c r="H56" s="156">
        <v>56.91</v>
      </c>
      <c r="I56" s="156">
        <v>1.02</v>
      </c>
      <c r="J56" s="134" t="s">
        <v>401</v>
      </c>
      <c r="K56" s="134">
        <v>1.05</v>
      </c>
      <c r="L56" s="157"/>
      <c r="M56" s="156">
        <f>IF(ISNUMBER(K56/G56),IF(NOT(K56/G56=0),K56/G56, " "), " ")</f>
        <v>3.3870967741935485</v>
      </c>
      <c r="N56" s="154" t="s">
        <v>402</v>
      </c>
    </row>
    <row r="57" spans="1:14" ht="68.400000000000006" x14ac:dyDescent="0.25">
      <c r="A57" s="152">
        <v>30</v>
      </c>
      <c r="B57" s="153" t="s">
        <v>403</v>
      </c>
      <c r="C57" s="132" t="s">
        <v>404</v>
      </c>
      <c r="D57" s="154" t="s">
        <v>379</v>
      </c>
      <c r="E57" s="155">
        <v>0.2</v>
      </c>
      <c r="F57" s="134" t="s">
        <v>405</v>
      </c>
      <c r="G57" s="134">
        <v>23.2</v>
      </c>
      <c r="H57" s="156">
        <v>646.92999999999995</v>
      </c>
      <c r="I57" s="156">
        <v>129.38</v>
      </c>
      <c r="J57" s="134" t="s">
        <v>406</v>
      </c>
      <c r="K57" s="134">
        <v>132</v>
      </c>
      <c r="L57" s="157"/>
      <c r="M57" s="156">
        <f>IF(ISNUMBER(K57/G57),IF(NOT(K57/G57=0),K57/G57, " "), " ")</f>
        <v>5.6896551724137936</v>
      </c>
      <c r="N57" s="154" t="s">
        <v>407</v>
      </c>
    </row>
    <row r="58" spans="1:14" ht="34.200000000000003" x14ac:dyDescent="0.25">
      <c r="A58" s="152">
        <v>31</v>
      </c>
      <c r="B58" s="153" t="s">
        <v>408</v>
      </c>
      <c r="C58" s="132" t="s">
        <v>409</v>
      </c>
      <c r="D58" s="154" t="s">
        <v>335</v>
      </c>
      <c r="E58" s="155">
        <v>6.9999999999999999E-4</v>
      </c>
      <c r="F58" s="134" t="s">
        <v>410</v>
      </c>
      <c r="G58" s="134">
        <v>14.64</v>
      </c>
      <c r="H58" s="156">
        <v>50416.65</v>
      </c>
      <c r="I58" s="156">
        <v>35.29</v>
      </c>
      <c r="J58" s="134" t="s">
        <v>411</v>
      </c>
      <c r="K58" s="134">
        <v>36.07</v>
      </c>
      <c r="L58" s="157"/>
      <c r="M58" s="156">
        <f>IF(ISNUMBER(K58/G58),IF(NOT(K58/G58=0),K58/G58, " "), " ")</f>
        <v>2.4637978142076502</v>
      </c>
      <c r="N58" s="154" t="s">
        <v>412</v>
      </c>
    </row>
    <row r="59" spans="1:14" ht="34.200000000000003" x14ac:dyDescent="0.25">
      <c r="A59" s="152">
        <v>32</v>
      </c>
      <c r="B59" s="153" t="s">
        <v>413</v>
      </c>
      <c r="C59" s="132" t="s">
        <v>414</v>
      </c>
      <c r="D59" s="154" t="s">
        <v>341</v>
      </c>
      <c r="E59" s="155">
        <v>2.7900000000000001E-2</v>
      </c>
      <c r="F59" s="134" t="s">
        <v>415</v>
      </c>
      <c r="G59" s="134">
        <v>35.43</v>
      </c>
      <c r="H59" s="156">
        <v>7690.26</v>
      </c>
      <c r="I59" s="156">
        <v>214.56</v>
      </c>
      <c r="J59" s="134" t="s">
        <v>416</v>
      </c>
      <c r="K59" s="134">
        <v>220.15</v>
      </c>
      <c r="L59" s="157"/>
      <c r="M59" s="156">
        <f>IF(ISNUMBER(K59/G59),IF(NOT(K59/G59=0),K59/G59, " "), " ")</f>
        <v>6.2136607394863113</v>
      </c>
      <c r="N59" s="154" t="s">
        <v>417</v>
      </c>
    </row>
    <row r="60" spans="1:14" ht="34.200000000000003" x14ac:dyDescent="0.25">
      <c r="A60" s="152">
        <v>33</v>
      </c>
      <c r="B60" s="153" t="s">
        <v>418</v>
      </c>
      <c r="C60" s="132" t="s">
        <v>419</v>
      </c>
      <c r="D60" s="154" t="s">
        <v>341</v>
      </c>
      <c r="E60" s="155">
        <v>6.6E-3</v>
      </c>
      <c r="F60" s="134" t="s">
        <v>420</v>
      </c>
      <c r="G60" s="134">
        <v>9.41</v>
      </c>
      <c r="H60" s="156">
        <v>7690.26</v>
      </c>
      <c r="I60" s="156">
        <v>50.76</v>
      </c>
      <c r="J60" s="134" t="s">
        <v>416</v>
      </c>
      <c r="K60" s="134">
        <v>52.08</v>
      </c>
      <c r="L60" s="157"/>
      <c r="M60" s="156">
        <f>IF(ISNUMBER(K60/G60),IF(NOT(K60/G60=0),K60/G60, " "), " ")</f>
        <v>5.5345377258235917</v>
      </c>
      <c r="N60" s="154" t="s">
        <v>417</v>
      </c>
    </row>
    <row r="61" spans="1:14" ht="34.200000000000003" x14ac:dyDescent="0.25">
      <c r="A61" s="152">
        <v>34</v>
      </c>
      <c r="B61" s="153" t="s">
        <v>421</v>
      </c>
      <c r="C61" s="132" t="s">
        <v>422</v>
      </c>
      <c r="D61" s="154" t="s">
        <v>341</v>
      </c>
      <c r="E61" s="155">
        <v>9.5999999999999992E-3</v>
      </c>
      <c r="F61" s="134" t="s">
        <v>423</v>
      </c>
      <c r="G61" s="134">
        <v>3.59</v>
      </c>
      <c r="H61" s="156">
        <v>2476.37</v>
      </c>
      <c r="I61" s="156">
        <v>23.77</v>
      </c>
      <c r="J61" s="134" t="s">
        <v>424</v>
      </c>
      <c r="K61" s="134">
        <v>24.7</v>
      </c>
      <c r="L61" s="157"/>
      <c r="M61" s="156">
        <f>IF(ISNUMBER(K61/G61),IF(NOT(K61/G61=0),K61/G61, " "), " ")</f>
        <v>6.8802228412256268</v>
      </c>
      <c r="N61" s="154" t="s">
        <v>425</v>
      </c>
    </row>
    <row r="62" spans="1:14" ht="57" x14ac:dyDescent="0.25">
      <c r="A62" s="152">
        <v>35</v>
      </c>
      <c r="B62" s="153" t="s">
        <v>426</v>
      </c>
      <c r="C62" s="132" t="s">
        <v>427</v>
      </c>
      <c r="D62" s="154" t="s">
        <v>428</v>
      </c>
      <c r="E62" s="155">
        <v>18.725000000000001</v>
      </c>
      <c r="F62" s="134" t="s">
        <v>429</v>
      </c>
      <c r="G62" s="134">
        <v>230.32</v>
      </c>
      <c r="H62" s="156">
        <v>39.79</v>
      </c>
      <c r="I62" s="156">
        <v>745.07</v>
      </c>
      <c r="J62" s="134" t="s">
        <v>430</v>
      </c>
      <c r="K62" s="134">
        <v>762.86</v>
      </c>
      <c r="L62" s="157"/>
      <c r="M62" s="156">
        <f>IF(ISNUMBER(K62/G62),IF(NOT(K62/G62=0),K62/G62, " "), " ")</f>
        <v>3.3121743660993404</v>
      </c>
      <c r="N62" s="154" t="s">
        <v>431</v>
      </c>
    </row>
    <row r="63" spans="1:14" ht="57" x14ac:dyDescent="0.25">
      <c r="A63" s="152">
        <v>36</v>
      </c>
      <c r="B63" s="153" t="s">
        <v>432</v>
      </c>
      <c r="C63" s="132" t="s">
        <v>433</v>
      </c>
      <c r="D63" s="154" t="s">
        <v>428</v>
      </c>
      <c r="E63" s="155">
        <v>1.9259999999999999</v>
      </c>
      <c r="F63" s="134" t="s">
        <v>434</v>
      </c>
      <c r="G63" s="134">
        <v>54.7</v>
      </c>
      <c r="H63" s="156">
        <v>92.03</v>
      </c>
      <c r="I63" s="156">
        <v>177.25</v>
      </c>
      <c r="J63" s="134" t="s">
        <v>435</v>
      </c>
      <c r="K63" s="134">
        <v>181.49</v>
      </c>
      <c r="L63" s="157"/>
      <c r="M63" s="156">
        <f>IF(ISNUMBER(K63/G63),IF(NOT(K63/G63=0),K63/G63, " "), " ")</f>
        <v>3.3179159049360147</v>
      </c>
      <c r="N63" s="154" t="s">
        <v>436</v>
      </c>
    </row>
    <row r="64" spans="1:14" ht="57" x14ac:dyDescent="0.25">
      <c r="A64" s="152">
        <v>37</v>
      </c>
      <c r="B64" s="153" t="s">
        <v>437</v>
      </c>
      <c r="C64" s="132" t="s">
        <v>438</v>
      </c>
      <c r="D64" s="154" t="s">
        <v>428</v>
      </c>
      <c r="E64" s="155">
        <v>2.14</v>
      </c>
      <c r="F64" s="134" t="s">
        <v>439</v>
      </c>
      <c r="G64" s="134">
        <v>69.12</v>
      </c>
      <c r="H64" s="156">
        <v>104.98</v>
      </c>
      <c r="I64" s="156">
        <v>224.66</v>
      </c>
      <c r="J64" s="134" t="s">
        <v>440</v>
      </c>
      <c r="K64" s="134">
        <v>230.05</v>
      </c>
      <c r="L64" s="157"/>
      <c r="M64" s="156">
        <f>IF(ISNUMBER(K64/G64),IF(NOT(K64/G64=0),K64/G64, " "), " ")</f>
        <v>3.328269675925926</v>
      </c>
      <c r="N64" s="154" t="s">
        <v>441</v>
      </c>
    </row>
    <row r="65" spans="1:14" ht="22.8" x14ac:dyDescent="0.25">
      <c r="A65" s="152">
        <v>38</v>
      </c>
      <c r="B65" s="153" t="s">
        <v>442</v>
      </c>
      <c r="C65" s="132" t="s">
        <v>443</v>
      </c>
      <c r="D65" s="154" t="s">
        <v>341</v>
      </c>
      <c r="E65" s="155">
        <v>0.52500000000000002</v>
      </c>
      <c r="F65" s="134" t="s">
        <v>444</v>
      </c>
      <c r="G65" s="134">
        <v>105.53</v>
      </c>
      <c r="H65" s="156">
        <v>1059.32</v>
      </c>
      <c r="I65" s="156">
        <v>556.14</v>
      </c>
      <c r="J65" s="134" t="s">
        <v>445</v>
      </c>
      <c r="K65" s="134">
        <v>579.6</v>
      </c>
      <c r="L65" s="157"/>
      <c r="M65" s="156">
        <f>IF(ISNUMBER(K65/G65),IF(NOT(K65/G65=0),K65/G65, " "), " ")</f>
        <v>5.4922770776082634</v>
      </c>
      <c r="N65" s="154" t="s">
        <v>446</v>
      </c>
    </row>
    <row r="66" spans="1:14" ht="22.8" x14ac:dyDescent="0.25">
      <c r="A66" s="152">
        <v>39</v>
      </c>
      <c r="B66" s="153" t="s">
        <v>447</v>
      </c>
      <c r="C66" s="132" t="s">
        <v>448</v>
      </c>
      <c r="D66" s="154" t="s">
        <v>428</v>
      </c>
      <c r="E66" s="155">
        <v>3.55</v>
      </c>
      <c r="F66" s="134" t="s">
        <v>449</v>
      </c>
      <c r="G66" s="134">
        <v>7.1</v>
      </c>
      <c r="H66" s="156">
        <v>4.24</v>
      </c>
      <c r="I66" s="156">
        <v>15.05</v>
      </c>
      <c r="J66" s="134" t="s">
        <v>450</v>
      </c>
      <c r="K66" s="134">
        <v>15.48</v>
      </c>
      <c r="L66" s="157"/>
      <c r="M66" s="156">
        <f>IF(ISNUMBER(K66/G66),IF(NOT(K66/G66=0),K66/G66, " "), " ")</f>
        <v>2.1802816901408453</v>
      </c>
      <c r="N66" s="154" t="s">
        <v>451</v>
      </c>
    </row>
    <row r="67" spans="1:14" ht="45.6" x14ac:dyDescent="0.25">
      <c r="A67" s="152">
        <v>40</v>
      </c>
      <c r="B67" s="153" t="s">
        <v>452</v>
      </c>
      <c r="C67" s="132" t="s">
        <v>453</v>
      </c>
      <c r="D67" s="154" t="s">
        <v>428</v>
      </c>
      <c r="E67" s="155">
        <v>0.245</v>
      </c>
      <c r="F67" s="134" t="s">
        <v>454</v>
      </c>
      <c r="G67" s="134">
        <v>2.84</v>
      </c>
      <c r="H67" s="156">
        <v>22.1</v>
      </c>
      <c r="I67" s="156">
        <v>5.41</v>
      </c>
      <c r="J67" s="134" t="s">
        <v>455</v>
      </c>
      <c r="K67" s="134">
        <v>5.52</v>
      </c>
      <c r="L67" s="157"/>
      <c r="M67" s="156">
        <f>IF(ISNUMBER(K67/G67),IF(NOT(K67/G67=0),K67/G67, " "), " ")</f>
        <v>1.9436619718309858</v>
      </c>
      <c r="N67" s="154" t="s">
        <v>456</v>
      </c>
    </row>
    <row r="68" spans="1:14" ht="22.8" x14ac:dyDescent="0.25">
      <c r="A68" s="152">
        <v>41</v>
      </c>
      <c r="B68" s="153" t="s">
        <v>457</v>
      </c>
      <c r="C68" s="132" t="s">
        <v>458</v>
      </c>
      <c r="D68" s="154" t="s">
        <v>352</v>
      </c>
      <c r="E68" s="155">
        <v>2</v>
      </c>
      <c r="F68" s="134" t="s">
        <v>459</v>
      </c>
      <c r="G68" s="134">
        <v>37.200000000000003</v>
      </c>
      <c r="H68" s="156">
        <v>33.74</v>
      </c>
      <c r="I68" s="156">
        <v>67.48</v>
      </c>
      <c r="J68" s="134" t="s">
        <v>460</v>
      </c>
      <c r="K68" s="134">
        <v>68.959999999999994</v>
      </c>
      <c r="L68" s="157"/>
      <c r="M68" s="156">
        <f>IF(ISNUMBER(K68/G68),IF(NOT(K68/G68=0),K68/G68, " "), " ")</f>
        <v>1.8537634408602148</v>
      </c>
      <c r="N68" s="154" t="s">
        <v>461</v>
      </c>
    </row>
    <row r="69" spans="1:14" ht="34.200000000000003" x14ac:dyDescent="0.25">
      <c r="A69" s="152">
        <v>42</v>
      </c>
      <c r="B69" s="153" t="s">
        <v>462</v>
      </c>
      <c r="C69" s="132" t="s">
        <v>463</v>
      </c>
      <c r="D69" s="154" t="s">
        <v>428</v>
      </c>
      <c r="E69" s="155">
        <v>4.99</v>
      </c>
      <c r="F69" s="134" t="s">
        <v>464</v>
      </c>
      <c r="G69" s="134">
        <v>291.92</v>
      </c>
      <c r="H69" s="156">
        <v>209.74</v>
      </c>
      <c r="I69" s="156">
        <v>1046.5999999999999</v>
      </c>
      <c r="J69" s="134" t="s">
        <v>465</v>
      </c>
      <c r="K69" s="134">
        <v>1068.26</v>
      </c>
      <c r="L69" s="157"/>
      <c r="M69" s="156">
        <f>IF(ISNUMBER(K69/G69),IF(NOT(K69/G69=0),K69/G69, " "), " ")</f>
        <v>3.6594272403398187</v>
      </c>
      <c r="N69" s="154" t="s">
        <v>466</v>
      </c>
    </row>
    <row r="70" spans="1:14" ht="34.200000000000003" x14ac:dyDescent="0.25">
      <c r="A70" s="152">
        <v>43</v>
      </c>
      <c r="B70" s="153" t="s">
        <v>467</v>
      </c>
      <c r="C70" s="132" t="s">
        <v>468</v>
      </c>
      <c r="D70" s="154" t="s">
        <v>341</v>
      </c>
      <c r="E70" s="155">
        <v>0.78010000000000002</v>
      </c>
      <c r="F70" s="134" t="s">
        <v>469</v>
      </c>
      <c r="G70" s="134">
        <v>2.4300000000000002</v>
      </c>
      <c r="H70" s="156">
        <v>21.36</v>
      </c>
      <c r="I70" s="156">
        <v>16.66</v>
      </c>
      <c r="J70" s="134" t="s">
        <v>470</v>
      </c>
      <c r="K70" s="134">
        <v>17</v>
      </c>
      <c r="L70" s="157"/>
      <c r="M70" s="156">
        <f>IF(ISNUMBER(K70/G70),IF(NOT(K70/G70=0),K70/G70, " "), " ")</f>
        <v>6.9958847736625511</v>
      </c>
      <c r="N70" s="154" t="s">
        <v>471</v>
      </c>
    </row>
    <row r="71" spans="1:14" ht="22.8" x14ac:dyDescent="0.25">
      <c r="A71" s="152">
        <v>44</v>
      </c>
      <c r="B71" s="153" t="s">
        <v>472</v>
      </c>
      <c r="C71" s="132" t="s">
        <v>473</v>
      </c>
      <c r="D71" s="154" t="s">
        <v>352</v>
      </c>
      <c r="E71" s="155">
        <v>3</v>
      </c>
      <c r="F71" s="134" t="s">
        <v>474</v>
      </c>
      <c r="G71" s="134">
        <v>45.3</v>
      </c>
      <c r="H71" s="156"/>
      <c r="I71" s="156"/>
      <c r="J71" s="134" t="s">
        <v>475</v>
      </c>
      <c r="K71" s="134">
        <v>115.71</v>
      </c>
      <c r="L71" s="157"/>
      <c r="M71" s="156">
        <f>IF(ISNUMBER(K71/G71),IF(NOT(K71/G71=0),K71/G71, " "), " ")</f>
        <v>2.5543046357615893</v>
      </c>
      <c r="N71" s="154"/>
    </row>
    <row r="72" spans="1:14" ht="22.8" x14ac:dyDescent="0.25">
      <c r="A72" s="152">
        <v>45</v>
      </c>
      <c r="B72" s="153" t="s">
        <v>476</v>
      </c>
      <c r="C72" s="132" t="s">
        <v>477</v>
      </c>
      <c r="D72" s="154" t="s">
        <v>352</v>
      </c>
      <c r="E72" s="155">
        <v>2</v>
      </c>
      <c r="F72" s="134" t="s">
        <v>478</v>
      </c>
      <c r="G72" s="134">
        <v>147.6</v>
      </c>
      <c r="H72" s="156"/>
      <c r="I72" s="156"/>
      <c r="J72" s="134" t="s">
        <v>479</v>
      </c>
      <c r="K72" s="134">
        <v>831.2</v>
      </c>
      <c r="L72" s="157"/>
      <c r="M72" s="156">
        <f>IF(ISNUMBER(K72/G72),IF(NOT(K72/G72=0),K72/G72, " "), " ")</f>
        <v>5.6314363143631443</v>
      </c>
      <c r="N72" s="154"/>
    </row>
    <row r="73" spans="1:14" ht="34.200000000000003" x14ac:dyDescent="0.25">
      <c r="A73" s="152">
        <v>46</v>
      </c>
      <c r="B73" s="153" t="s">
        <v>480</v>
      </c>
      <c r="C73" s="132" t="s">
        <v>481</v>
      </c>
      <c r="D73" s="154" t="s">
        <v>352</v>
      </c>
      <c r="E73" s="155">
        <v>1</v>
      </c>
      <c r="F73" s="134" t="s">
        <v>482</v>
      </c>
      <c r="G73" s="134">
        <v>89.89</v>
      </c>
      <c r="H73" s="156"/>
      <c r="I73" s="156"/>
      <c r="J73" s="134" t="s">
        <v>483</v>
      </c>
      <c r="K73" s="134">
        <v>142.05000000000001</v>
      </c>
      <c r="L73" s="157"/>
      <c r="M73" s="156">
        <f>IF(ISNUMBER(K73/G73),IF(NOT(K73/G73=0),K73/G73, " "), " ")</f>
        <v>1.5802647680498387</v>
      </c>
      <c r="N73" s="154"/>
    </row>
    <row r="74" spans="1:14" ht="22.8" x14ac:dyDescent="0.25">
      <c r="A74" s="152">
        <v>47</v>
      </c>
      <c r="B74" s="153" t="s">
        <v>484</v>
      </c>
      <c r="C74" s="132" t="s">
        <v>458</v>
      </c>
      <c r="D74" s="154" t="s">
        <v>352</v>
      </c>
      <c r="E74" s="155">
        <v>9</v>
      </c>
      <c r="F74" s="134" t="s">
        <v>459</v>
      </c>
      <c r="G74" s="134">
        <v>167.4</v>
      </c>
      <c r="H74" s="156"/>
      <c r="I74" s="156"/>
      <c r="J74" s="134" t="s">
        <v>460</v>
      </c>
      <c r="K74" s="134">
        <v>310.32</v>
      </c>
      <c r="L74" s="157"/>
      <c r="M74" s="156">
        <f>IF(ISNUMBER(K74/G74),IF(NOT(K74/G74=0),K74/G74, " "), " ")</f>
        <v>1.8537634408602151</v>
      </c>
      <c r="N74" s="154"/>
    </row>
    <row r="75" spans="1:14" ht="22.8" x14ac:dyDescent="0.25">
      <c r="A75" s="152">
        <v>48</v>
      </c>
      <c r="B75" s="153" t="s">
        <v>485</v>
      </c>
      <c r="C75" s="132" t="s">
        <v>486</v>
      </c>
      <c r="D75" s="154" t="s">
        <v>352</v>
      </c>
      <c r="E75" s="155">
        <v>2</v>
      </c>
      <c r="F75" s="134" t="s">
        <v>487</v>
      </c>
      <c r="G75" s="134">
        <v>4.82</v>
      </c>
      <c r="H75" s="156"/>
      <c r="I75" s="156"/>
      <c r="J75" s="134" t="s">
        <v>488</v>
      </c>
      <c r="K75" s="134">
        <v>35.14</v>
      </c>
      <c r="L75" s="157"/>
      <c r="M75" s="156">
        <f>IF(ISNUMBER(K75/G75),IF(NOT(K75/G75=0),K75/G75, " "), " ")</f>
        <v>7.2904564315352696</v>
      </c>
      <c r="N75" s="154"/>
    </row>
    <row r="76" spans="1:14" ht="22.8" x14ac:dyDescent="0.25">
      <c r="A76" s="152">
        <v>49</v>
      </c>
      <c r="B76" s="153" t="s">
        <v>489</v>
      </c>
      <c r="C76" s="132" t="s">
        <v>490</v>
      </c>
      <c r="D76" s="154" t="s">
        <v>352</v>
      </c>
      <c r="E76" s="155">
        <v>2</v>
      </c>
      <c r="F76" s="134" t="s">
        <v>491</v>
      </c>
      <c r="G76" s="134">
        <v>1400</v>
      </c>
      <c r="H76" s="156"/>
      <c r="I76" s="156"/>
      <c r="J76" s="134" t="s">
        <v>492</v>
      </c>
      <c r="K76" s="134">
        <v>1793.14</v>
      </c>
      <c r="L76" s="157"/>
      <c r="M76" s="156">
        <f>IF(ISNUMBER(K76/G76),IF(NOT(K76/G76=0),K76/G76, " "), " ")</f>
        <v>1.2808142857142857</v>
      </c>
      <c r="N76" s="154"/>
    </row>
    <row r="77" spans="1:14" ht="22.8" x14ac:dyDescent="0.25">
      <c r="A77" s="152">
        <v>50</v>
      </c>
      <c r="B77" s="153" t="s">
        <v>493</v>
      </c>
      <c r="C77" s="132" t="s">
        <v>494</v>
      </c>
      <c r="D77" s="154" t="s">
        <v>352</v>
      </c>
      <c r="E77" s="155">
        <v>2</v>
      </c>
      <c r="F77" s="134" t="s">
        <v>495</v>
      </c>
      <c r="G77" s="134">
        <v>4.9000000000000004</v>
      </c>
      <c r="H77" s="156"/>
      <c r="I77" s="156"/>
      <c r="J77" s="134" t="s">
        <v>496</v>
      </c>
      <c r="K77" s="134">
        <v>12.28</v>
      </c>
      <c r="L77" s="157"/>
      <c r="M77" s="156">
        <f>IF(ISNUMBER(K77/G77),IF(NOT(K77/G77=0),K77/G77, " "), " ")</f>
        <v>2.5061224489795917</v>
      </c>
      <c r="N77" s="154"/>
    </row>
    <row r="78" spans="1:14" ht="22.8" x14ac:dyDescent="0.25">
      <c r="A78" s="152">
        <v>51</v>
      </c>
      <c r="B78" s="153" t="s">
        <v>497</v>
      </c>
      <c r="C78" s="132" t="s">
        <v>498</v>
      </c>
      <c r="D78" s="154" t="s">
        <v>352</v>
      </c>
      <c r="E78" s="155">
        <v>1</v>
      </c>
      <c r="F78" s="134" t="s">
        <v>499</v>
      </c>
      <c r="G78" s="134">
        <v>2.82</v>
      </c>
      <c r="H78" s="156"/>
      <c r="I78" s="156"/>
      <c r="J78" s="134" t="s">
        <v>500</v>
      </c>
      <c r="K78" s="134">
        <v>8.0399999999999991</v>
      </c>
      <c r="L78" s="157"/>
      <c r="M78" s="156">
        <f>IF(ISNUMBER(K78/G78),IF(NOT(K78/G78=0),K78/G78, " "), " ")</f>
        <v>2.8510638297872339</v>
      </c>
      <c r="N78" s="154"/>
    </row>
    <row r="79" spans="1:14" ht="22.8" x14ac:dyDescent="0.25">
      <c r="A79" s="152">
        <v>52</v>
      </c>
      <c r="B79" s="153" t="s">
        <v>501</v>
      </c>
      <c r="C79" s="132" t="s">
        <v>502</v>
      </c>
      <c r="D79" s="154" t="s">
        <v>428</v>
      </c>
      <c r="E79" s="155">
        <v>3.5</v>
      </c>
      <c r="F79" s="134" t="s">
        <v>503</v>
      </c>
      <c r="G79" s="134">
        <v>59.22</v>
      </c>
      <c r="H79" s="156"/>
      <c r="I79" s="156"/>
      <c r="J79" s="134" t="s">
        <v>504</v>
      </c>
      <c r="K79" s="134">
        <v>166.53</v>
      </c>
      <c r="L79" s="157"/>
      <c r="M79" s="156">
        <f>IF(ISNUMBER(K79/G79),IF(NOT(K79/G79=0),K79/G79, " "), " ")</f>
        <v>2.8120567375886525</v>
      </c>
      <c r="N79" s="154"/>
    </row>
    <row r="80" spans="1:14" ht="34.200000000000003" x14ac:dyDescent="0.25">
      <c r="A80" s="152">
        <v>53</v>
      </c>
      <c r="B80" s="153" t="s">
        <v>505</v>
      </c>
      <c r="C80" s="132" t="s">
        <v>506</v>
      </c>
      <c r="D80" s="154" t="s">
        <v>352</v>
      </c>
      <c r="E80" s="155">
        <v>2</v>
      </c>
      <c r="F80" s="134" t="s">
        <v>507</v>
      </c>
      <c r="G80" s="134">
        <v>24.92</v>
      </c>
      <c r="H80" s="156"/>
      <c r="I80" s="156"/>
      <c r="J80" s="134" t="s">
        <v>508</v>
      </c>
      <c r="K80" s="134">
        <v>58.44</v>
      </c>
      <c r="L80" s="157"/>
      <c r="M80" s="156">
        <f>IF(ISNUMBER(K80/G80),IF(NOT(K80/G80=0),K80/G80, " "), " ")</f>
        <v>2.3451043338683784</v>
      </c>
      <c r="N80" s="154"/>
    </row>
    <row r="81" spans="1:14" ht="19.350000000000001" customHeight="1" x14ac:dyDescent="0.25">
      <c r="A81" s="150" t="s">
        <v>509</v>
      </c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</row>
    <row r="82" spans="1:14" ht="19.350000000000001" customHeight="1" x14ac:dyDescent="0.25">
      <c r="A82" s="128" t="s">
        <v>332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</row>
    <row r="83" spans="1:14" ht="22.8" x14ac:dyDescent="0.25">
      <c r="A83" s="152">
        <v>54</v>
      </c>
      <c r="B83" s="153" t="s">
        <v>510</v>
      </c>
      <c r="C83" s="132" t="s">
        <v>511</v>
      </c>
      <c r="D83" s="154" t="s">
        <v>352</v>
      </c>
      <c r="E83" s="155">
        <v>1</v>
      </c>
      <c r="F83" s="134" t="s">
        <v>310</v>
      </c>
      <c r="G83" s="134"/>
      <c r="H83" s="156"/>
      <c r="I83" s="156"/>
      <c r="J83" s="134" t="s">
        <v>310</v>
      </c>
      <c r="K83" s="134"/>
      <c r="L83" s="157"/>
      <c r="M83" s="156" t="str">
        <f>IF(ISNUMBER(K83/G83),IF(NOT(K83/G83=0),K83/G83, " "), " ")</f>
        <v xml:space="preserve"> </v>
      </c>
      <c r="N83" s="154"/>
    </row>
    <row r="84" spans="1:14" ht="22.8" x14ac:dyDescent="0.25">
      <c r="A84" s="152">
        <v>55</v>
      </c>
      <c r="B84" s="153" t="s">
        <v>512</v>
      </c>
      <c r="C84" s="132" t="s">
        <v>513</v>
      </c>
      <c r="D84" s="154" t="s">
        <v>335</v>
      </c>
      <c r="E84" s="155">
        <v>4.0000000000000002E-4</v>
      </c>
      <c r="F84" s="134" t="s">
        <v>310</v>
      </c>
      <c r="G84" s="134"/>
      <c r="H84" s="156"/>
      <c r="I84" s="156"/>
      <c r="J84" s="134" t="s">
        <v>310</v>
      </c>
      <c r="K84" s="134"/>
      <c r="L84" s="157"/>
      <c r="M84" s="156" t="str">
        <f>IF(ISNUMBER(K84/G84),IF(NOT(K84/G84=0),K84/G84, " "), " ")</f>
        <v xml:space="preserve"> </v>
      </c>
      <c r="N84" s="154"/>
    </row>
    <row r="85" spans="1:14" ht="22.8" x14ac:dyDescent="0.25">
      <c r="A85" s="158">
        <v>56</v>
      </c>
      <c r="B85" s="159" t="s">
        <v>514</v>
      </c>
      <c r="C85" s="138" t="s">
        <v>515</v>
      </c>
      <c r="D85" s="160" t="s">
        <v>335</v>
      </c>
      <c r="E85" s="161">
        <v>1.2800000000000001E-2</v>
      </c>
      <c r="F85" s="140" t="s">
        <v>310</v>
      </c>
      <c r="G85" s="140"/>
      <c r="H85" s="162"/>
      <c r="I85" s="162"/>
      <c r="J85" s="140" t="s">
        <v>310</v>
      </c>
      <c r="K85" s="140"/>
      <c r="L85" s="163"/>
      <c r="M85" s="162" t="str">
        <f>IF(ISNUMBER(K85/G85),IF(NOT(K85/G85=0),K85/G85, " "), " ")</f>
        <v xml:space="preserve"> </v>
      </c>
      <c r="N85" s="160"/>
    </row>
    <row r="86" spans="1:14" x14ac:dyDescent="0.25">
      <c r="A86" s="144" t="s">
        <v>250</v>
      </c>
      <c r="B86" s="145"/>
      <c r="C86" s="145"/>
      <c r="D86" s="145"/>
      <c r="E86" s="145"/>
      <c r="F86" s="145"/>
      <c r="G86" s="164">
        <v>3370</v>
      </c>
      <c r="H86" s="165"/>
      <c r="I86" s="165"/>
      <c r="J86" s="165"/>
      <c r="K86" s="164">
        <v>12278</v>
      </c>
      <c r="L86" s="166"/>
      <c r="M86" s="164">
        <f ca="1">IF(ISNUMBER(INDIRECT("K" &amp; ROW())/INDIRECT("G" &amp; ROW())),INDIRECT("K" &amp; ROW())/INDIRECT("G" &amp; ROW()), " ")</f>
        <v>3.6433234421364986</v>
      </c>
      <c r="N86" s="146" t="s">
        <v>516</v>
      </c>
    </row>
    <row r="87" spans="1:14" x14ac:dyDescent="0.25">
      <c r="A87" s="144" t="s">
        <v>254</v>
      </c>
      <c r="B87" s="145"/>
      <c r="C87" s="145"/>
      <c r="D87" s="145"/>
      <c r="E87" s="145"/>
      <c r="F87" s="145"/>
      <c r="G87" s="164"/>
      <c r="H87" s="165"/>
      <c r="I87" s="165"/>
      <c r="J87" s="165"/>
      <c r="K87" s="164"/>
      <c r="L87" s="166"/>
      <c r="M87" s="164" t="str">
        <f ca="1">IF(ISNUMBER(INDIRECT("K" &amp; ROW())/INDIRECT("G" &amp; ROW())),INDIRECT("K" &amp; ROW())/INDIRECT("G" &amp; ROW()), " ")</f>
        <v xml:space="preserve"> </v>
      </c>
      <c r="N87" s="146" t="s">
        <v>516</v>
      </c>
    </row>
    <row r="88" spans="1:14" x14ac:dyDescent="0.25">
      <c r="A88" s="144" t="s">
        <v>255</v>
      </c>
      <c r="B88" s="145"/>
      <c r="C88" s="145"/>
      <c r="D88" s="145"/>
      <c r="E88" s="145"/>
      <c r="F88" s="145"/>
      <c r="G88" s="164">
        <v>457</v>
      </c>
      <c r="H88" s="165"/>
      <c r="I88" s="165"/>
      <c r="J88" s="165"/>
      <c r="K88" s="164">
        <v>5066</v>
      </c>
      <c r="L88" s="166"/>
      <c r="M88" s="164">
        <f ca="1">IF(ISNUMBER(INDIRECT("K" &amp; ROW())/INDIRECT("G" &amp; ROW())),INDIRECT("K" &amp; ROW())/INDIRECT("G" &amp; ROW()), " ")</f>
        <v>11.085339168490153</v>
      </c>
      <c r="N88" s="146" t="s">
        <v>516</v>
      </c>
    </row>
    <row r="89" spans="1:14" x14ac:dyDescent="0.25">
      <c r="A89" s="144" t="s">
        <v>256</v>
      </c>
      <c r="B89" s="145"/>
      <c r="C89" s="145"/>
      <c r="D89" s="145"/>
      <c r="E89" s="145"/>
      <c r="F89" s="145"/>
      <c r="G89" s="164">
        <v>2891</v>
      </c>
      <c r="H89" s="165"/>
      <c r="I89" s="165"/>
      <c r="J89" s="165"/>
      <c r="K89" s="164">
        <v>7096</v>
      </c>
      <c r="L89" s="166"/>
      <c r="M89" s="164">
        <f ca="1">IF(ISNUMBER(INDIRECT("K" &amp; ROW())/INDIRECT("G" &amp; ROW())),INDIRECT("K" &amp; ROW())/INDIRECT("G" &amp; ROW()), " ")</f>
        <v>2.4545140089934279</v>
      </c>
      <c r="N89" s="146" t="s">
        <v>516</v>
      </c>
    </row>
    <row r="90" spans="1:14" x14ac:dyDescent="0.25">
      <c r="A90" s="144" t="s">
        <v>257</v>
      </c>
      <c r="B90" s="145"/>
      <c r="C90" s="145"/>
      <c r="D90" s="145"/>
      <c r="E90" s="145"/>
      <c r="F90" s="145"/>
      <c r="G90" s="164">
        <v>22</v>
      </c>
      <c r="H90" s="165"/>
      <c r="I90" s="165"/>
      <c r="J90" s="165"/>
      <c r="K90" s="164">
        <v>122</v>
      </c>
      <c r="L90" s="166"/>
      <c r="M90" s="164">
        <f ca="1">IF(ISNUMBER(INDIRECT("K" &amp; ROW())/INDIRECT("G" &amp; ROW())),INDIRECT("K" &amp; ROW())/INDIRECT("G" &amp; ROW()), " ")</f>
        <v>5.5454545454545459</v>
      </c>
      <c r="N90" s="146" t="s">
        <v>516</v>
      </c>
    </row>
    <row r="91" spans="1:14" x14ac:dyDescent="0.25">
      <c r="A91" s="147" t="s">
        <v>258</v>
      </c>
      <c r="B91" s="148"/>
      <c r="C91" s="148"/>
      <c r="D91" s="148"/>
      <c r="E91" s="148"/>
      <c r="F91" s="148"/>
      <c r="G91" s="167">
        <v>455</v>
      </c>
      <c r="H91" s="168"/>
      <c r="I91" s="168"/>
      <c r="J91" s="168"/>
      <c r="K91" s="167">
        <v>5041</v>
      </c>
      <c r="L91" s="169"/>
      <c r="M91" s="167">
        <f ca="1">IF(ISNUMBER(INDIRECT("K" &amp; ROW())/INDIRECT("G" &amp; ROW())),INDIRECT("K" &amp; ROW())/INDIRECT("G" &amp; ROW()), " ")</f>
        <v>11.079120879120879</v>
      </c>
      <c r="N91" s="149" t="s">
        <v>516</v>
      </c>
    </row>
    <row r="92" spans="1:14" x14ac:dyDescent="0.25">
      <c r="A92" s="147" t="s">
        <v>259</v>
      </c>
      <c r="B92" s="148"/>
      <c r="C92" s="148"/>
      <c r="D92" s="148"/>
      <c r="E92" s="148"/>
      <c r="F92" s="148"/>
      <c r="G92" s="167">
        <v>273</v>
      </c>
      <c r="H92" s="168"/>
      <c r="I92" s="168"/>
      <c r="J92" s="168"/>
      <c r="K92" s="167">
        <v>3017</v>
      </c>
      <c r="L92" s="169"/>
      <c r="M92" s="167">
        <f ca="1">IF(ISNUMBER(INDIRECT("K" &amp; ROW())/INDIRECT("G" &amp; ROW())),INDIRECT("K" &amp; ROW())/INDIRECT("G" &amp; ROW()), " ")</f>
        <v>11.051282051282051</v>
      </c>
      <c r="N92" s="149" t="s">
        <v>516</v>
      </c>
    </row>
    <row r="93" spans="1:14" x14ac:dyDescent="0.25">
      <c r="A93" s="147" t="s">
        <v>260</v>
      </c>
      <c r="B93" s="148"/>
      <c r="C93" s="148"/>
      <c r="D93" s="148"/>
      <c r="E93" s="148"/>
      <c r="F93" s="148"/>
      <c r="G93" s="167"/>
      <c r="H93" s="168"/>
      <c r="I93" s="168"/>
      <c r="J93" s="168"/>
      <c r="K93" s="167"/>
      <c r="L93" s="169"/>
      <c r="M93" s="167" t="str">
        <f ca="1">IF(ISNUMBER(INDIRECT("K" &amp; ROW())/INDIRECT("G" &amp; ROW())),INDIRECT("K" &amp; ROW())/INDIRECT("G" &amp; ROW()), " ")</f>
        <v xml:space="preserve"> </v>
      </c>
      <c r="N93" s="149" t="s">
        <v>516</v>
      </c>
    </row>
    <row r="94" spans="1:14" x14ac:dyDescent="0.25">
      <c r="A94" s="144" t="s">
        <v>261</v>
      </c>
      <c r="B94" s="145"/>
      <c r="C94" s="145"/>
      <c r="D94" s="145"/>
      <c r="E94" s="145"/>
      <c r="F94" s="145"/>
      <c r="G94" s="164">
        <v>154</v>
      </c>
      <c r="H94" s="165"/>
      <c r="I94" s="165"/>
      <c r="J94" s="165"/>
      <c r="K94" s="164">
        <v>1112</v>
      </c>
      <c r="L94" s="166"/>
      <c r="M94" s="164">
        <f ca="1">IF(ISNUMBER(INDIRECT("K" &amp; ROW())/INDIRECT("G" &amp; ROW())),INDIRECT("K" &amp; ROW())/INDIRECT("G" &amp; ROW()), " ")</f>
        <v>7.220779220779221</v>
      </c>
      <c r="N94" s="146" t="s">
        <v>516</v>
      </c>
    </row>
    <row r="95" spans="1:14" x14ac:dyDescent="0.25">
      <c r="A95" s="144" t="s">
        <v>262</v>
      </c>
      <c r="B95" s="145"/>
      <c r="C95" s="145"/>
      <c r="D95" s="145"/>
      <c r="E95" s="145"/>
      <c r="F95" s="145"/>
      <c r="G95" s="164">
        <v>84</v>
      </c>
      <c r="H95" s="165"/>
      <c r="I95" s="165"/>
      <c r="J95" s="165"/>
      <c r="K95" s="164">
        <v>768</v>
      </c>
      <c r="L95" s="166"/>
      <c r="M95" s="164">
        <f ca="1">IF(ISNUMBER(INDIRECT("K" &amp; ROW())/INDIRECT("G" &amp; ROW())),INDIRECT("K" &amp; ROW())/INDIRECT("G" &amp; ROW()), " ")</f>
        <v>9.1428571428571423</v>
      </c>
      <c r="N95" s="146" t="s">
        <v>516</v>
      </c>
    </row>
    <row r="96" spans="1:14" ht="30" customHeight="1" x14ac:dyDescent="0.25">
      <c r="A96" s="144" t="s">
        <v>263</v>
      </c>
      <c r="B96" s="145"/>
      <c r="C96" s="145"/>
      <c r="D96" s="145"/>
      <c r="E96" s="145"/>
      <c r="F96" s="145"/>
      <c r="G96" s="164">
        <v>52</v>
      </c>
      <c r="H96" s="165"/>
      <c r="I96" s="165"/>
      <c r="J96" s="165"/>
      <c r="K96" s="164">
        <v>401</v>
      </c>
      <c r="L96" s="166"/>
      <c r="M96" s="164">
        <f ca="1">IF(ISNUMBER(INDIRECT("K" &amp; ROW())/INDIRECT("G" &amp; ROW())),INDIRECT("K" &amp; ROW())/INDIRECT("G" &amp; ROW()), " ")</f>
        <v>7.7115384615384617</v>
      </c>
      <c r="N96" s="146" t="s">
        <v>516</v>
      </c>
    </row>
    <row r="97" spans="1:14" x14ac:dyDescent="0.25">
      <c r="A97" s="144" t="s">
        <v>264</v>
      </c>
      <c r="B97" s="145"/>
      <c r="C97" s="145"/>
      <c r="D97" s="145"/>
      <c r="E97" s="145"/>
      <c r="F97" s="145"/>
      <c r="G97" s="164">
        <v>67</v>
      </c>
      <c r="H97" s="165"/>
      <c r="I97" s="165"/>
      <c r="J97" s="165"/>
      <c r="K97" s="164">
        <v>535</v>
      </c>
      <c r="L97" s="166"/>
      <c r="M97" s="164">
        <f ca="1">IF(ISNUMBER(INDIRECT("K" &amp; ROW())/INDIRECT("G" &amp; ROW())),INDIRECT("K" &amp; ROW())/INDIRECT("G" &amp; ROW()), " ")</f>
        <v>7.9850746268656714</v>
      </c>
      <c r="N97" s="146" t="s">
        <v>516</v>
      </c>
    </row>
    <row r="98" spans="1:14" ht="30" customHeight="1" x14ac:dyDescent="0.25">
      <c r="A98" s="144" t="s">
        <v>265</v>
      </c>
      <c r="B98" s="145"/>
      <c r="C98" s="145"/>
      <c r="D98" s="145"/>
      <c r="E98" s="145"/>
      <c r="F98" s="145"/>
      <c r="G98" s="164">
        <v>3678</v>
      </c>
      <c r="H98" s="165"/>
      <c r="I98" s="165"/>
      <c r="J98" s="165"/>
      <c r="K98" s="164">
        <v>17286</v>
      </c>
      <c r="L98" s="166"/>
      <c r="M98" s="164">
        <f ca="1">IF(ISNUMBER(INDIRECT("K" &amp; ROW())/INDIRECT("G" &amp; ROW())),INDIRECT("K" &amp; ROW())/INDIRECT("G" &amp; ROW()), " ")</f>
        <v>4.6998368678629694</v>
      </c>
      <c r="N98" s="146" t="s">
        <v>516</v>
      </c>
    </row>
    <row r="99" spans="1:14" ht="30" customHeight="1" x14ac:dyDescent="0.25">
      <c r="A99" s="144" t="s">
        <v>266</v>
      </c>
      <c r="B99" s="145"/>
      <c r="C99" s="145"/>
      <c r="D99" s="145"/>
      <c r="E99" s="145"/>
      <c r="F99" s="145"/>
      <c r="G99" s="164">
        <v>63</v>
      </c>
      <c r="H99" s="165"/>
      <c r="I99" s="165"/>
      <c r="J99" s="165"/>
      <c r="K99" s="164">
        <v>234</v>
      </c>
      <c r="L99" s="166"/>
      <c r="M99" s="164">
        <f ca="1">IF(ISNUMBER(INDIRECT("K" &amp; ROW())/INDIRECT("G" &amp; ROW())),INDIRECT("K" &amp; ROW())/INDIRECT("G" &amp; ROW()), " ")</f>
        <v>3.7142857142857144</v>
      </c>
      <c r="N99" s="146" t="s">
        <v>516</v>
      </c>
    </row>
    <row r="100" spans="1:14" x14ac:dyDescent="0.25">
      <c r="A100" s="144" t="s">
        <v>267</v>
      </c>
      <c r="B100" s="145"/>
      <c r="C100" s="145"/>
      <c r="D100" s="145"/>
      <c r="E100" s="145"/>
      <c r="F100" s="145"/>
      <c r="G100" s="164">
        <v>4098</v>
      </c>
      <c r="H100" s="165"/>
      <c r="I100" s="165"/>
      <c r="J100" s="165"/>
      <c r="K100" s="164">
        <v>20336</v>
      </c>
      <c r="L100" s="166"/>
      <c r="M100" s="164">
        <f ca="1">IF(ISNUMBER(INDIRECT("K" &amp; ROW())/INDIRECT("G" &amp; ROW())),INDIRECT("K" &amp; ROW())/INDIRECT("G" &amp; ROW()), " ")</f>
        <v>4.9624206930209862</v>
      </c>
      <c r="N100" s="146" t="s">
        <v>516</v>
      </c>
    </row>
    <row r="101" spans="1:14" ht="30" customHeight="1" x14ac:dyDescent="0.25">
      <c r="A101" s="144" t="s">
        <v>268</v>
      </c>
      <c r="B101" s="145"/>
      <c r="C101" s="145"/>
      <c r="D101" s="145"/>
      <c r="E101" s="145"/>
      <c r="F101" s="145"/>
      <c r="G101" s="164">
        <v>545.73</v>
      </c>
      <c r="H101" s="165"/>
      <c r="I101" s="165"/>
      <c r="J101" s="165"/>
      <c r="K101" s="164">
        <v>1534.96</v>
      </c>
      <c r="L101" s="166"/>
      <c r="M101" s="164">
        <f ca="1">IF(ISNUMBER(INDIRECT("K" &amp; ROW())/INDIRECT("G" &amp; ROW())),INDIRECT("K" &amp; ROW())/INDIRECT("G" &amp; ROW()), " ")</f>
        <v>2.8126729335019149</v>
      </c>
      <c r="N101" s="146" t="s">
        <v>516</v>
      </c>
    </row>
    <row r="102" spans="1:14" x14ac:dyDescent="0.25">
      <c r="A102" s="147" t="s">
        <v>269</v>
      </c>
      <c r="B102" s="148"/>
      <c r="C102" s="148"/>
      <c r="D102" s="148"/>
      <c r="E102" s="148"/>
      <c r="F102" s="148"/>
      <c r="G102" s="167">
        <v>4643.7299999999996</v>
      </c>
      <c r="H102" s="168"/>
      <c r="I102" s="168"/>
      <c r="J102" s="168"/>
      <c r="K102" s="167">
        <v>21870.959999999999</v>
      </c>
      <c r="L102" s="169"/>
      <c r="M102" s="167">
        <f ca="1">IF(ISNUMBER(INDIRECT("K" &amp; ROW())/INDIRECT("G" &amp; ROW())),INDIRECT("K" &amp; ROW())/INDIRECT("G" &amp; ROW()), " ")</f>
        <v>4.7097828685130274</v>
      </c>
      <c r="N102" s="149" t="s">
        <v>516</v>
      </c>
    </row>
    <row r="103" spans="1:14" x14ac:dyDescent="0.25">
      <c r="A103" s="48"/>
      <c r="G103" s="67"/>
      <c r="H103" s="68"/>
      <c r="I103" s="68"/>
      <c r="J103" s="68"/>
      <c r="K103" s="67"/>
      <c r="L103" s="69"/>
      <c r="M103" s="67"/>
      <c r="N103" s="48"/>
    </row>
    <row r="104" spans="1:14" x14ac:dyDescent="0.2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70"/>
      <c r="M104" s="29"/>
      <c r="N104" s="29"/>
    </row>
    <row r="105" spans="1:14" x14ac:dyDescent="0.25">
      <c r="A105" s="75" t="s">
        <v>69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70"/>
      <c r="M105" s="29"/>
      <c r="N105" s="29"/>
    </row>
    <row r="106" spans="1:14" x14ac:dyDescent="0.25">
      <c r="A106" s="3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70"/>
      <c r="M106" s="29"/>
      <c r="N106" s="29"/>
    </row>
    <row r="107" spans="1:14" x14ac:dyDescent="0.25">
      <c r="A107" s="75" t="s">
        <v>70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70"/>
      <c r="M107" s="29"/>
      <c r="N107" s="29"/>
    </row>
  </sheetData>
  <mergeCells count="50">
    <mergeCell ref="A98:F98"/>
    <mergeCell ref="A99:F99"/>
    <mergeCell ref="A100:F100"/>
    <mergeCell ref="A101:F101"/>
    <mergeCell ref="A102:F102"/>
    <mergeCell ref="A92:F92"/>
    <mergeCell ref="A93:F93"/>
    <mergeCell ref="A94:F94"/>
    <mergeCell ref="A95:F95"/>
    <mergeCell ref="A96:F96"/>
    <mergeCell ref="A97:F97"/>
    <mergeCell ref="A86:F86"/>
    <mergeCell ref="A87:F87"/>
    <mergeCell ref="A88:F88"/>
    <mergeCell ref="A89:F89"/>
    <mergeCell ref="A90:F90"/>
    <mergeCell ref="A91:F91"/>
    <mergeCell ref="A24:N24"/>
    <mergeCell ref="A25:N25"/>
    <mergeCell ref="A36:N36"/>
    <mergeCell ref="A43:N43"/>
    <mergeCell ref="A81:N81"/>
    <mergeCell ref="A82:N8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