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4" i="16"/>
  <c r="M135" i="16"/>
  <c r="M136" i="16"/>
  <c r="M137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242" i="8"/>
  <c r="K241" i="8"/>
  <c r="H242" i="8"/>
  <c r="H241" i="8"/>
  <c r="J14" i="16"/>
  <c r="G14" i="16"/>
  <c r="K30" i="8"/>
  <c r="H30" i="8"/>
  <c r="A18" i="16"/>
  <c r="B34" i="8"/>
  <c r="M138" i="16"/>
  <c r="M142" i="16"/>
  <c r="M146" i="16"/>
  <c r="M150" i="16"/>
  <c r="M154" i="16"/>
  <c r="M158" i="16"/>
  <c r="M144" i="16"/>
  <c r="M152" i="16"/>
  <c r="M160" i="16"/>
  <c r="M141" i="16"/>
  <c r="M153" i="16"/>
  <c r="M139" i="16"/>
  <c r="M143" i="16"/>
  <c r="M147" i="16"/>
  <c r="M151" i="16"/>
  <c r="M155" i="16"/>
  <c r="M159" i="16"/>
  <c r="M140" i="16"/>
  <c r="M148" i="16"/>
  <c r="M156" i="16"/>
  <c r="M145" i="16"/>
  <c r="M149" i="16"/>
  <c r="M15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21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21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21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21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21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21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21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4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4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3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3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3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3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3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6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6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<sst xmlns="http://schemas.openxmlformats.org/spreadsheetml/2006/main" count="1671" uniqueCount="1010">
  <si>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</si>
  <si>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</si>
  <si>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</si>
  <si>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</si>
  <si>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</si>
  <si>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</si>
  <si>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</si>
  <si>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</si>
  <si>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</si>
  <si>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</si>
  <si>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</si>
  <si>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</si>
  <si>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</si>
  <si>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</si>
  <si>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</si>
  <si>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</si>
  <si>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</si>
  <si>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</si>
  <si>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</si>
  <si>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</si>
  <si>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</si>
  <si>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</si>
  <si>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</si>
  <si>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</si>
  <si>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</si>
  <si>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</si>
  <si>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</si>
  <si>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</si>
  <si>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</si>
  <si>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</si>
  <si>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</si>
  <si>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</si>
  <si>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</si>
  <si>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</si>
  <si>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</si>
  <si>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</si>
  <si>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</si>
  <si>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</si>
  <si>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</si>
  <si>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</si>
  <si>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</si>
  <si>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</si>
  <si>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</si>
  <si>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</si>
  <si>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</si>
  <si>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</si>
  <si>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</si>
  <si>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</si>
  <si>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</si>
  <si>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</si>
  <si>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</si>
  <si>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</si>
  <si>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</si>
  <si>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</si>
  <si>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</si>
  <si>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</si>
  <si>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</si>
  <si>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</si>
  <si>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</si>
  <si>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</si>
  <si>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</si>
  <si>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</si>
  <si>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</si>
  <si>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</si>
  <si>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</si>
  <si>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</si>
  <si>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О ПРИЕМКЕ ВЫПОЛНЕННЫХ РАБОТ за Декабрь 2014</t>
  </si>
  <si>
    <t>на В.вольтная,48</t>
  </si>
  <si>
    <t>Сдал:  _________________ //</t>
  </si>
  <si>
    <t>Принял:  _________________ //</t>
  </si>
  <si>
    <t>Раздел 1. Замена труб отопления в кв.82,92 Заявка от 20.01.2014г.</t>
  </si>
  <si>
    <t>ТЕРр65-23-2
Слив и наполнение водой системы отопления: с осмотром системы
1000 м3 объема здания
НР 63%=74%*0.85 от ФОТ
СП 40%=50%*0.8 от ФОТ</t>
  </si>
  <si>
    <t>0,25
63
40</t>
  </si>
  <si>
    <t>3
2
2</t>
  </si>
  <si>
    <t>38
24
15</t>
  </si>
  <si>
    <t>Р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</si>
  <si>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</si>
  <si>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0,04
88
48</t>
  </si>
  <si>
    <t>2225,28
_____
105,38</t>
  </si>
  <si>
    <t>96
92
53</t>
  </si>
  <si>
    <t>89
_____
4</t>
  </si>
  <si>
    <t>1007
863
471</t>
  </si>
  <si>
    <t>981
_____
10</t>
  </si>
  <si>
    <t>ТСЦ-507-3367
Труба из полипропилена PN 25/25
м</t>
  </si>
  <si>
    <t>4
88
48</t>
  </si>
  <si>
    <t xml:space="preserve">
_____
16,92</t>
  </si>
  <si>
    <t xml:space="preserve">
_____
68</t>
  </si>
  <si>
    <t xml:space="preserve">
_____
190</t>
  </si>
  <si>
    <t>М</t>
  </si>
  <si>
    <t>ТСЦ-507-5056
Муфта полипропиленовая переходная диаметром 25х20 мм
шт.</t>
  </si>
  <si>
    <t>2
88
48</t>
  </si>
  <si>
    <t xml:space="preserve">
_____
0,97</t>
  </si>
  <si>
    <t xml:space="preserve">
_____
2</t>
  </si>
  <si>
    <t xml:space="preserve">
_____
9</t>
  </si>
  <si>
    <t>ТСЦ-507-3174
Угольник 90 град. полипропиленовый диаметром 25 мм
шт.</t>
  </si>
  <si>
    <t xml:space="preserve">
_____
2,45</t>
  </si>
  <si>
    <t xml:space="preserve">
_____
5</t>
  </si>
  <si>
    <t xml:space="preserve">
_____
12</t>
  </si>
  <si>
    <t>Раздел 2. Остекление под.окон от 10.02.2014г.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</si>
  <si>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</si>
  <si>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0,0093
65
40</t>
  </si>
  <si>
    <t>2116,11
_____
4194,75</t>
  </si>
  <si>
    <t>34,23
_____
3,51</t>
  </si>
  <si>
    <t>59
15
10</t>
  </si>
  <si>
    <t>20
_____
39</t>
  </si>
  <si>
    <t>368
141
87</t>
  </si>
  <si>
    <t>217
_____
149</t>
  </si>
  <si>
    <t>Раздел 3. Чистка канализации, подвал заявка от 17.03.2014г.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</si>
  <si>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</si>
  <si>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</si>
  <si>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</si>
  <si>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</si>
  <si>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</si>
  <si>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</si>
  <si>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</si>
  <si>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Раздел 4. Чистка канализации в подвале. от 11.03.2014г.</t>
  </si>
  <si>
    <t>Раздел 5. Чистка канализации в подвале от 06.03.2014г.</t>
  </si>
  <si>
    <t>Раздел 6. Чистка канализации в кв.89 от 28.02.2014г.</t>
  </si>
  <si>
    <t>0,03
88
48</t>
  </si>
  <si>
    <t>15
10
6</t>
  </si>
  <si>
    <t>10
_____
5</t>
  </si>
  <si>
    <t>130
97
53</t>
  </si>
  <si>
    <t>110
_____
20</t>
  </si>
  <si>
    <t>Раздел 7. Чистка канализации, подвал заявка от 19.03.2014г.</t>
  </si>
  <si>
    <t>Раздел 8. Ремонт бачка в кв.14 от 21.03.2014г.</t>
  </si>
  <si>
    <t>ТЕРр65-23-3
Слив воды из системы
1000 м3 объема здания
НР 63%=74%*0.85 от ФОТ
СП 40%=50%*0.8 от ФОТ</t>
  </si>
  <si>
    <t>1,35
63
40</t>
  </si>
  <si>
    <t>30
19
12</t>
  </si>
  <si>
    <t>ТЕРр65-6-26
Регулировка смывного бачка
100 приборов
НР 88%=103%*0.85 от ФОТ
СП 48%=60%*0.8 от ФОТ</t>
  </si>
  <si>
    <t>0,01
88
48</t>
  </si>
  <si>
    <t>3
3
2</t>
  </si>
  <si>
    <t>35
31
17</t>
  </si>
  <si>
    <t>Раздел 9. Чистка канализации в подвале от 26.03.2014г.</t>
  </si>
  <si>
    <t>Раздел 10. Ремонт скамеек.</t>
  </si>
  <si>
    <t>ТЕРр53-5-4
Ремонт каркасных стен со сменой: стоек и подкосов из брусьев
100 м элемента
НР 73%=86%*0.85 от ФОТ
СП 56%=70%*0.8 от ФОТ</t>
  </si>
  <si>
    <t>0,02
73
56</t>
  </si>
  <si>
    <t>3790,25
_____
2514,88</t>
  </si>
  <si>
    <t>127
65
53</t>
  </si>
  <si>
    <t>76
_____
50</t>
  </si>
  <si>
    <t>1148
610
468</t>
  </si>
  <si>
    <t>836
_____
305</t>
  </si>
  <si>
    <t>Раздел 11. АПРЕЛЬ</t>
  </si>
  <si>
    <t>кв.70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</si>
  <si>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</si>
  <si>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0,1375
63
40</t>
  </si>
  <si>
    <t>1
1
1</t>
  </si>
  <si>
    <t>6
4
2</t>
  </si>
  <si>
    <t>кв.31</t>
  </si>
  <si>
    <t>кв.79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</si>
  <si>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</si>
  <si>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0,02
88
48</t>
  </si>
  <si>
    <t>776,23
_____
6358,76</t>
  </si>
  <si>
    <t>27,39
_____
2,8</t>
  </si>
  <si>
    <t>143
16
10</t>
  </si>
  <si>
    <t>16
_____
126</t>
  </si>
  <si>
    <t>657
151
83</t>
  </si>
  <si>
    <t>171
_____
483</t>
  </si>
  <si>
    <t>3
_____
1</t>
  </si>
  <si>
    <t>ТСЦ-507-0779
Переход: «полиэтилен-сталь 110х108»
шт.</t>
  </si>
  <si>
    <t>1
88
48</t>
  </si>
  <si>
    <t xml:space="preserve">
_____
700</t>
  </si>
  <si>
    <t xml:space="preserve">
_____
897</t>
  </si>
  <si>
    <t>ТСЦ-101-1793
Манжеты резиновые
шт.</t>
  </si>
  <si>
    <t xml:space="preserve">
_____
15,1</t>
  </si>
  <si>
    <t xml:space="preserve">
_____
15</t>
  </si>
  <si>
    <t xml:space="preserve">
_____
39</t>
  </si>
  <si>
    <t>кв.15</t>
  </si>
  <si>
    <t>ТЕРр66-47-1
Чеканка труб канализац.методом нанесения цементно-песчаного раствора, диаметром: до 200 мм
100 м трубопровода
121 694,56 = 121 985,06 - 0,0005 x 8 260,00 - 1,55 x 9,84 - 0,006 x 11 520,00 - 0,6 x 270,00 - 0,1 x 400,00
НР 92%=108%*0.85 от ФОТ
СП 54%=68%*0.8 от ФОТ</t>
  </si>
  <si>
    <t>0,001
92
54</t>
  </si>
  <si>
    <t>5122,02
_____
1623,79</t>
  </si>
  <si>
    <t>114948,75
_____
1944,6</t>
  </si>
  <si>
    <t>122
8
5</t>
  </si>
  <si>
    <t>5
_____
2</t>
  </si>
  <si>
    <t>115
_____
2</t>
  </si>
  <si>
    <t>328
71
42</t>
  </si>
  <si>
    <t>56
_____
8</t>
  </si>
  <si>
    <t>264
_____
21</t>
  </si>
  <si>
    <t>кв.52</t>
  </si>
  <si>
    <t>Ливневки</t>
  </si>
  <si>
    <t>0,52
88
48</t>
  </si>
  <si>
    <t>264
178
104</t>
  </si>
  <si>
    <t>173
_____
90</t>
  </si>
  <si>
    <t>2258
1678
915</t>
  </si>
  <si>
    <t>1907
_____
348</t>
  </si>
  <si>
    <t>подвал</t>
  </si>
  <si>
    <t>0,1
88
48</t>
  </si>
  <si>
    <t>51
34
20</t>
  </si>
  <si>
    <t>33
_____
18</t>
  </si>
  <si>
    <t>434
323
176</t>
  </si>
  <si>
    <t>367
_____
66</t>
  </si>
  <si>
    <t>кв.62,72</t>
  </si>
  <si>
    <t>0,025
88
48</t>
  </si>
  <si>
    <t>60
58
34</t>
  </si>
  <si>
    <t>56
_____
2</t>
  </si>
  <si>
    <t>629
539
294</t>
  </si>
  <si>
    <t>613
_____
6</t>
  </si>
  <si>
    <t>2,5
63
40</t>
  </si>
  <si>
    <t xml:space="preserve">
_____
42</t>
  </si>
  <si>
    <t xml:space="preserve">
_____
119</t>
  </si>
  <si>
    <t>0,1
63
40</t>
  </si>
  <si>
    <t>15
9
6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</si>
  <si>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</si>
  <si>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</si>
  <si>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</si>
  <si>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</si>
  <si>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Раздел 12. МАЙ</t>
  </si>
  <si>
    <t>кв.80</t>
  </si>
  <si>
    <t>ТЕРр65-10-1
Очистка сливной сети: внутренней
100 м трубопровода
НР 88%=103%*0.85 от ФОТ
СП 48%=60%*0.8 от ФОТ</t>
  </si>
  <si>
    <t>0,13
88
48</t>
  </si>
  <si>
    <t>66
44
26</t>
  </si>
  <si>
    <t>43
_____
23</t>
  </si>
  <si>
    <t>565
420
229</t>
  </si>
  <si>
    <t>477
_____
87</t>
  </si>
  <si>
    <t>кв.60</t>
  </si>
  <si>
    <t>4
63
40</t>
  </si>
  <si>
    <t xml:space="preserve">
_____
10</t>
  </si>
  <si>
    <t>кв.51</t>
  </si>
  <si>
    <t>Раздел 13. ИЮНЬ</t>
  </si>
  <si>
    <t>кв.92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</si>
  <si>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</si>
  <si>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0,0012
111
51</t>
  </si>
  <si>
    <t>811,45
_____
14803,28</t>
  </si>
  <si>
    <t>19
1
1</t>
  </si>
  <si>
    <t>1
_____
18</t>
  </si>
  <si>
    <t>74
12
6</t>
  </si>
  <si>
    <t>11
_____
62</t>
  </si>
  <si>
    <t>ТСЦ-101-2137
Резина техническая листовая прессованная
кг</t>
  </si>
  <si>
    <t>0,8
111
51</t>
  </si>
  <si>
    <t xml:space="preserve">
_____
26,3</t>
  </si>
  <si>
    <t xml:space="preserve">
_____
21</t>
  </si>
  <si>
    <t xml:space="preserve">
_____
96</t>
  </si>
  <si>
    <t>ТЕРр66-47-1
Прим. Обмазка труб методом нанесения цементно-песчаного раствора, диаметром: до 200 мм
100 м трубопровода
НР 92%=108%*0.85 от ФОТ
СП 54%=68%*0.8 от ФОТ</t>
  </si>
  <si>
    <t>0,003
92
54</t>
  </si>
  <si>
    <t>5122,02
_____
1914,29</t>
  </si>
  <si>
    <t>366
23
14</t>
  </si>
  <si>
    <t>15
_____
6</t>
  </si>
  <si>
    <t>345
_____
6</t>
  </si>
  <si>
    <t>988
214
126</t>
  </si>
  <si>
    <t>169
_____
26</t>
  </si>
  <si>
    <t>793
_____
64</t>
  </si>
  <si>
    <t>ТСЦ-101-3984
Ткань для проклейки швов
м2</t>
  </si>
  <si>
    <t>0,06
92
54</t>
  </si>
  <si>
    <t xml:space="preserve">
_____
16,01</t>
  </si>
  <si>
    <t xml:space="preserve">
_____
1</t>
  </si>
  <si>
    <t>ТЕРр52-11-3
Водоотлив из подвала: электрическими (механическими) насосами
100 м3 воды
НР 79%=93%*0.85 от ФОТ
СП 60%=75%*0.8 от ФОТ</t>
  </si>
  <si>
    <t>0,2
79
60</t>
  </si>
  <si>
    <t>9,41
_____
5,36</t>
  </si>
  <si>
    <t>16
14
11</t>
  </si>
  <si>
    <t>2
_____
1</t>
  </si>
  <si>
    <t>171
130
99</t>
  </si>
  <si>
    <t>18
_____
12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</si>
  <si>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</si>
  <si>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1456
_____
6949,09</t>
  </si>
  <si>
    <t>279,64
_____
6,31</t>
  </si>
  <si>
    <t>174
30
17</t>
  </si>
  <si>
    <t>29
_____
139</t>
  </si>
  <si>
    <t>818
283
155</t>
  </si>
  <si>
    <t>321
_____
466</t>
  </si>
  <si>
    <t>31
_____
1</t>
  </si>
  <si>
    <t>ТСЦ-507-1979
Отводы 90 град. с радиусом кривизны R=1,5 Ду на Ру до 16 МПа (160 кгс/см2), диаметром условного прохода: 80 мм, наружным диаметром 89 мм, толщиной стенки 3,5 мм
шт.</t>
  </si>
  <si>
    <t>3
88
48</t>
  </si>
  <si>
    <t xml:space="preserve">
_____
42,3</t>
  </si>
  <si>
    <t xml:space="preserve">
_____
127</t>
  </si>
  <si>
    <t xml:space="preserve">
_____
270</t>
  </si>
  <si>
    <t>кв.87,97</t>
  </si>
  <si>
    <t>ТЕРр65-8-2
Ремонт полиэтиленовых канализационных труб диаметром: до 100 мм
100 м трубопровода с фасонными частями
НР 88%=103%*0.85 от ФОТ
СП 48%=60%*0.8 от ФОТ</t>
  </si>
  <si>
    <t>0,005
88
48</t>
  </si>
  <si>
    <t>36
4
2</t>
  </si>
  <si>
    <t>4
_____
32</t>
  </si>
  <si>
    <t>164
38
21</t>
  </si>
  <si>
    <t>43
_____
120</t>
  </si>
  <si>
    <t>Раздел 14. ИЮЛЬ</t>
  </si>
  <si>
    <t>кв.23</t>
  </si>
  <si>
    <t>ТЕРр66-47-1
Обмазка цементно-песчаного раствора, диаметром: до 200 мм
100 м трубопровода
НР 92%=108%*0.85 от ФОТ
СП 54%=68%*0.8 от ФОТ</t>
  </si>
  <si>
    <t>0,1
92
54</t>
  </si>
  <si>
    <t xml:space="preserve">
_____
4</t>
  </si>
  <si>
    <t>ТЕРр65-8-2
Смена полиэтиленовых канализационных труб диаметром: до 100 мм
100 м трубопровода с фасонными частями
1 324,08 = 7 162,38 - 99,8 x 58,50
НР 88%=103%*0.85 от ФОТ
СП 48%=60%*0.8 от ФОТ</t>
  </si>
  <si>
    <t>776,23
_____
520,46</t>
  </si>
  <si>
    <t>40
24
14</t>
  </si>
  <si>
    <t>23
_____
16</t>
  </si>
  <si>
    <t>344
227
124</t>
  </si>
  <si>
    <t>257
_____
83</t>
  </si>
  <si>
    <t>4
_____
1</t>
  </si>
  <si>
    <t>кв.54</t>
  </si>
  <si>
    <t>ТЕРр65-5-1
Прочистка 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</si>
  <si>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</si>
  <si>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</si>
  <si>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</si>
  <si>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</si>
  <si>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</si>
  <si>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ТСЦ-507-0881
Соединительная арматура трубопроводов: тройник прямой диаметром: 110 мм
10 шт.</t>
  </si>
  <si>
    <t xml:space="preserve">
_____
1260</t>
  </si>
  <si>
    <t xml:space="preserve">
_____
126</t>
  </si>
  <si>
    <t xml:space="preserve">
_____
1540</t>
  </si>
  <si>
    <t>ТСЦ-103-1017
Ревизии диаметром: 100 мм
шт.</t>
  </si>
  <si>
    <t xml:space="preserve">
_____
73,8</t>
  </si>
  <si>
    <t xml:space="preserve">
_____
74</t>
  </si>
  <si>
    <t xml:space="preserve">
_____
416</t>
  </si>
  <si>
    <t>кв.61</t>
  </si>
  <si>
    <t>Раздел 15. АВГУСТ</t>
  </si>
  <si>
    <t>кв.45</t>
  </si>
  <si>
    <t>ТЕРр65-5-1
Прочисткао вентилей диаметром: до 20 мм
100 шт.
НР 88%=103%*0.85 от ФОТ
СП 48%=60%*0.8 от ФОТ</t>
  </si>
  <si>
    <t>кв.5</t>
  </si>
  <si>
    <t>кв.12</t>
  </si>
  <si>
    <t>179
20
11</t>
  </si>
  <si>
    <t>19
_____
159</t>
  </si>
  <si>
    <t>821
189
103</t>
  </si>
  <si>
    <t>214
_____
603</t>
  </si>
  <si>
    <t>1
98
56</t>
  </si>
  <si>
    <t>Раздел 16. СЕНТЯБРЬ</t>
  </si>
  <si>
    <t>кв.8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</si>
  <si>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</si>
  <si>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0,012
88
48</t>
  </si>
  <si>
    <t>1000,16
_____
1380,62</t>
  </si>
  <si>
    <t>54,89
_____
1,4</t>
  </si>
  <si>
    <t>29
12
7</t>
  </si>
  <si>
    <t>12
_____
16</t>
  </si>
  <si>
    <t>191
116
63</t>
  </si>
  <si>
    <t>132
_____
56</t>
  </si>
  <si>
    <t>ТСЦ-302-1237
Сгоны стальные с муфтой и контргайкой, диаметром: 20 мм
шт.</t>
  </si>
  <si>
    <t xml:space="preserve">
_____
18,6</t>
  </si>
  <si>
    <t xml:space="preserve">
_____
19</t>
  </si>
  <si>
    <t xml:space="preserve">
_____
34</t>
  </si>
  <si>
    <t>кв.24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</si>
  <si>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</si>
  <si>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</si>
  <si>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</si>
  <si>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</si>
  <si>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</si>
  <si>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148
67
36</t>
  </si>
  <si>
    <t>76
_____
72</t>
  </si>
  <si>
    <t>Раздел 17. ОКТЯБРЬ</t>
  </si>
  <si>
    <t>Ремонт слива</t>
  </si>
  <si>
    <t>ТЕР06-01-082-18
Приготовление тяжелых кладочных растворов: цементных марки 100
100 м3 раствора
НР 56%=66%*0.85 от ФОТ
СП 0%=0%*0.8 от ФОТ</t>
  </si>
  <si>
    <t>0,0005
56
0</t>
  </si>
  <si>
    <t>2259,32
_____
29761,01</t>
  </si>
  <si>
    <t>2428,34
_____
631,87</t>
  </si>
  <si>
    <t>17
1</t>
  </si>
  <si>
    <t>1
_____
15</t>
  </si>
  <si>
    <t>87
8</t>
  </si>
  <si>
    <t>12
_____
69</t>
  </si>
  <si>
    <t>6
_____
3</t>
  </si>
  <si>
    <t>ТЕРр53-23-1
Перекладка кирпичного карниза при высоте (в рядах): в 4 кирпича
1 м карниза
НР 73%=86%*0.85 от ФОТ
СП 56%=70%*0.8 от ФОТ</t>
  </si>
  <si>
    <t>0,1
73
56</t>
  </si>
  <si>
    <t>37,19
_____
72,64</t>
  </si>
  <si>
    <t>0,99
_____
0,16</t>
  </si>
  <si>
    <t>11
3
3</t>
  </si>
  <si>
    <t>4
_____
7</t>
  </si>
  <si>
    <t>93
30
23</t>
  </si>
  <si>
    <t>41
_____
51</t>
  </si>
  <si>
    <t>Остекление подъездов.</t>
  </si>
  <si>
    <t>0,1669
65
40</t>
  </si>
  <si>
    <t>1059
273
177</t>
  </si>
  <si>
    <t>353
_____
700</t>
  </si>
  <si>
    <t>6
_____
1</t>
  </si>
  <si>
    <t>6597
2535
1560</t>
  </si>
  <si>
    <t>3894
_____
2673</t>
  </si>
  <si>
    <t>30
_____
6</t>
  </si>
  <si>
    <t>кв.57</t>
  </si>
  <si>
    <t>кв.50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</si>
  <si>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НР 88%=103%*0.85 от ФОТ
СП 48%=60%*0.8 от ФОТ</t>
  </si>
  <si>
    <t>2225,28
_____
2927,89</t>
  </si>
  <si>
    <t>209
92
53</t>
  </si>
  <si>
    <t>89
_____
117</t>
  </si>
  <si>
    <t>1235
863
471</t>
  </si>
  <si>
    <t>981
_____
238</t>
  </si>
  <si>
    <t>кв.16</t>
  </si>
  <si>
    <t>ТЕРр65-9-1
Смена внутренних трубопроводов из стальных труб диаметром: до 15 мм
100 м трубопровода
НР 88%=103%*0.85 от ФОТ
СП 48%=60%*0.8 от ФОТ</t>
  </si>
  <si>
    <t>0,0012
88
48</t>
  </si>
  <si>
    <t>946,05
_____
4815,52</t>
  </si>
  <si>
    <t>68,62
_____
2,94</t>
  </si>
  <si>
    <t>7
1
1</t>
  </si>
  <si>
    <t>1
_____
6</t>
  </si>
  <si>
    <t>29
11
6</t>
  </si>
  <si>
    <t>13
_____
16</t>
  </si>
  <si>
    <t>ТСЦ-302-3246
Угольники прямые
10 шт.</t>
  </si>
  <si>
    <t>0,4
88
48</t>
  </si>
  <si>
    <t xml:space="preserve">
_____
77,7</t>
  </si>
  <si>
    <t xml:space="preserve">
_____
31</t>
  </si>
  <si>
    <t xml:space="preserve">
_____
145</t>
  </si>
  <si>
    <t>ТЕРр65-7-2
Смена внутренних трубопроводов из чугунных канализационных труб диаметром: до 100 мм
100 м трубопровода с фасонными частями
3 388,88 = 17 185,23 - 99,8 x 138,24
НР 88%=103%*0.85 от ФОТ
СП 48%=60%*0.8 от ФОТ</t>
  </si>
  <si>
    <t>0,006
88
48</t>
  </si>
  <si>
    <t>2970,12
_____
295,52</t>
  </si>
  <si>
    <t>123,24
_____
12,62</t>
  </si>
  <si>
    <t>20
19
11</t>
  </si>
  <si>
    <t>18
_____
1</t>
  </si>
  <si>
    <t>208
173
95</t>
  </si>
  <si>
    <t>196
_____
8</t>
  </si>
  <si>
    <t>ТСЦ-507-0789
Переходы диаметром условного прохода: 100/50 мм и наружным диаметром 122/67 мм
шт.</t>
  </si>
  <si>
    <t xml:space="preserve">
_____
75,9</t>
  </si>
  <si>
    <t xml:space="preserve">
_____
76</t>
  </si>
  <si>
    <t xml:space="preserve">
_____
207</t>
  </si>
  <si>
    <t>ТСЦ-507-0739
Крестовины диаметром условного прохода: 100 мм и наружным диаметром 122 мм
шт.</t>
  </si>
  <si>
    <t xml:space="preserve">
_____
164</t>
  </si>
  <si>
    <t xml:space="preserve">
_____
441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</si>
  <si>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</si>
  <si>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0,015
88
48</t>
  </si>
  <si>
    <t>2970,12
_____
14091,87</t>
  </si>
  <si>
    <t>258
46
27</t>
  </si>
  <si>
    <t>45
_____
211</t>
  </si>
  <si>
    <t>1874
434
237</t>
  </si>
  <si>
    <t>491
_____
1373</t>
  </si>
  <si>
    <t>10
_____
2</t>
  </si>
  <si>
    <t>кв.25</t>
  </si>
  <si>
    <t>0,018
88
48</t>
  </si>
  <si>
    <t>44
19
11</t>
  </si>
  <si>
    <t>18
_____
25</t>
  </si>
  <si>
    <t>287
174
95</t>
  </si>
  <si>
    <t>198
_____
84</t>
  </si>
  <si>
    <t xml:space="preserve">
_____
138</t>
  </si>
  <si>
    <t>ТСЦ-302-3234
Контргайка
шт.</t>
  </si>
  <si>
    <t xml:space="preserve">
_____
2,41</t>
  </si>
  <si>
    <t xml:space="preserve">
_____
35</t>
  </si>
  <si>
    <t>0,2
88
48</t>
  </si>
  <si>
    <t xml:space="preserve">
_____
16</t>
  </si>
  <si>
    <t xml:space="preserve">
_____
73</t>
  </si>
  <si>
    <t>кв.2</t>
  </si>
  <si>
    <t>ТЕРр65-5-1
Прочистка от  засора вентилей и клапанов обратных муфтовых диаметром: до 20 мм
100 шт.
НР 88%=103%*0.85 от ФОТ
СП 48%=60%*0.8 от ФОТ</t>
  </si>
  <si>
    <t>1 блок</t>
  </si>
  <si>
    <t>ТЕРр61-1-9
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обоями: стен
100 м2 поверхности
НР 67%=79%*0.85 от ФОТ
СП 40%=50%*0.8 от ФОТ</t>
  </si>
  <si>
    <t>0,05
67
40</t>
  </si>
  <si>
    <t>910,69
_____
111,46</t>
  </si>
  <si>
    <t>36,38
_____
23,98</t>
  </si>
  <si>
    <t>53
37
24</t>
  </si>
  <si>
    <t>46
_____
5</t>
  </si>
  <si>
    <t>535
345
206</t>
  </si>
  <si>
    <t>502
_____
19</t>
  </si>
  <si>
    <t>14
_____
13</t>
  </si>
  <si>
    <t>ТСЦ-402-0077
Смесь штукатурная «Ротбанд», КНАУФ
кг</t>
  </si>
  <si>
    <t>50
67
40</t>
  </si>
  <si>
    <t xml:space="preserve">
_____
2,74</t>
  </si>
  <si>
    <t xml:space="preserve">
_____
137</t>
  </si>
  <si>
    <t xml:space="preserve">
_____
581</t>
  </si>
  <si>
    <t>ТЕРр61-26-1
Перетирка штукатурки: внутренних помещений
100 м2 перетертой поверхности
НР 67%=79%*0.85 от ФОТ
СП 40%=50%*0.8 от ФОТ</t>
  </si>
  <si>
    <t>0,3
67
40</t>
  </si>
  <si>
    <t>306,52
_____
21,86</t>
  </si>
  <si>
    <t>3,37
_____
1,4</t>
  </si>
  <si>
    <t>100
73
46</t>
  </si>
  <si>
    <t>92
_____
7</t>
  </si>
  <si>
    <t>1049
682
407</t>
  </si>
  <si>
    <t>1013
_____
31</t>
  </si>
  <si>
    <t>5
_____
5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</si>
  <si>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</si>
  <si>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1,4
68
40</t>
  </si>
  <si>
    <t>147,72
_____
26,66</t>
  </si>
  <si>
    <t>6,47
_____
1,4</t>
  </si>
  <si>
    <t>253
167
105</t>
  </si>
  <si>
    <t>207
_____
37</t>
  </si>
  <si>
    <t>9
_____
2</t>
  </si>
  <si>
    <t>2548
1565
921</t>
  </si>
  <si>
    <t>2280
_____
222</t>
  </si>
  <si>
    <t>46
_____
22</t>
  </si>
  <si>
    <t>ТЕРр56-5-2
Ремонт оконных переплетов с заменой брусков: с изготовлением элементов по размеру и профилю
100 створок или глухих переплетов
НР 70%=82%*0.85 от ФОТ
СП 50%=62%*0.8 от ФОТ</t>
  </si>
  <si>
    <t>0,04
70
50</t>
  </si>
  <si>
    <t>4575,32
_____
1000,51</t>
  </si>
  <si>
    <t>224
150
113</t>
  </si>
  <si>
    <t>183
_____
40</t>
  </si>
  <si>
    <t>2239
1412
1009</t>
  </si>
  <si>
    <t>2017
_____
218</t>
  </si>
  <si>
    <t>Раздел 18. НОЯБРЬ</t>
  </si>
  <si>
    <t>Бойлерная</t>
  </si>
  <si>
    <t>0,8
68
40</t>
  </si>
  <si>
    <t>145
95
60</t>
  </si>
  <si>
    <t>118
_____
22</t>
  </si>
  <si>
    <t>5
_____
1</t>
  </si>
  <si>
    <t>1456
894
526</t>
  </si>
  <si>
    <t>1303
_____
127</t>
  </si>
  <si>
    <t>26
_____
12</t>
  </si>
  <si>
    <t>подъезд</t>
  </si>
  <si>
    <t>0,009
65
40</t>
  </si>
  <si>
    <t>57
15
10</t>
  </si>
  <si>
    <t>19
_____
38</t>
  </si>
  <si>
    <t>356
137
84</t>
  </si>
  <si>
    <t>210
_____
144</t>
  </si>
  <si>
    <t>Раздел 19. ДЕКАБРЬ</t>
  </si>
  <si>
    <t>0,028
88
48</t>
  </si>
  <si>
    <t>68
29
17</t>
  </si>
  <si>
    <t>28
_____
38</t>
  </si>
  <si>
    <t>446
272
148</t>
  </si>
  <si>
    <t>309
_____
129</t>
  </si>
  <si>
    <t>ТЕРр65-15-2
Смена отдельных участков трубопроводов с заготовкой труб в построечных условиях диаметром: до 25 мм
100 м трубопровода
3 035,50 = 3 591,90 + 107 x (17,60 - 22,80)
НР 88%=103%*0.85 от ФОТ
СП 48%=60%*0.8 от ФОТ</t>
  </si>
  <si>
    <t>0,002
88
48</t>
  </si>
  <si>
    <t>1019,2
_____
1947,72</t>
  </si>
  <si>
    <t>68,58
_____
2,8</t>
  </si>
  <si>
    <t>6
2
1</t>
  </si>
  <si>
    <t>2
_____
4</t>
  </si>
  <si>
    <t>36
19
11</t>
  </si>
  <si>
    <t>22
_____
13</t>
  </si>
  <si>
    <t>кв.37</t>
  </si>
  <si>
    <t>23
3
2</t>
  </si>
  <si>
    <t>3
_____
20</t>
  </si>
  <si>
    <t>74
33
18</t>
  </si>
  <si>
    <t>38
_____
36</t>
  </si>
  <si>
    <t>кв.59</t>
  </si>
  <si>
    <t xml:space="preserve">
_____
37</t>
  </si>
  <si>
    <t xml:space="preserve">
_____
69</t>
  </si>
  <si>
    <t>2 подъезд</t>
  </si>
  <si>
    <t>ТЕРр65-19-5
Демонтаж: конвекторов
100 экм
НР 63%=74%*0.85 от ФОТ
СП 40%=50%*0.8 от ФОТ</t>
  </si>
  <si>
    <t>0,0134
63
40</t>
  </si>
  <si>
    <t>6,75
_____
2,8</t>
  </si>
  <si>
    <t>27
17
11</t>
  </si>
  <si>
    <t>0,48
88
48</t>
  </si>
  <si>
    <t>1155
1100
641</t>
  </si>
  <si>
    <t>1068
_____
50</t>
  </si>
  <si>
    <t>12084
10358
5650</t>
  </si>
  <si>
    <t>11771
_____
120</t>
  </si>
  <si>
    <t>48
88
48</t>
  </si>
  <si>
    <t xml:space="preserve">
_____
812</t>
  </si>
  <si>
    <t xml:space="preserve">
_____
2284</t>
  </si>
  <si>
    <t>12
88
48</t>
  </si>
  <si>
    <t xml:space="preserve">
_____
150</t>
  </si>
  <si>
    <t xml:space="preserve">
_____
351</t>
  </si>
  <si>
    <t>ТСЦ-507-5008
Муфта полипропиленовая соединительная диаметром 25 мм
шт.</t>
  </si>
  <si>
    <t>16
88
48</t>
  </si>
  <si>
    <t xml:space="preserve">
_____
0,95</t>
  </si>
  <si>
    <t>8
88
48</t>
  </si>
  <si>
    <t xml:space="preserve">
_____
20</t>
  </si>
  <si>
    <t xml:space="preserve">
_____
49</t>
  </si>
  <si>
    <t>Итого прямые затраты по акту</t>
  </si>
  <si>
    <t>3535
_____
6968</t>
  </si>
  <si>
    <t>904
_____
20</t>
  </si>
  <si>
    <t>38985
_____
20529</t>
  </si>
  <si>
    <t>2375
_____
230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</si>
  <si>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</si>
  <si>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</si>
  <si>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</si>
  <si>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</si>
  <si>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</si>
  <si>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</si>
  <si>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</si>
  <si>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</si>
  <si>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</si>
  <si>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Стекольные, обойные и облицовочные работы (ремонтно-строительные)</t>
  </si>
  <si>
    <t xml:space="preserve">    Стены (ремонтно-строительные)</t>
  </si>
  <si>
    <t xml:space="preserve">    Наружные инженерные сети: другие работы (ремонтно-строительные)</t>
  </si>
  <si>
    <t xml:space="preserve">    Тоннели и метрополитены, закрытый способ работ</t>
  </si>
  <si>
    <t xml:space="preserve">    Фундаменты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</si>
  <si>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</si>
  <si>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Изготовление в построечных условиях материалов и полуфабрикатов, металлических и трубопроводных заготовок (Норматив СП необходимо указать при составлении сметы)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</si>
  <si>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</si>
  <si>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</si>
  <si>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Проемы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</si>
  <si>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</si>
  <si>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</si>
  <si>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</si>
  <si>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</si>
  <si>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</si>
  <si>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</si>
  <si>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</si>
  <si>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</si>
  <si>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</si>
  <si>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</si>
  <si>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</si>
  <si>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1-2-0</t>
  </si>
  <si>
    <t>Затраты труда рабочих (ср 2)</t>
  </si>
  <si>
    <t xml:space="preserve">9,86
</t>
  </si>
  <si>
    <t xml:space="preserve">108,68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</si>
  <si>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</si>
  <si>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</si>
  <si>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</si>
  <si>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</si>
  <si>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</si>
  <si>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</si>
  <si>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</si>
  <si>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</si>
  <si>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</si>
  <si>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</si>
  <si>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</si>
  <si>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</si>
  <si>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</si>
  <si>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</si>
  <si>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</si>
  <si>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</si>
  <si>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</si>
  <si>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</si>
  <si>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</si>
  <si>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</si>
  <si>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</si>
  <si>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</si>
  <si>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</si>
  <si>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</si>
  <si>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</si>
  <si>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</si>
  <si>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</si>
  <si>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</si>
  <si>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</si>
  <si>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</si>
  <si>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</si>
  <si>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</si>
  <si>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</si>
  <si>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</si>
  <si>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</si>
  <si>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</si>
  <si>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1-4-1</t>
  </si>
  <si>
    <t>Затраты труда рабочих (ср 4,1)</t>
  </si>
  <si>
    <t xml:space="preserve">12,34
</t>
  </si>
  <si>
    <t xml:space="preserve">136,02
</t>
  </si>
  <si>
    <t>1-4-2</t>
  </si>
  <si>
    <t>Затраты труда рабочих (ср 4,2)</t>
  </si>
  <si>
    <t xml:space="preserve">12,54
</t>
  </si>
  <si>
    <t xml:space="preserve">138,16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</si>
  <si>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</si>
  <si>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</si>
  <si>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</si>
  <si>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</si>
  <si>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</si>
  <si>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</si>
  <si>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</si>
  <si>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</si>
  <si>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1-5-1</t>
  </si>
  <si>
    <t>Затраты труда рабочих (ср 5,1)</t>
  </si>
  <si>
    <t xml:space="preserve">14,25
</t>
  </si>
  <si>
    <t xml:space="preserve">157,06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</si>
  <si>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</si>
  <si>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</si>
  <si>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</si>
  <si>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</si>
  <si>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</si>
  <si>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</si>
  <si>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449
</t>
  </si>
  <si>
    <t>ГК ЕТО, пост.№ 4/1</t>
  </si>
  <si>
    <t>Лебедки ручные и рычажные тяговым усилием: 14,72 кН (1,5 т)</t>
  </si>
  <si>
    <t xml:space="preserve">1,06
</t>
  </si>
  <si>
    <t xml:space="preserve">5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</si>
  <si>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</si>
  <si>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</si>
  <si>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</si>
  <si>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</si>
  <si>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</si>
  <si>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</si>
  <si>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</si>
  <si>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</si>
  <si>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</si>
  <si>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</si>
  <si>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Растворосмесители передвижные: 65 л</t>
  </si>
  <si>
    <t xml:space="preserve">14,49
</t>
  </si>
  <si>
    <t xml:space="preserve">143
</t>
  </si>
  <si>
    <t>Растворосмесители передвижные: 250 л</t>
  </si>
  <si>
    <t xml:space="preserve">18,02
</t>
  </si>
  <si>
    <t xml:space="preserve">154,48
</t>
  </si>
  <si>
    <t>ЧелСЦена,февраль 2014 г., ч.2</t>
  </si>
  <si>
    <t>Агрегаты наполнительно-опрессовочные: до 70 м3/ч</t>
  </si>
  <si>
    <t xml:space="preserve">129,68
</t>
  </si>
  <si>
    <t xml:space="preserve">680
</t>
  </si>
  <si>
    <t>Сболчиватели пневматические</t>
  </si>
  <si>
    <t xml:space="preserve">2,38
</t>
  </si>
  <si>
    <t xml:space="preserve">8,56
</t>
  </si>
  <si>
    <t>Насосы мощностью: 4 кВт</t>
  </si>
  <si>
    <t xml:space="preserve">7,02
</t>
  </si>
  <si>
    <t xml:space="preserve">68,94
</t>
  </si>
  <si>
    <t>Дрели: электрические</t>
  </si>
  <si>
    <t xml:space="preserve">2,32
</t>
  </si>
  <si>
    <t xml:space="preserve">11
</t>
  </si>
  <si>
    <t>Инспекционное оборудование на базе автомобиля «Фольксваген»</t>
  </si>
  <si>
    <t xml:space="preserve">231,2
</t>
  </si>
  <si>
    <t xml:space="preserve">548,59
</t>
  </si>
  <si>
    <t>Насосный агрегат высокого давления «Hammelmann»</t>
  </si>
  <si>
    <t xml:space="preserve">1595,7
</t>
  </si>
  <si>
    <t xml:space="preserve">2265,15
</t>
  </si>
  <si>
    <t>Тянущая лебедка, тип RW 5000 (Bagela)</t>
  </si>
  <si>
    <t xml:space="preserve">164,7
</t>
  </si>
  <si>
    <t xml:space="preserve">557,13
</t>
  </si>
  <si>
    <t>Компрессор «ATLAS COPCO»</t>
  </si>
  <si>
    <t xml:space="preserve">133,34
</t>
  </si>
  <si>
    <t xml:space="preserve">420,42
</t>
  </si>
  <si>
    <t>Растворонасос Мариндко, тип СМР 30 Е</t>
  </si>
  <si>
    <t xml:space="preserve">803,15
</t>
  </si>
  <si>
    <t xml:space="preserve">2015,12
</t>
  </si>
  <si>
    <t>Автомобили бортовые, грузоподъемность: до 5 т</t>
  </si>
  <si>
    <t xml:space="preserve">103,2
</t>
  </si>
  <si>
    <t xml:space="preserve">570
</t>
  </si>
  <si>
    <t>Автомобиль бортовой: ЗИЛ 433110 с генератором ELBE</t>
  </si>
  <si>
    <t xml:space="preserve">256,36
</t>
  </si>
  <si>
    <t xml:space="preserve">890,81
</t>
  </si>
  <si>
    <t>Автомобиль бортовой: ЗИЛ 433110 с краном - манипулятором БАКМ 890</t>
  </si>
  <si>
    <t xml:space="preserve">352,04
</t>
  </si>
  <si>
    <t xml:space="preserve">628,79
</t>
  </si>
  <si>
    <t>Автофургон-мастерская типа «Кунг» на базе ЗИЛ-433360</t>
  </si>
  <si>
    <t xml:space="preserve">133,76
</t>
  </si>
  <si>
    <t xml:space="preserve">615
</t>
  </si>
  <si>
    <t>ГК ЕТО, пост.№ 4/1 (400301)</t>
  </si>
  <si>
    <t xml:space="preserve">                  Материалы</t>
  </si>
  <si>
    <t>101-0162</t>
  </si>
  <si>
    <t>Гвозди отделочные круглые: 1,6x25 мм</t>
  </si>
  <si>
    <t xml:space="preserve">т
</t>
  </si>
  <si>
    <t xml:space="preserve">13160
</t>
  </si>
  <si>
    <t xml:space="preserve">40466,41
</t>
  </si>
  <si>
    <t>08.05.091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</si>
  <si>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</si>
  <si>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</si>
  <si>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</si>
  <si>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</si>
  <si>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</si>
  <si>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</si>
  <si>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</si>
  <si>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</si>
  <si>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</si>
  <si>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</si>
  <si>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</si>
  <si>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</si>
  <si>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</si>
  <si>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</si>
  <si>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</si>
  <si>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</si>
  <si>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101-0488</t>
  </si>
  <si>
    <t>Купорос медный марки: А</t>
  </si>
  <si>
    <t xml:space="preserve">10700
</t>
  </si>
  <si>
    <t xml:space="preserve">105994,6
</t>
  </si>
  <si>
    <t>26.02.075</t>
  </si>
  <si>
    <t>101-0621</t>
  </si>
  <si>
    <t>Мешки бумажные марки НМ (непропитанные) открытые сшитые 3-слойные</t>
  </si>
  <si>
    <t xml:space="preserve">1000 шт.
</t>
  </si>
  <si>
    <t xml:space="preserve">3290
</t>
  </si>
  <si>
    <t xml:space="preserve">11374,12
</t>
  </si>
  <si>
    <t>26.04.998</t>
  </si>
  <si>
    <t>101-0782</t>
  </si>
  <si>
    <t>Поковки из квадратных заготовок, масса: 1,8 кг</t>
  </si>
  <si>
    <t xml:space="preserve">10190
</t>
  </si>
  <si>
    <t xml:space="preserve">49984,67
</t>
  </si>
  <si>
    <t>ГК ЕТО №4/1 от 31.01.2014 г., п.117</t>
  </si>
  <si>
    <t>101-0859</t>
  </si>
  <si>
    <t>Рубероид наплавляемый: РК-420-1.0</t>
  </si>
  <si>
    <t xml:space="preserve">м2
</t>
  </si>
  <si>
    <t xml:space="preserve">9,84
</t>
  </si>
  <si>
    <t xml:space="preserve">39,63
</t>
  </si>
  <si>
    <t>Среднее (11.01.319, 11.01.3193, 11.01.3192)</t>
  </si>
  <si>
    <t>101-1245</t>
  </si>
  <si>
    <t>Стекло листовое площадью до 1,0 м2, 1 группы, толщиной 3 мм, марки: М5</t>
  </si>
  <si>
    <t xml:space="preserve">20,2
</t>
  </si>
  <si>
    <t xml:space="preserve">89,63
</t>
  </si>
  <si>
    <t>ГК ЕТО №4/1 от 31.01.2014 г., п.379</t>
  </si>
  <si>
    <t>101-1306</t>
  </si>
  <si>
    <t>Портландцемент общестроительного назначения бездобавочный, марки: 500</t>
  </si>
  <si>
    <t xml:space="preserve">703
</t>
  </si>
  <si>
    <t xml:space="preserve">3436,7
</t>
  </si>
  <si>
    <t>ГК ЕТО №4/1 от 31.01.2014 г., п.129</t>
  </si>
  <si>
    <t>101-1324</t>
  </si>
  <si>
    <t>Шлакопортландцемент общестроительного и специального назначения марки: 400</t>
  </si>
  <si>
    <t xml:space="preserve">534
</t>
  </si>
  <si>
    <t xml:space="preserve">3015,99
</t>
  </si>
  <si>
    <t>13.01.100</t>
  </si>
  <si>
    <t>101-1480</t>
  </si>
  <si>
    <t>Шурупы с полукруглой головкой: 3,5х35 мм</t>
  </si>
  <si>
    <t xml:space="preserve">11540
</t>
  </si>
  <si>
    <t xml:space="preserve">49728,47
</t>
  </si>
  <si>
    <t>08.05.1504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</si>
  <si>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</si>
  <si>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</si>
  <si>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</si>
  <si>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</si>
  <si>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</si>
  <si>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101-1596</t>
  </si>
  <si>
    <t>Шкурка шлифовальная двухслойная с зернистостью 40-25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</si>
  <si>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</si>
  <si>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</si>
  <si>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</si>
  <si>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</si>
  <si>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</si>
  <si>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</si>
  <si>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</si>
  <si>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</si>
  <si>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</si>
  <si>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</si>
  <si>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</si>
  <si>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</si>
  <si>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</si>
  <si>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</si>
  <si>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</si>
  <si>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</si>
  <si>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</si>
  <si>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</si>
  <si>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</si>
  <si>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</si>
  <si>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</si>
  <si>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</si>
  <si>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</si>
  <si>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</si>
  <si>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</si>
  <si>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</si>
  <si>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</si>
  <si>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</si>
  <si>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</si>
  <si>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</si>
  <si>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</si>
  <si>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</si>
  <si>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</si>
  <si>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101-1815</t>
  </si>
  <si>
    <t>Краски сухие для внутренних работ</t>
  </si>
  <si>
    <t xml:space="preserve">7970
</t>
  </si>
  <si>
    <t xml:space="preserve">21443,18
</t>
  </si>
  <si>
    <t>Среднее (14.01.208, 14.01.2082, 14.01.2083, 14.01.2084, 14.01.069)</t>
  </si>
  <si>
    <t>101-1944</t>
  </si>
  <si>
    <t>Грунтовка: для внутренних работ ВАК-01-У</t>
  </si>
  <si>
    <t xml:space="preserve">10950
</t>
  </si>
  <si>
    <t xml:space="preserve">36333,11
</t>
  </si>
  <si>
    <t>Среднее (14.01.343, 14.01.3435, 11.07.227)</t>
  </si>
  <si>
    <t>101-2278</t>
  </si>
  <si>
    <t>Пропан-бутан, смесь техническая</t>
  </si>
  <si>
    <t xml:space="preserve">9,8
</t>
  </si>
  <si>
    <t xml:space="preserve">29,44
</t>
  </si>
  <si>
    <t>26.03.130</t>
  </si>
  <si>
    <t>101-2429</t>
  </si>
  <si>
    <t>Цемент расширяющийся</t>
  </si>
  <si>
    <t xml:space="preserve">2350
</t>
  </si>
  <si>
    <t xml:space="preserve">18580,67
</t>
  </si>
  <si>
    <t>13.01.105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</si>
  <si>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</si>
  <si>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</si>
  <si>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</si>
  <si>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</si>
  <si>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</si>
  <si>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</si>
  <si>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</si>
  <si>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</si>
  <si>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</si>
  <si>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</si>
  <si>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102-0024</t>
  </si>
  <si>
    <t>Бруски обрезные хвойных пород длиной: 4-6,5 м, шириной 75-150 мм, толщиной 40-75 мм, II сорта</t>
  </si>
  <si>
    <t xml:space="preserve">1270
</t>
  </si>
  <si>
    <t xml:space="preserve">7890,68
</t>
  </si>
  <si>
    <t>09.01.071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</si>
  <si>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</si>
  <si>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</si>
  <si>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</si>
  <si>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</si>
  <si>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</si>
  <si>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</si>
  <si>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</si>
  <si>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</si>
  <si>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</si>
  <si>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</si>
  <si>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</si>
  <si>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</si>
  <si>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58,65
</t>
  </si>
  <si>
    <t>ГК ЕТО №4/1 от 31.01.2014 г., п.183*2.39/1000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</si>
  <si>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</si>
  <si>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</si>
  <si>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</si>
  <si>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204,68
</t>
  </si>
  <si>
    <t>ГК ЕТО №4/1 от 31.01.2014 г., п.183*8.34/1000</t>
  </si>
  <si>
    <t>103-0192</t>
  </si>
  <si>
    <t>Трубы стальные электросварные прямошовные со снятой фаской из стали марок БСт2кп-БСт4кп и БСт2пс-БСт4пс наружный диаметр: 219 мм, толщина стенки 8 мм</t>
  </si>
  <si>
    <t xml:space="preserve">270
</t>
  </si>
  <si>
    <t xml:space="preserve">1063,88
</t>
  </si>
  <si>
    <t>ГК ЕТО №4/1 от 31.01.2014 г., п.188*41.6/1000</t>
  </si>
  <si>
    <t>103-1460</t>
  </si>
  <si>
    <t>Трубы металлополимерные многослойные для горячего водоснабжения, давлением 1 МПа (10 кгс/см2), для температуры до 95 градусов С, диаметром: 25 мм</t>
  </si>
  <si>
    <t xml:space="preserve">28,86
</t>
  </si>
  <si>
    <t xml:space="preserve">58,34
</t>
  </si>
  <si>
    <t>Среднее (15.02.347,15.02.352,15.02.370.2)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</si>
  <si>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</si>
  <si>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</si>
  <si>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</si>
  <si>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</si>
  <si>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</si>
  <si>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</si>
  <si>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</si>
  <si>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</si>
  <si>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</si>
  <si>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</si>
  <si>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301-1371</t>
  </si>
  <si>
    <t>Заглушки стальные типа: ПТ диаметром до 400 мм</t>
  </si>
  <si>
    <t xml:space="preserve">шт.
</t>
  </si>
  <si>
    <t xml:space="preserve">400
</t>
  </si>
  <si>
    <t xml:space="preserve">1404,06
</t>
  </si>
  <si>
    <t>Код ОКП 14 68 50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</si>
  <si>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</si>
  <si>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</si>
  <si>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</si>
  <si>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</si>
  <si>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</si>
  <si>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</si>
  <si>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</si>
  <si>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</si>
  <si>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134,75
</t>
  </si>
  <si>
    <t>ГК ЕТО №4/1 от 31.01.2014 г., п.298.1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</si>
  <si>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</si>
  <si>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</si>
  <si>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</si>
  <si>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</si>
  <si>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</si>
  <si>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</si>
  <si>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</si>
  <si>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</si>
  <si>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</si>
  <si>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</si>
  <si>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</si>
  <si>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</si>
  <si>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</si>
  <si>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214,08
</t>
  </si>
  <si>
    <t>Среднее (15.02.128.2*4,15.02.128.1/0.5*1.5)</t>
  </si>
  <si>
    <t>402-0004</t>
  </si>
  <si>
    <t>Раствор готовый кладочный цементный марки: 100</t>
  </si>
  <si>
    <t xml:space="preserve">699
</t>
  </si>
  <si>
    <t xml:space="preserve">3439,52
</t>
  </si>
  <si>
    <t>ГК ЕТО №4/1 от 31.01.2014 г., п.073</t>
  </si>
  <si>
    <t>402-0083</t>
  </si>
  <si>
    <t>Раствор готовый отделочный тяжелый: цементно-известковый 1:1:6</t>
  </si>
  <si>
    <t xml:space="preserve">642
</t>
  </si>
  <si>
    <t xml:space="preserve">3009,08
</t>
  </si>
  <si>
    <t>ГК ЕТО №4/1 от 31.01.2014 г., п.081</t>
  </si>
  <si>
    <t>404-0005</t>
  </si>
  <si>
    <t>Кирпич керамический одинарный, размером 250х120х65 мм, марка: 100</t>
  </si>
  <si>
    <t xml:space="preserve">1379
</t>
  </si>
  <si>
    <t xml:space="preserve">10760,91
</t>
  </si>
  <si>
    <t>ГК ЕТО №4/1 от 31.01.2014 г., п.004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</si>
  <si>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</si>
  <si>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</si>
  <si>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</si>
  <si>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</si>
  <si>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</si>
  <si>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408-0142</t>
  </si>
  <si>
    <t>Песок природный для строительных: растворов мелкий</t>
  </si>
  <si>
    <t xml:space="preserve">111
</t>
  </si>
  <si>
    <t xml:space="preserve">366,11
</t>
  </si>
  <si>
    <t>ГК ЕТО №4/1 от 31.01.2014 г., п.095</t>
  </si>
  <si>
    <t>408-0401</t>
  </si>
  <si>
    <t>Песок кварцевый, фракция 0-0,63 мм</t>
  </si>
  <si>
    <t xml:space="preserve">258,8
</t>
  </si>
  <si>
    <t xml:space="preserve">1733,61
</t>
  </si>
  <si>
    <t>ГК ЕТО №4/1 от 31.01.2014 г., п.098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</si>
  <si>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</si>
  <si>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</si>
  <si>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</si>
  <si>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</si>
  <si>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</si>
  <si>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</si>
  <si>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</si>
  <si>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</si>
  <si>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</si>
  <si>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ТСЦ-101-1793</t>
  </si>
  <si>
    <t>Манжеты резиновые</t>
  </si>
  <si>
    <t xml:space="preserve">15,1
</t>
  </si>
  <si>
    <t xml:space="preserve">38,57
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</si>
  <si>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</si>
  <si>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</si>
  <si>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</si>
  <si>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</si>
  <si>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ТСЦ-101-3984</t>
  </si>
  <si>
    <t>Ткань для проклейки швов</t>
  </si>
  <si>
    <t xml:space="preserve">16,01
</t>
  </si>
  <si>
    <t xml:space="preserve">39,04
</t>
  </si>
  <si>
    <t>ТСЦ-103-1017</t>
  </si>
  <si>
    <t>Ревизии диаметром: 100 мм</t>
  </si>
  <si>
    <t xml:space="preserve">73,8
</t>
  </si>
  <si>
    <t xml:space="preserve">415,6
</t>
  </si>
  <si>
    <t>ТСЦ-302-1237</t>
  </si>
  <si>
    <t>ТСЦ-302-3234</t>
  </si>
  <si>
    <t>Контргайка</t>
  </si>
  <si>
    <t xml:space="preserve">2,41
</t>
  </si>
  <si>
    <t xml:space="preserve">17,57
</t>
  </si>
  <si>
    <t>ТСЦ-302-3246</t>
  </si>
  <si>
    <t>Угольники прямые</t>
  </si>
  <si>
    <t xml:space="preserve">10 шт.
</t>
  </si>
  <si>
    <t xml:space="preserve">77,7
</t>
  </si>
  <si>
    <t xml:space="preserve">363,24
</t>
  </si>
  <si>
    <t>ТСЦ-402-0077</t>
  </si>
  <si>
    <t>Смесь штукатурная «Ротбанд», КНАУФ</t>
  </si>
  <si>
    <t xml:space="preserve">2,74
</t>
  </si>
  <si>
    <t xml:space="preserve">11,61
</t>
  </si>
  <si>
    <t>ТСЦ-507-0739</t>
  </si>
  <si>
    <t>Крестовины диаметром условного прохода: 100 мм и наружным диаметром 122 мм</t>
  </si>
  <si>
    <t xml:space="preserve">164
</t>
  </si>
  <si>
    <t xml:space="preserve">441,04
</t>
  </si>
  <si>
    <t>ТСЦ-507-0779</t>
  </si>
  <si>
    <t>Переход: «полиэтилен-сталь 110х108»</t>
  </si>
  <si>
    <t xml:space="preserve">700
</t>
  </si>
  <si>
    <t xml:space="preserve">896,57
</t>
  </si>
  <si>
    <t>ТСЦ-507-0789</t>
  </si>
  <si>
    <t>Переходы диаметром условного прохода: 100/50 мм и наружным диаметром 122/67 мм</t>
  </si>
  <si>
    <t xml:space="preserve">75,9
</t>
  </si>
  <si>
    <t xml:space="preserve">207,44
</t>
  </si>
  <si>
    <t>ТСЦ-507-0881</t>
  </si>
  <si>
    <t>Соединительная арматура трубопроводов: тройник прямой диаметром: 110 мм</t>
  </si>
  <si>
    <t xml:space="preserve">1260
</t>
  </si>
  <si>
    <t xml:space="preserve">15401,89
</t>
  </si>
  <si>
    <t>ТСЦ-507-1979</t>
  </si>
  <si>
    <t>Отводы 90 град. с радиусом кривизны R=1,5 Ду на Ру до 16 МПа (160 кгс/см2), диаметром условного прохода: 80 мм, наружным диаметром 89 мм, толщиной стенки 3,5 мм</t>
  </si>
  <si>
    <t xml:space="preserve">42,3
</t>
  </si>
  <si>
    <t xml:space="preserve">90,04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</si>
  <si>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</si>
  <si>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</si>
  <si>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</si>
  <si>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</si>
  <si>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</si>
  <si>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</si>
  <si>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</si>
  <si>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</si>
  <si>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</si>
  <si>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</si>
  <si>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</si>
  <si>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</si>
  <si>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ТСЦ-507-5056</t>
  </si>
  <si>
    <t>Муфта полипропиленовая переходная диаметром 25х20 мм</t>
  </si>
  <si>
    <t xml:space="preserve">0,97
</t>
  </si>
  <si>
    <t xml:space="preserve">4,41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</si>
  <si>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</si>
  <si>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</si>
  <si>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</si>
  <si>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</si>
  <si>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</si>
  <si>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</si>
  <si>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</si>
  <si>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402-9544</t>
  </si>
  <si>
    <t>Смеси сухие растворные типа «Ветонит»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</si>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</sst>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60"/>
  <sheetViews>
    <sheetView showGridLines="0" tabSelected="1" topLeftCell="C13" workbookViewId="0">
      <selection activeCell="C31" sqref="C31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310.14999999999998</v>
      </c>
      <c r="X14" s="27">
        <v>310.14999999999998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1.55</v>
      </c>
      <c r="X15" s="27">
        <v>1.55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70">
        <v>41640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18431.47/1000</f>
        <v>18.431470000000001</v>
      </c>
      <c r="I27" s="85"/>
      <c r="J27" s="35" t="s">
        <v>5</v>
      </c>
      <c r="K27" s="86">
        <f>117514.89/1000</f>
        <v>117.51488999999999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0.31169999999999998</v>
      </c>
      <c r="I30" s="85"/>
      <c r="J30" s="35" t="s">
        <v>7</v>
      </c>
      <c r="K30" s="86">
        <f>(X14+X15)/1000</f>
        <v>0.31169999999999998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3555</v>
      </c>
      <c r="Z30" s="71">
        <v>3390</v>
      </c>
      <c r="AA30" s="71">
        <v>2061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3555/1000</f>
        <v>3.5550000000000002</v>
      </c>
      <c r="I31" s="85"/>
      <c r="J31" s="35" t="s">
        <v>5</v>
      </c>
      <c r="K31" s="86">
        <f>39215/1000</f>
        <v>39.215000000000003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39215</v>
      </c>
      <c r="Z31" s="72">
        <v>31880</v>
      </c>
      <c r="AA31" s="72">
        <v>18191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13.69</v>
      </c>
      <c r="F41" s="135">
        <v>13.69</v>
      </c>
      <c r="G41" s="134"/>
      <c r="H41" s="134" t="s">
        <v>73</v>
      </c>
      <c r="I41" s="134">
        <v>3</v>
      </c>
      <c r="J41" s="134"/>
      <c r="K41" s="134" t="s">
        <v>74</v>
      </c>
      <c r="L41" s="135">
        <v>38</v>
      </c>
      <c r="M41" s="135"/>
      <c r="N41" s="135" t="s">
        <v>75</v>
      </c>
      <c r="O41" s="135"/>
      <c r="P41" s="135"/>
      <c r="Q41" s="135"/>
      <c r="R41" s="135"/>
      <c r="S41" s="135"/>
      <c r="T41" s="135"/>
      <c r="U41" s="135"/>
      <c r="V41" s="135"/>
    </row>
    <row r="42" spans="1:22" ht="114" x14ac:dyDescent="0.25">
      <c r="A42" s="130">
        <v>2</v>
      </c>
      <c r="B42" s="131">
        <v>2</v>
      </c>
      <c r="C42" s="132" t="s">
        <v>76</v>
      </c>
      <c r="D42" s="133" t="s">
        <v>77</v>
      </c>
      <c r="E42" s="134">
        <v>2406.83</v>
      </c>
      <c r="F42" s="135" t="s">
        <v>78</v>
      </c>
      <c r="G42" s="134">
        <v>76.17</v>
      </c>
      <c r="H42" s="134" t="s">
        <v>79</v>
      </c>
      <c r="I42" s="134" t="s">
        <v>80</v>
      </c>
      <c r="J42" s="134">
        <v>3</v>
      </c>
      <c r="K42" s="134" t="s">
        <v>81</v>
      </c>
      <c r="L42" s="135" t="s">
        <v>82</v>
      </c>
      <c r="M42" s="135"/>
      <c r="N42" s="135" t="s">
        <v>75</v>
      </c>
      <c r="O42" s="135"/>
      <c r="P42" s="135"/>
      <c r="Q42" s="135"/>
      <c r="R42" s="135"/>
      <c r="S42" s="135"/>
      <c r="T42" s="135"/>
      <c r="U42" s="135"/>
      <c r="V42" s="135">
        <v>16</v>
      </c>
    </row>
    <row r="43" spans="1:22" ht="34.200000000000003" x14ac:dyDescent="0.25">
      <c r="A43" s="130">
        <v>3</v>
      </c>
      <c r="B43" s="131">
        <v>3</v>
      </c>
      <c r="C43" s="132" t="s">
        <v>83</v>
      </c>
      <c r="D43" s="133" t="s">
        <v>84</v>
      </c>
      <c r="E43" s="134">
        <v>16.920000000000002</v>
      </c>
      <c r="F43" s="135" t="s">
        <v>85</v>
      </c>
      <c r="G43" s="134"/>
      <c r="H43" s="134">
        <v>68</v>
      </c>
      <c r="I43" s="134" t="s">
        <v>86</v>
      </c>
      <c r="J43" s="134"/>
      <c r="K43" s="134">
        <v>190</v>
      </c>
      <c r="L43" s="135" t="s">
        <v>87</v>
      </c>
      <c r="M43" s="135"/>
      <c r="N43" s="135" t="s">
        <v>88</v>
      </c>
      <c r="O43" s="135"/>
      <c r="P43" s="135"/>
      <c r="Q43" s="135"/>
      <c r="R43" s="135"/>
      <c r="S43" s="135"/>
      <c r="T43" s="135"/>
      <c r="U43" s="135"/>
      <c r="V43" s="135"/>
    </row>
    <row r="44" spans="1:22" ht="45.6" x14ac:dyDescent="0.25">
      <c r="A44" s="130">
        <v>4</v>
      </c>
      <c r="B44" s="131">
        <v>4</v>
      </c>
      <c r="C44" s="132" t="s">
        <v>89</v>
      </c>
      <c r="D44" s="133" t="s">
        <v>90</v>
      </c>
      <c r="E44" s="134">
        <v>0.97</v>
      </c>
      <c r="F44" s="135" t="s">
        <v>91</v>
      </c>
      <c r="G44" s="134"/>
      <c r="H44" s="134">
        <v>2</v>
      </c>
      <c r="I44" s="134" t="s">
        <v>92</v>
      </c>
      <c r="J44" s="134"/>
      <c r="K44" s="134">
        <v>9</v>
      </c>
      <c r="L44" s="135" t="s">
        <v>93</v>
      </c>
      <c r="M44" s="135"/>
      <c r="N44" s="135" t="s">
        <v>88</v>
      </c>
      <c r="O44" s="135"/>
      <c r="P44" s="135"/>
      <c r="Q44" s="135"/>
      <c r="R44" s="135"/>
      <c r="S44" s="135"/>
      <c r="T44" s="135"/>
      <c r="U44" s="135"/>
      <c r="V44" s="135"/>
    </row>
    <row r="45" spans="1:22" ht="45.6" x14ac:dyDescent="0.25">
      <c r="A45" s="136">
        <v>5</v>
      </c>
      <c r="B45" s="137">
        <v>5</v>
      </c>
      <c r="C45" s="138" t="s">
        <v>94</v>
      </c>
      <c r="D45" s="139" t="s">
        <v>90</v>
      </c>
      <c r="E45" s="140">
        <v>2.4500000000000002</v>
      </c>
      <c r="F45" s="141" t="s">
        <v>95</v>
      </c>
      <c r="G45" s="140"/>
      <c r="H45" s="140">
        <v>5</v>
      </c>
      <c r="I45" s="140" t="s">
        <v>96</v>
      </c>
      <c r="J45" s="140"/>
      <c r="K45" s="140">
        <v>12</v>
      </c>
      <c r="L45" s="141" t="s">
        <v>97</v>
      </c>
      <c r="M45" s="141"/>
      <c r="N45" s="141" t="s">
        <v>88</v>
      </c>
      <c r="O45" s="141"/>
      <c r="P45" s="141"/>
      <c r="Q45" s="141"/>
      <c r="R45" s="141"/>
      <c r="S45" s="141"/>
      <c r="T45" s="141"/>
      <c r="U45" s="141"/>
      <c r="V45" s="141"/>
    </row>
    <row r="46" spans="1:22" ht="19.350000000000001" customHeight="1" x14ac:dyDescent="0.25">
      <c r="A46" s="128" t="s">
        <v>98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79.8" x14ac:dyDescent="0.25">
      <c r="A47" s="136">
        <v>6</v>
      </c>
      <c r="B47" s="137">
        <v>6</v>
      </c>
      <c r="C47" s="138" t="s">
        <v>99</v>
      </c>
      <c r="D47" s="139" t="s">
        <v>100</v>
      </c>
      <c r="E47" s="140">
        <v>6345.09</v>
      </c>
      <c r="F47" s="141" t="s">
        <v>101</v>
      </c>
      <c r="G47" s="140" t="s">
        <v>102</v>
      </c>
      <c r="H47" s="140" t="s">
        <v>103</v>
      </c>
      <c r="I47" s="140" t="s">
        <v>104</v>
      </c>
      <c r="J47" s="140"/>
      <c r="K47" s="140" t="s">
        <v>105</v>
      </c>
      <c r="L47" s="141" t="s">
        <v>106</v>
      </c>
      <c r="M47" s="141"/>
      <c r="N47" s="141" t="s">
        <v>75</v>
      </c>
      <c r="O47" s="141"/>
      <c r="P47" s="141"/>
      <c r="Q47" s="141"/>
      <c r="R47" s="141"/>
      <c r="S47" s="141"/>
      <c r="T47" s="141"/>
      <c r="U47" s="141"/>
      <c r="V47" s="141">
        <v>2</v>
      </c>
    </row>
    <row r="48" spans="1:22" ht="19.350000000000001" customHeight="1" x14ac:dyDescent="0.25">
      <c r="A48" s="128" t="s">
        <v>107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57" x14ac:dyDescent="0.25">
      <c r="A49" s="136">
        <v>7</v>
      </c>
      <c r="B49" s="137">
        <v>7</v>
      </c>
      <c r="C49" s="138" t="s">
        <v>108</v>
      </c>
      <c r="D49" s="139" t="s">
        <v>109</v>
      </c>
      <c r="E49" s="140">
        <v>508.07</v>
      </c>
      <c r="F49" s="141" t="s">
        <v>110</v>
      </c>
      <c r="G49" s="140">
        <v>1.03</v>
      </c>
      <c r="H49" s="140" t="s">
        <v>111</v>
      </c>
      <c r="I49" s="140" t="s">
        <v>112</v>
      </c>
      <c r="J49" s="140"/>
      <c r="K49" s="140" t="s">
        <v>113</v>
      </c>
      <c r="L49" s="141" t="s">
        <v>114</v>
      </c>
      <c r="M49" s="141"/>
      <c r="N49" s="141" t="s">
        <v>75</v>
      </c>
      <c r="O49" s="141"/>
      <c r="P49" s="141"/>
      <c r="Q49" s="141"/>
      <c r="R49" s="141"/>
      <c r="S49" s="141"/>
      <c r="T49" s="141"/>
      <c r="U49" s="141"/>
      <c r="V49" s="141"/>
    </row>
    <row r="50" spans="1:22" ht="19.350000000000001" customHeight="1" x14ac:dyDescent="0.25">
      <c r="A50" s="128" t="s">
        <v>115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57" x14ac:dyDescent="0.25">
      <c r="A51" s="136">
        <v>8</v>
      </c>
      <c r="B51" s="137">
        <v>8</v>
      </c>
      <c r="C51" s="138" t="s">
        <v>108</v>
      </c>
      <c r="D51" s="139" t="s">
        <v>109</v>
      </c>
      <c r="E51" s="140">
        <v>508.07</v>
      </c>
      <c r="F51" s="141" t="s">
        <v>110</v>
      </c>
      <c r="G51" s="140">
        <v>1.03</v>
      </c>
      <c r="H51" s="140" t="s">
        <v>111</v>
      </c>
      <c r="I51" s="140" t="s">
        <v>112</v>
      </c>
      <c r="J51" s="140"/>
      <c r="K51" s="140" t="s">
        <v>113</v>
      </c>
      <c r="L51" s="141" t="s">
        <v>114</v>
      </c>
      <c r="M51" s="141"/>
      <c r="N51" s="141" t="s">
        <v>75</v>
      </c>
      <c r="O51" s="141"/>
      <c r="P51" s="141"/>
      <c r="Q51" s="141"/>
      <c r="R51" s="141"/>
      <c r="S51" s="141"/>
      <c r="T51" s="141"/>
      <c r="U51" s="141"/>
      <c r="V51" s="141"/>
    </row>
    <row r="52" spans="1:22" ht="19.350000000000001" customHeight="1" x14ac:dyDescent="0.25">
      <c r="A52" s="128" t="s">
        <v>116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57" x14ac:dyDescent="0.25">
      <c r="A53" s="136">
        <v>9</v>
      </c>
      <c r="B53" s="137">
        <v>9</v>
      </c>
      <c r="C53" s="138" t="s">
        <v>108</v>
      </c>
      <c r="D53" s="139" t="s">
        <v>109</v>
      </c>
      <c r="E53" s="140">
        <v>508.07</v>
      </c>
      <c r="F53" s="141" t="s">
        <v>110</v>
      </c>
      <c r="G53" s="140">
        <v>1.03</v>
      </c>
      <c r="H53" s="140" t="s">
        <v>111</v>
      </c>
      <c r="I53" s="140" t="s">
        <v>112</v>
      </c>
      <c r="J53" s="140"/>
      <c r="K53" s="140" t="s">
        <v>113</v>
      </c>
      <c r="L53" s="141" t="s">
        <v>114</v>
      </c>
      <c r="M53" s="141"/>
      <c r="N53" s="141" t="s">
        <v>75</v>
      </c>
      <c r="O53" s="141"/>
      <c r="P53" s="141"/>
      <c r="Q53" s="141"/>
      <c r="R53" s="141"/>
      <c r="S53" s="141"/>
      <c r="T53" s="141"/>
      <c r="U53" s="141"/>
      <c r="V53" s="141"/>
    </row>
    <row r="54" spans="1:22" ht="19.350000000000001" customHeight="1" x14ac:dyDescent="0.25">
      <c r="A54" s="128" t="s">
        <v>117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57" x14ac:dyDescent="0.25">
      <c r="A55" s="136">
        <v>10</v>
      </c>
      <c r="B55" s="137">
        <v>10</v>
      </c>
      <c r="C55" s="138" t="s">
        <v>108</v>
      </c>
      <c r="D55" s="139" t="s">
        <v>118</v>
      </c>
      <c r="E55" s="140">
        <v>508.07</v>
      </c>
      <c r="F55" s="141" t="s">
        <v>110</v>
      </c>
      <c r="G55" s="140">
        <v>1.03</v>
      </c>
      <c r="H55" s="140" t="s">
        <v>119</v>
      </c>
      <c r="I55" s="140" t="s">
        <v>120</v>
      </c>
      <c r="J55" s="140"/>
      <c r="K55" s="140" t="s">
        <v>121</v>
      </c>
      <c r="L55" s="141" t="s">
        <v>122</v>
      </c>
      <c r="M55" s="141"/>
      <c r="N55" s="141" t="s">
        <v>75</v>
      </c>
      <c r="O55" s="141"/>
      <c r="P55" s="141"/>
      <c r="Q55" s="141"/>
      <c r="R55" s="141"/>
      <c r="S55" s="141"/>
      <c r="T55" s="141"/>
      <c r="U55" s="141"/>
      <c r="V55" s="141"/>
    </row>
    <row r="56" spans="1:22" ht="19.350000000000001" customHeight="1" x14ac:dyDescent="0.25">
      <c r="A56" s="128" t="s">
        <v>123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</row>
    <row r="57" spans="1:22" ht="57" x14ac:dyDescent="0.25">
      <c r="A57" s="136">
        <v>11</v>
      </c>
      <c r="B57" s="137">
        <v>11</v>
      </c>
      <c r="C57" s="138" t="s">
        <v>108</v>
      </c>
      <c r="D57" s="139" t="s">
        <v>109</v>
      </c>
      <c r="E57" s="140">
        <v>508.07</v>
      </c>
      <c r="F57" s="141" t="s">
        <v>110</v>
      </c>
      <c r="G57" s="140">
        <v>1.03</v>
      </c>
      <c r="H57" s="140" t="s">
        <v>111</v>
      </c>
      <c r="I57" s="140" t="s">
        <v>112</v>
      </c>
      <c r="J57" s="140"/>
      <c r="K57" s="140" t="s">
        <v>113</v>
      </c>
      <c r="L57" s="141" t="s">
        <v>114</v>
      </c>
      <c r="M57" s="141"/>
      <c r="N57" s="141" t="s">
        <v>75</v>
      </c>
      <c r="O57" s="141"/>
      <c r="P57" s="141"/>
      <c r="Q57" s="141"/>
      <c r="R57" s="141"/>
      <c r="S57" s="141"/>
      <c r="T57" s="141"/>
      <c r="U57" s="141"/>
      <c r="V57" s="141"/>
    </row>
    <row r="58" spans="1:22" ht="19.350000000000001" customHeight="1" x14ac:dyDescent="0.25">
      <c r="A58" s="128" t="s">
        <v>124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</row>
    <row r="59" spans="1:22" ht="57" x14ac:dyDescent="0.25">
      <c r="A59" s="130">
        <v>12</v>
      </c>
      <c r="B59" s="131">
        <v>12</v>
      </c>
      <c r="C59" s="132" t="s">
        <v>125</v>
      </c>
      <c r="D59" s="133" t="s">
        <v>126</v>
      </c>
      <c r="E59" s="134">
        <v>2.02</v>
      </c>
      <c r="F59" s="135">
        <v>2.02</v>
      </c>
      <c r="G59" s="134"/>
      <c r="H59" s="134" t="s">
        <v>73</v>
      </c>
      <c r="I59" s="134">
        <v>3</v>
      </c>
      <c r="J59" s="134"/>
      <c r="K59" s="134" t="s">
        <v>127</v>
      </c>
      <c r="L59" s="135">
        <v>30</v>
      </c>
      <c r="M59" s="135"/>
      <c r="N59" s="135" t="s">
        <v>75</v>
      </c>
      <c r="O59" s="135"/>
      <c r="P59" s="135"/>
      <c r="Q59" s="135"/>
      <c r="R59" s="135"/>
      <c r="S59" s="135"/>
      <c r="T59" s="135"/>
      <c r="U59" s="135"/>
      <c r="V59" s="135"/>
    </row>
    <row r="60" spans="1:22" ht="57" x14ac:dyDescent="0.25">
      <c r="A60" s="136">
        <v>13</v>
      </c>
      <c r="B60" s="137">
        <v>13</v>
      </c>
      <c r="C60" s="138" t="s">
        <v>128</v>
      </c>
      <c r="D60" s="139" t="s">
        <v>129</v>
      </c>
      <c r="E60" s="140">
        <v>317.45999999999998</v>
      </c>
      <c r="F60" s="141">
        <v>317.45999999999998</v>
      </c>
      <c r="G60" s="140"/>
      <c r="H60" s="140" t="s">
        <v>130</v>
      </c>
      <c r="I60" s="140">
        <v>3</v>
      </c>
      <c r="J60" s="140"/>
      <c r="K60" s="140" t="s">
        <v>131</v>
      </c>
      <c r="L60" s="141">
        <v>35</v>
      </c>
      <c r="M60" s="141"/>
      <c r="N60" s="141" t="s">
        <v>75</v>
      </c>
      <c r="O60" s="141"/>
      <c r="P60" s="141"/>
      <c r="Q60" s="141"/>
      <c r="R60" s="141"/>
      <c r="S60" s="141"/>
      <c r="T60" s="141"/>
      <c r="U60" s="141"/>
      <c r="V60" s="141"/>
    </row>
    <row r="61" spans="1:22" ht="19.350000000000001" customHeight="1" x14ac:dyDescent="0.25">
      <c r="A61" s="128" t="s">
        <v>132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</row>
    <row r="62" spans="1:22" ht="57" x14ac:dyDescent="0.25">
      <c r="A62" s="136">
        <v>14</v>
      </c>
      <c r="B62" s="137">
        <v>14</v>
      </c>
      <c r="C62" s="138" t="s">
        <v>108</v>
      </c>
      <c r="D62" s="139" t="s">
        <v>109</v>
      </c>
      <c r="E62" s="140">
        <v>508.07</v>
      </c>
      <c r="F62" s="141" t="s">
        <v>110</v>
      </c>
      <c r="G62" s="140">
        <v>1.03</v>
      </c>
      <c r="H62" s="140" t="s">
        <v>111</v>
      </c>
      <c r="I62" s="140" t="s">
        <v>112</v>
      </c>
      <c r="J62" s="140"/>
      <c r="K62" s="140" t="s">
        <v>113</v>
      </c>
      <c r="L62" s="141" t="s">
        <v>114</v>
      </c>
      <c r="M62" s="141"/>
      <c r="N62" s="141" t="s">
        <v>75</v>
      </c>
      <c r="O62" s="141"/>
      <c r="P62" s="141"/>
      <c r="Q62" s="141"/>
      <c r="R62" s="141"/>
      <c r="S62" s="141"/>
      <c r="T62" s="141"/>
      <c r="U62" s="141"/>
      <c r="V62" s="141"/>
    </row>
    <row r="63" spans="1:22" ht="19.350000000000001" customHeight="1" x14ac:dyDescent="0.25">
      <c r="A63" s="128" t="s">
        <v>133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</row>
    <row r="64" spans="1:22" ht="68.400000000000006" x14ac:dyDescent="0.25">
      <c r="A64" s="136">
        <v>15</v>
      </c>
      <c r="B64" s="137">
        <v>15</v>
      </c>
      <c r="C64" s="138" t="s">
        <v>134</v>
      </c>
      <c r="D64" s="139" t="s">
        <v>135</v>
      </c>
      <c r="E64" s="140">
        <v>6364.99</v>
      </c>
      <c r="F64" s="141" t="s">
        <v>136</v>
      </c>
      <c r="G64" s="140">
        <v>59.86</v>
      </c>
      <c r="H64" s="140" t="s">
        <v>137</v>
      </c>
      <c r="I64" s="140" t="s">
        <v>138</v>
      </c>
      <c r="J64" s="140">
        <v>1</v>
      </c>
      <c r="K64" s="140" t="s">
        <v>139</v>
      </c>
      <c r="L64" s="141" t="s">
        <v>140</v>
      </c>
      <c r="M64" s="141"/>
      <c r="N64" s="141" t="s">
        <v>75</v>
      </c>
      <c r="O64" s="141"/>
      <c r="P64" s="141"/>
      <c r="Q64" s="141"/>
      <c r="R64" s="141"/>
      <c r="S64" s="141"/>
      <c r="T64" s="141"/>
      <c r="U64" s="141"/>
      <c r="V64" s="141">
        <v>7</v>
      </c>
    </row>
    <row r="65" spans="1:22" ht="19.350000000000001" customHeight="1" x14ac:dyDescent="0.25">
      <c r="A65" s="128" t="s">
        <v>141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</row>
    <row r="66" spans="1:22" ht="18.45" customHeight="1" x14ac:dyDescent="0.25">
      <c r="A66" s="142" t="s">
        <v>142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</row>
    <row r="67" spans="1:22" ht="68.400000000000006" x14ac:dyDescent="0.25">
      <c r="A67" s="130">
        <v>16</v>
      </c>
      <c r="B67" s="131">
        <v>16</v>
      </c>
      <c r="C67" s="132" t="s">
        <v>143</v>
      </c>
      <c r="D67" s="133" t="s">
        <v>144</v>
      </c>
      <c r="E67" s="134">
        <v>3.95</v>
      </c>
      <c r="F67" s="135">
        <v>3.95</v>
      </c>
      <c r="G67" s="134"/>
      <c r="H67" s="134" t="s">
        <v>145</v>
      </c>
      <c r="I67" s="134">
        <v>1</v>
      </c>
      <c r="J67" s="134"/>
      <c r="K67" s="134" t="s">
        <v>146</v>
      </c>
      <c r="L67" s="135">
        <v>6</v>
      </c>
      <c r="M67" s="135"/>
      <c r="N67" s="135" t="s">
        <v>75</v>
      </c>
      <c r="O67" s="135"/>
      <c r="P67" s="135"/>
      <c r="Q67" s="135"/>
      <c r="R67" s="135"/>
      <c r="S67" s="135"/>
      <c r="T67" s="135"/>
      <c r="U67" s="135"/>
      <c r="V67" s="135"/>
    </row>
    <row r="68" spans="1:22" ht="18.45" customHeight="1" x14ac:dyDescent="0.25">
      <c r="A68" s="142" t="s">
        <v>147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</row>
    <row r="69" spans="1:22" ht="68.400000000000006" x14ac:dyDescent="0.25">
      <c r="A69" s="130">
        <v>17</v>
      </c>
      <c r="B69" s="131">
        <v>17</v>
      </c>
      <c r="C69" s="132" t="s">
        <v>143</v>
      </c>
      <c r="D69" s="133" t="s">
        <v>144</v>
      </c>
      <c r="E69" s="134">
        <v>3.95</v>
      </c>
      <c r="F69" s="135">
        <v>3.95</v>
      </c>
      <c r="G69" s="134"/>
      <c r="H69" s="134" t="s">
        <v>145</v>
      </c>
      <c r="I69" s="134">
        <v>1</v>
      </c>
      <c r="J69" s="134"/>
      <c r="K69" s="134" t="s">
        <v>146</v>
      </c>
      <c r="L69" s="135">
        <v>6</v>
      </c>
      <c r="M69" s="135"/>
      <c r="N69" s="135" t="s">
        <v>75</v>
      </c>
      <c r="O69" s="135"/>
      <c r="P69" s="135"/>
      <c r="Q69" s="135"/>
      <c r="R69" s="135"/>
      <c r="S69" s="135"/>
      <c r="T69" s="135"/>
      <c r="U69" s="135"/>
      <c r="V69" s="135"/>
    </row>
    <row r="70" spans="1:22" ht="18.45" customHeight="1" x14ac:dyDescent="0.25">
      <c r="A70" s="142" t="s">
        <v>148</v>
      </c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</row>
    <row r="71" spans="1:22" ht="68.400000000000006" x14ac:dyDescent="0.25">
      <c r="A71" s="130">
        <v>18</v>
      </c>
      <c r="B71" s="131">
        <v>18</v>
      </c>
      <c r="C71" s="132" t="s">
        <v>149</v>
      </c>
      <c r="D71" s="133" t="s">
        <v>150</v>
      </c>
      <c r="E71" s="134">
        <v>7162.38</v>
      </c>
      <c r="F71" s="135" t="s">
        <v>151</v>
      </c>
      <c r="G71" s="134" t="s">
        <v>152</v>
      </c>
      <c r="H71" s="134" t="s">
        <v>153</v>
      </c>
      <c r="I71" s="134" t="s">
        <v>154</v>
      </c>
      <c r="J71" s="134">
        <v>1</v>
      </c>
      <c r="K71" s="134" t="s">
        <v>155</v>
      </c>
      <c r="L71" s="135" t="s">
        <v>156</v>
      </c>
      <c r="M71" s="135"/>
      <c r="N71" s="135" t="s">
        <v>75</v>
      </c>
      <c r="O71" s="135"/>
      <c r="P71" s="135"/>
      <c r="Q71" s="135"/>
      <c r="R71" s="135"/>
      <c r="S71" s="135"/>
      <c r="T71" s="135"/>
      <c r="U71" s="135"/>
      <c r="V71" s="135" t="s">
        <v>157</v>
      </c>
    </row>
    <row r="72" spans="1:22" ht="34.200000000000003" x14ac:dyDescent="0.25">
      <c r="A72" s="130">
        <v>19</v>
      </c>
      <c r="B72" s="131">
        <v>19</v>
      </c>
      <c r="C72" s="132" t="s">
        <v>158</v>
      </c>
      <c r="D72" s="133" t="s">
        <v>159</v>
      </c>
      <c r="E72" s="134">
        <v>700</v>
      </c>
      <c r="F72" s="135" t="s">
        <v>160</v>
      </c>
      <c r="G72" s="134"/>
      <c r="H72" s="134">
        <v>700</v>
      </c>
      <c r="I72" s="134" t="s">
        <v>160</v>
      </c>
      <c r="J72" s="134"/>
      <c r="K72" s="134">
        <v>897</v>
      </c>
      <c r="L72" s="135" t="s">
        <v>161</v>
      </c>
      <c r="M72" s="135"/>
      <c r="N72" s="135" t="s">
        <v>88</v>
      </c>
      <c r="O72" s="135"/>
      <c r="P72" s="135"/>
      <c r="Q72" s="135"/>
      <c r="R72" s="135"/>
      <c r="S72" s="135"/>
      <c r="T72" s="135"/>
      <c r="U72" s="135"/>
      <c r="V72" s="135"/>
    </row>
    <row r="73" spans="1:22" ht="34.200000000000003" x14ac:dyDescent="0.25">
      <c r="A73" s="130">
        <v>20</v>
      </c>
      <c r="B73" s="131">
        <v>20</v>
      </c>
      <c r="C73" s="132" t="s">
        <v>162</v>
      </c>
      <c r="D73" s="133" t="s">
        <v>159</v>
      </c>
      <c r="E73" s="134">
        <v>15.1</v>
      </c>
      <c r="F73" s="135" t="s">
        <v>163</v>
      </c>
      <c r="G73" s="134"/>
      <c r="H73" s="134">
        <v>15</v>
      </c>
      <c r="I73" s="134" t="s">
        <v>164</v>
      </c>
      <c r="J73" s="134"/>
      <c r="K73" s="134">
        <v>39</v>
      </c>
      <c r="L73" s="135" t="s">
        <v>165</v>
      </c>
      <c r="M73" s="135"/>
      <c r="N73" s="135" t="s">
        <v>88</v>
      </c>
      <c r="O73" s="135"/>
      <c r="P73" s="135"/>
      <c r="Q73" s="135"/>
      <c r="R73" s="135"/>
      <c r="S73" s="135"/>
      <c r="T73" s="135"/>
      <c r="U73" s="135"/>
      <c r="V73" s="135"/>
    </row>
    <row r="74" spans="1:22" ht="18.45" customHeight="1" x14ac:dyDescent="0.25">
      <c r="A74" s="142" t="s">
        <v>166</v>
      </c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</row>
    <row r="75" spans="1:22" ht="114" x14ac:dyDescent="0.25">
      <c r="A75" s="130">
        <v>21</v>
      </c>
      <c r="B75" s="131">
        <v>21</v>
      </c>
      <c r="C75" s="132" t="s">
        <v>167</v>
      </c>
      <c r="D75" s="133" t="s">
        <v>168</v>
      </c>
      <c r="E75" s="134">
        <v>121694.56</v>
      </c>
      <c r="F75" s="135" t="s">
        <v>169</v>
      </c>
      <c r="G75" s="134" t="s">
        <v>170</v>
      </c>
      <c r="H75" s="134" t="s">
        <v>171</v>
      </c>
      <c r="I75" s="134" t="s">
        <v>172</v>
      </c>
      <c r="J75" s="134" t="s">
        <v>173</v>
      </c>
      <c r="K75" s="134" t="s">
        <v>174</v>
      </c>
      <c r="L75" s="135" t="s">
        <v>175</v>
      </c>
      <c r="M75" s="135"/>
      <c r="N75" s="135" t="s">
        <v>75</v>
      </c>
      <c r="O75" s="135"/>
      <c r="P75" s="135"/>
      <c r="Q75" s="135"/>
      <c r="R75" s="135"/>
      <c r="S75" s="135"/>
      <c r="T75" s="135"/>
      <c r="U75" s="135"/>
      <c r="V75" s="135" t="s">
        <v>176</v>
      </c>
    </row>
    <row r="76" spans="1:22" ht="18.45" customHeight="1" x14ac:dyDescent="0.25">
      <c r="A76" s="142" t="s">
        <v>177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</row>
    <row r="77" spans="1:22" ht="57" x14ac:dyDescent="0.25">
      <c r="A77" s="130">
        <v>22</v>
      </c>
      <c r="B77" s="131">
        <v>22</v>
      </c>
      <c r="C77" s="132" t="s">
        <v>128</v>
      </c>
      <c r="D77" s="133" t="s">
        <v>129</v>
      </c>
      <c r="E77" s="134">
        <v>317.45999999999998</v>
      </c>
      <c r="F77" s="135">
        <v>317.45999999999998</v>
      </c>
      <c r="G77" s="134"/>
      <c r="H77" s="134" t="s">
        <v>130</v>
      </c>
      <c r="I77" s="134">
        <v>3</v>
      </c>
      <c r="J77" s="134"/>
      <c r="K77" s="134" t="s">
        <v>131</v>
      </c>
      <c r="L77" s="135">
        <v>35</v>
      </c>
      <c r="M77" s="135"/>
      <c r="N77" s="135" t="s">
        <v>75</v>
      </c>
      <c r="O77" s="135"/>
      <c r="P77" s="135"/>
      <c r="Q77" s="135"/>
      <c r="R77" s="135"/>
      <c r="S77" s="135"/>
      <c r="T77" s="135"/>
      <c r="U77" s="135"/>
      <c r="V77" s="135"/>
    </row>
    <row r="78" spans="1:22" ht="18.45" customHeight="1" x14ac:dyDescent="0.25">
      <c r="A78" s="142" t="s">
        <v>178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</row>
    <row r="79" spans="1:22" ht="57" x14ac:dyDescent="0.25">
      <c r="A79" s="130">
        <v>23</v>
      </c>
      <c r="B79" s="131">
        <v>23</v>
      </c>
      <c r="C79" s="132" t="s">
        <v>108</v>
      </c>
      <c r="D79" s="133" t="s">
        <v>179</v>
      </c>
      <c r="E79" s="134">
        <v>508.07</v>
      </c>
      <c r="F79" s="135" t="s">
        <v>110</v>
      </c>
      <c r="G79" s="134">
        <v>1.03</v>
      </c>
      <c r="H79" s="134" t="s">
        <v>180</v>
      </c>
      <c r="I79" s="134" t="s">
        <v>181</v>
      </c>
      <c r="J79" s="134">
        <v>1</v>
      </c>
      <c r="K79" s="134" t="s">
        <v>182</v>
      </c>
      <c r="L79" s="135" t="s">
        <v>183</v>
      </c>
      <c r="M79" s="135"/>
      <c r="N79" s="135" t="s">
        <v>75</v>
      </c>
      <c r="O79" s="135"/>
      <c r="P79" s="135"/>
      <c r="Q79" s="135"/>
      <c r="R79" s="135"/>
      <c r="S79" s="135"/>
      <c r="T79" s="135"/>
      <c r="U79" s="135"/>
      <c r="V79" s="135">
        <v>3</v>
      </c>
    </row>
    <row r="80" spans="1:22" ht="18.45" customHeight="1" x14ac:dyDescent="0.25">
      <c r="A80" s="142" t="s">
        <v>184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</row>
    <row r="81" spans="1:22" ht="57" x14ac:dyDescent="0.25">
      <c r="A81" s="130">
        <v>24</v>
      </c>
      <c r="B81" s="131">
        <v>24</v>
      </c>
      <c r="C81" s="132" t="s">
        <v>108</v>
      </c>
      <c r="D81" s="133" t="s">
        <v>185</v>
      </c>
      <c r="E81" s="134">
        <v>508.07</v>
      </c>
      <c r="F81" s="135" t="s">
        <v>110</v>
      </c>
      <c r="G81" s="134">
        <v>1.03</v>
      </c>
      <c r="H81" s="134" t="s">
        <v>186</v>
      </c>
      <c r="I81" s="134" t="s">
        <v>187</v>
      </c>
      <c r="J81" s="134"/>
      <c r="K81" s="134" t="s">
        <v>188</v>
      </c>
      <c r="L81" s="135" t="s">
        <v>189</v>
      </c>
      <c r="M81" s="135"/>
      <c r="N81" s="135" t="s">
        <v>75</v>
      </c>
      <c r="O81" s="135"/>
      <c r="P81" s="135"/>
      <c r="Q81" s="135"/>
      <c r="R81" s="135"/>
      <c r="S81" s="135"/>
      <c r="T81" s="135"/>
      <c r="U81" s="135"/>
      <c r="V81" s="135">
        <v>1</v>
      </c>
    </row>
    <row r="82" spans="1:22" ht="18.45" customHeight="1" x14ac:dyDescent="0.25">
      <c r="A82" s="142" t="s">
        <v>190</v>
      </c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</row>
    <row r="83" spans="1:22" ht="114" x14ac:dyDescent="0.25">
      <c r="A83" s="130">
        <v>25</v>
      </c>
      <c r="B83" s="131">
        <v>25</v>
      </c>
      <c r="C83" s="132" t="s">
        <v>76</v>
      </c>
      <c r="D83" s="133" t="s">
        <v>191</v>
      </c>
      <c r="E83" s="134">
        <v>2406.83</v>
      </c>
      <c r="F83" s="135" t="s">
        <v>78</v>
      </c>
      <c r="G83" s="134">
        <v>76.17</v>
      </c>
      <c r="H83" s="134" t="s">
        <v>192</v>
      </c>
      <c r="I83" s="134" t="s">
        <v>193</v>
      </c>
      <c r="J83" s="134">
        <v>2</v>
      </c>
      <c r="K83" s="134" t="s">
        <v>194</v>
      </c>
      <c r="L83" s="135" t="s">
        <v>195</v>
      </c>
      <c r="M83" s="135"/>
      <c r="N83" s="135" t="s">
        <v>75</v>
      </c>
      <c r="O83" s="135"/>
      <c r="P83" s="135"/>
      <c r="Q83" s="135"/>
      <c r="R83" s="135"/>
      <c r="S83" s="135"/>
      <c r="T83" s="135"/>
      <c r="U83" s="135"/>
      <c r="V83" s="135">
        <v>10</v>
      </c>
    </row>
    <row r="84" spans="1:22" ht="34.200000000000003" x14ac:dyDescent="0.25">
      <c r="A84" s="130">
        <v>26</v>
      </c>
      <c r="B84" s="131">
        <v>26</v>
      </c>
      <c r="C84" s="132" t="s">
        <v>83</v>
      </c>
      <c r="D84" s="133" t="s">
        <v>196</v>
      </c>
      <c r="E84" s="134">
        <v>16.920000000000002</v>
      </c>
      <c r="F84" s="135" t="s">
        <v>85</v>
      </c>
      <c r="G84" s="134"/>
      <c r="H84" s="134">
        <v>42</v>
      </c>
      <c r="I84" s="134" t="s">
        <v>197</v>
      </c>
      <c r="J84" s="134"/>
      <c r="K84" s="134">
        <v>119</v>
      </c>
      <c r="L84" s="135" t="s">
        <v>198</v>
      </c>
      <c r="M84" s="135"/>
      <c r="N84" s="135" t="s">
        <v>88</v>
      </c>
      <c r="O84" s="135"/>
      <c r="P84" s="135"/>
      <c r="Q84" s="135"/>
      <c r="R84" s="135"/>
      <c r="S84" s="135"/>
      <c r="T84" s="135"/>
      <c r="U84" s="135"/>
      <c r="V84" s="135"/>
    </row>
    <row r="85" spans="1:22" ht="68.400000000000006" x14ac:dyDescent="0.25">
      <c r="A85" s="130">
        <v>27</v>
      </c>
      <c r="B85" s="131">
        <v>27</v>
      </c>
      <c r="C85" s="132" t="s">
        <v>71</v>
      </c>
      <c r="D85" s="133" t="s">
        <v>199</v>
      </c>
      <c r="E85" s="134">
        <v>13.69</v>
      </c>
      <c r="F85" s="135">
        <v>13.69</v>
      </c>
      <c r="G85" s="134"/>
      <c r="H85" s="134" t="s">
        <v>145</v>
      </c>
      <c r="I85" s="134">
        <v>1</v>
      </c>
      <c r="J85" s="134"/>
      <c r="K85" s="134" t="s">
        <v>200</v>
      </c>
      <c r="L85" s="135">
        <v>15</v>
      </c>
      <c r="M85" s="135"/>
      <c r="N85" s="135" t="s">
        <v>75</v>
      </c>
      <c r="O85" s="135"/>
      <c r="P85" s="135"/>
      <c r="Q85" s="135"/>
      <c r="R85" s="135"/>
      <c r="S85" s="135"/>
      <c r="T85" s="135"/>
      <c r="U85" s="135"/>
      <c r="V85" s="135"/>
    </row>
    <row r="86" spans="1:22" ht="57" x14ac:dyDescent="0.25">
      <c r="A86" s="130">
        <v>28</v>
      </c>
      <c r="B86" s="131">
        <v>28</v>
      </c>
      <c r="C86" s="132" t="s">
        <v>201</v>
      </c>
      <c r="D86" s="133" t="s">
        <v>90</v>
      </c>
      <c r="E86" s="134">
        <v>12.46</v>
      </c>
      <c r="F86" s="135" t="s">
        <v>202</v>
      </c>
      <c r="G86" s="134"/>
      <c r="H86" s="134">
        <v>25</v>
      </c>
      <c r="I86" s="134" t="s">
        <v>203</v>
      </c>
      <c r="J86" s="134"/>
      <c r="K86" s="134">
        <v>58</v>
      </c>
      <c r="L86" s="135" t="s">
        <v>204</v>
      </c>
      <c r="M86" s="135"/>
      <c r="N86" s="135" t="s">
        <v>88</v>
      </c>
      <c r="O86" s="135"/>
      <c r="P86" s="135"/>
      <c r="Q86" s="135"/>
      <c r="R86" s="135"/>
      <c r="S86" s="135"/>
      <c r="T86" s="135"/>
      <c r="U86" s="135"/>
      <c r="V86" s="135"/>
    </row>
    <row r="87" spans="1:22" ht="45.6" x14ac:dyDescent="0.25">
      <c r="A87" s="136">
        <v>29</v>
      </c>
      <c r="B87" s="137">
        <v>29</v>
      </c>
      <c r="C87" s="138" t="s">
        <v>94</v>
      </c>
      <c r="D87" s="139" t="s">
        <v>90</v>
      </c>
      <c r="E87" s="140">
        <v>2.4500000000000002</v>
      </c>
      <c r="F87" s="141" t="s">
        <v>95</v>
      </c>
      <c r="G87" s="140"/>
      <c r="H87" s="140">
        <v>5</v>
      </c>
      <c r="I87" s="140" t="s">
        <v>96</v>
      </c>
      <c r="J87" s="140"/>
      <c r="K87" s="140">
        <v>12</v>
      </c>
      <c r="L87" s="141" t="s">
        <v>97</v>
      </c>
      <c r="M87" s="141"/>
      <c r="N87" s="141" t="s">
        <v>88</v>
      </c>
      <c r="O87" s="141"/>
      <c r="P87" s="141"/>
      <c r="Q87" s="141"/>
      <c r="R87" s="141"/>
      <c r="S87" s="141"/>
      <c r="T87" s="141"/>
      <c r="U87" s="141"/>
      <c r="V87" s="141"/>
    </row>
    <row r="88" spans="1:22" ht="19.350000000000001" customHeight="1" x14ac:dyDescent="0.25">
      <c r="A88" s="128" t="s">
        <v>205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</row>
    <row r="89" spans="1:22" ht="18.45" customHeight="1" x14ac:dyDescent="0.25">
      <c r="A89" s="142" t="s">
        <v>206</v>
      </c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</row>
    <row r="90" spans="1:22" ht="57" x14ac:dyDescent="0.25">
      <c r="A90" s="130">
        <v>30</v>
      </c>
      <c r="B90" s="131">
        <v>30</v>
      </c>
      <c r="C90" s="132" t="s">
        <v>207</v>
      </c>
      <c r="D90" s="133" t="s">
        <v>208</v>
      </c>
      <c r="E90" s="134">
        <v>508.07</v>
      </c>
      <c r="F90" s="135" t="s">
        <v>110</v>
      </c>
      <c r="G90" s="134">
        <v>1.03</v>
      </c>
      <c r="H90" s="134" t="s">
        <v>209</v>
      </c>
      <c r="I90" s="134" t="s">
        <v>210</v>
      </c>
      <c r="J90" s="134"/>
      <c r="K90" s="134" t="s">
        <v>211</v>
      </c>
      <c r="L90" s="135" t="s">
        <v>212</v>
      </c>
      <c r="M90" s="135"/>
      <c r="N90" s="135" t="s">
        <v>75</v>
      </c>
      <c r="O90" s="135"/>
      <c r="P90" s="135"/>
      <c r="Q90" s="135"/>
      <c r="R90" s="135"/>
      <c r="S90" s="135"/>
      <c r="T90" s="135"/>
      <c r="U90" s="135"/>
      <c r="V90" s="135">
        <v>1</v>
      </c>
    </row>
    <row r="91" spans="1:22" ht="18.45" customHeight="1" x14ac:dyDescent="0.25">
      <c r="A91" s="142" t="s">
        <v>213</v>
      </c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</row>
    <row r="92" spans="1:22" ht="114" x14ac:dyDescent="0.25">
      <c r="A92" s="130">
        <v>31</v>
      </c>
      <c r="B92" s="131">
        <v>31</v>
      </c>
      <c r="C92" s="132" t="s">
        <v>76</v>
      </c>
      <c r="D92" s="133" t="s">
        <v>77</v>
      </c>
      <c r="E92" s="134">
        <v>2406.83</v>
      </c>
      <c r="F92" s="135" t="s">
        <v>78</v>
      </c>
      <c r="G92" s="134">
        <v>76.17</v>
      </c>
      <c r="H92" s="134" t="s">
        <v>79</v>
      </c>
      <c r="I92" s="134" t="s">
        <v>80</v>
      </c>
      <c r="J92" s="134">
        <v>3</v>
      </c>
      <c r="K92" s="134" t="s">
        <v>81</v>
      </c>
      <c r="L92" s="135" t="s">
        <v>82</v>
      </c>
      <c r="M92" s="135"/>
      <c r="N92" s="135" t="s">
        <v>75</v>
      </c>
      <c r="O92" s="135"/>
      <c r="P92" s="135"/>
      <c r="Q92" s="135"/>
      <c r="R92" s="135"/>
      <c r="S92" s="135"/>
      <c r="T92" s="135"/>
      <c r="U92" s="135"/>
      <c r="V92" s="135">
        <v>16</v>
      </c>
    </row>
    <row r="93" spans="1:22" ht="34.200000000000003" x14ac:dyDescent="0.25">
      <c r="A93" s="130">
        <v>32</v>
      </c>
      <c r="B93" s="131">
        <v>32</v>
      </c>
      <c r="C93" s="132" t="s">
        <v>83</v>
      </c>
      <c r="D93" s="133" t="s">
        <v>214</v>
      </c>
      <c r="E93" s="134">
        <v>16.920000000000002</v>
      </c>
      <c r="F93" s="135" t="s">
        <v>85</v>
      </c>
      <c r="G93" s="134"/>
      <c r="H93" s="134">
        <v>68</v>
      </c>
      <c r="I93" s="134" t="s">
        <v>86</v>
      </c>
      <c r="J93" s="134"/>
      <c r="K93" s="134">
        <v>190</v>
      </c>
      <c r="L93" s="135" t="s">
        <v>87</v>
      </c>
      <c r="M93" s="135"/>
      <c r="N93" s="135" t="s">
        <v>88</v>
      </c>
      <c r="O93" s="135"/>
      <c r="P93" s="135"/>
      <c r="Q93" s="135"/>
      <c r="R93" s="135"/>
      <c r="S93" s="135"/>
      <c r="T93" s="135"/>
      <c r="U93" s="135"/>
      <c r="V93" s="135"/>
    </row>
    <row r="94" spans="1:22" ht="45.6" x14ac:dyDescent="0.25">
      <c r="A94" s="130">
        <v>33</v>
      </c>
      <c r="B94" s="131">
        <v>33</v>
      </c>
      <c r="C94" s="132" t="s">
        <v>94</v>
      </c>
      <c r="D94" s="133" t="s">
        <v>84</v>
      </c>
      <c r="E94" s="134">
        <v>2.4500000000000002</v>
      </c>
      <c r="F94" s="135" t="s">
        <v>95</v>
      </c>
      <c r="G94" s="134"/>
      <c r="H94" s="134">
        <v>10</v>
      </c>
      <c r="I94" s="134" t="s">
        <v>215</v>
      </c>
      <c r="J94" s="134"/>
      <c r="K94" s="134">
        <v>25</v>
      </c>
      <c r="L94" s="135" t="s">
        <v>203</v>
      </c>
      <c r="M94" s="135"/>
      <c r="N94" s="135" t="s">
        <v>88</v>
      </c>
      <c r="O94" s="135"/>
      <c r="P94" s="135"/>
      <c r="Q94" s="135"/>
      <c r="R94" s="135"/>
      <c r="S94" s="135"/>
      <c r="T94" s="135"/>
      <c r="U94" s="135"/>
      <c r="V94" s="135"/>
    </row>
    <row r="95" spans="1:22" ht="57" x14ac:dyDescent="0.25">
      <c r="A95" s="130">
        <v>34</v>
      </c>
      <c r="B95" s="131">
        <v>34</v>
      </c>
      <c r="C95" s="132" t="s">
        <v>201</v>
      </c>
      <c r="D95" s="133" t="s">
        <v>90</v>
      </c>
      <c r="E95" s="134">
        <v>12.46</v>
      </c>
      <c r="F95" s="135" t="s">
        <v>202</v>
      </c>
      <c r="G95" s="134"/>
      <c r="H95" s="134">
        <v>25</v>
      </c>
      <c r="I95" s="134" t="s">
        <v>203</v>
      </c>
      <c r="J95" s="134"/>
      <c r="K95" s="134">
        <v>58</v>
      </c>
      <c r="L95" s="135" t="s">
        <v>204</v>
      </c>
      <c r="M95" s="135"/>
      <c r="N95" s="135" t="s">
        <v>88</v>
      </c>
      <c r="O95" s="135"/>
      <c r="P95" s="135"/>
      <c r="Q95" s="135"/>
      <c r="R95" s="135"/>
      <c r="S95" s="135"/>
      <c r="T95" s="135"/>
      <c r="U95" s="135"/>
      <c r="V95" s="135"/>
    </row>
    <row r="96" spans="1:22" ht="18.45" customHeight="1" x14ac:dyDescent="0.25">
      <c r="A96" s="142" t="s">
        <v>216</v>
      </c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</row>
    <row r="97" spans="1:22" ht="68.400000000000006" x14ac:dyDescent="0.25">
      <c r="A97" s="136">
        <v>35</v>
      </c>
      <c r="B97" s="137">
        <v>35</v>
      </c>
      <c r="C97" s="138" t="s">
        <v>143</v>
      </c>
      <c r="D97" s="139" t="s">
        <v>144</v>
      </c>
      <c r="E97" s="140">
        <v>3.95</v>
      </c>
      <c r="F97" s="141">
        <v>3.95</v>
      </c>
      <c r="G97" s="140"/>
      <c r="H97" s="140" t="s">
        <v>145</v>
      </c>
      <c r="I97" s="140">
        <v>1</v>
      </c>
      <c r="J97" s="140"/>
      <c r="K97" s="140" t="s">
        <v>146</v>
      </c>
      <c r="L97" s="141">
        <v>6</v>
      </c>
      <c r="M97" s="141"/>
      <c r="N97" s="141" t="s">
        <v>75</v>
      </c>
      <c r="O97" s="141"/>
      <c r="P97" s="141"/>
      <c r="Q97" s="141"/>
      <c r="R97" s="141"/>
      <c r="S97" s="141"/>
      <c r="T97" s="141"/>
      <c r="U97" s="141"/>
      <c r="V97" s="141"/>
    </row>
    <row r="98" spans="1:22" ht="19.350000000000001" customHeight="1" x14ac:dyDescent="0.25">
      <c r="A98" s="128" t="s">
        <v>217</v>
      </c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</row>
    <row r="99" spans="1:22" ht="18.45" customHeight="1" x14ac:dyDescent="0.25">
      <c r="A99" s="142" t="s">
        <v>218</v>
      </c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</row>
    <row r="100" spans="1:22" ht="57" x14ac:dyDescent="0.25">
      <c r="A100" s="130">
        <v>36</v>
      </c>
      <c r="B100" s="131">
        <v>36</v>
      </c>
      <c r="C100" s="132" t="s">
        <v>219</v>
      </c>
      <c r="D100" s="133" t="s">
        <v>220</v>
      </c>
      <c r="E100" s="134">
        <v>15810.14</v>
      </c>
      <c r="F100" s="135" t="s">
        <v>221</v>
      </c>
      <c r="G100" s="134">
        <v>195.41</v>
      </c>
      <c r="H100" s="134" t="s">
        <v>222</v>
      </c>
      <c r="I100" s="134" t="s">
        <v>223</v>
      </c>
      <c r="J100" s="134"/>
      <c r="K100" s="134" t="s">
        <v>224</v>
      </c>
      <c r="L100" s="135" t="s">
        <v>225</v>
      </c>
      <c r="M100" s="135"/>
      <c r="N100" s="135" t="s">
        <v>75</v>
      </c>
      <c r="O100" s="135"/>
      <c r="P100" s="135"/>
      <c r="Q100" s="135"/>
      <c r="R100" s="135"/>
      <c r="S100" s="135"/>
      <c r="T100" s="135"/>
      <c r="U100" s="135"/>
      <c r="V100" s="135">
        <v>1</v>
      </c>
    </row>
    <row r="101" spans="1:22" ht="34.200000000000003" x14ac:dyDescent="0.25">
      <c r="A101" s="130">
        <v>37</v>
      </c>
      <c r="B101" s="131">
        <v>37</v>
      </c>
      <c r="C101" s="132" t="s">
        <v>226</v>
      </c>
      <c r="D101" s="133" t="s">
        <v>227</v>
      </c>
      <c r="E101" s="134">
        <v>26.3</v>
      </c>
      <c r="F101" s="135" t="s">
        <v>228</v>
      </c>
      <c r="G101" s="134"/>
      <c r="H101" s="134">
        <v>21</v>
      </c>
      <c r="I101" s="134" t="s">
        <v>229</v>
      </c>
      <c r="J101" s="134"/>
      <c r="K101" s="134">
        <v>96</v>
      </c>
      <c r="L101" s="135" t="s">
        <v>230</v>
      </c>
      <c r="M101" s="135"/>
      <c r="N101" s="135" t="s">
        <v>88</v>
      </c>
      <c r="O101" s="135"/>
      <c r="P101" s="135"/>
      <c r="Q101" s="135"/>
      <c r="R101" s="135"/>
      <c r="S101" s="135"/>
      <c r="T101" s="135"/>
      <c r="U101" s="135"/>
      <c r="V101" s="135"/>
    </row>
    <row r="102" spans="1:22" ht="79.8" x14ac:dyDescent="0.25">
      <c r="A102" s="130">
        <v>38</v>
      </c>
      <c r="B102" s="131">
        <v>38</v>
      </c>
      <c r="C102" s="132" t="s">
        <v>231</v>
      </c>
      <c r="D102" s="133" t="s">
        <v>232</v>
      </c>
      <c r="E102" s="134">
        <v>121985.06</v>
      </c>
      <c r="F102" s="135" t="s">
        <v>233</v>
      </c>
      <c r="G102" s="134" t="s">
        <v>170</v>
      </c>
      <c r="H102" s="134" t="s">
        <v>234</v>
      </c>
      <c r="I102" s="134" t="s">
        <v>235</v>
      </c>
      <c r="J102" s="134" t="s">
        <v>236</v>
      </c>
      <c r="K102" s="134" t="s">
        <v>237</v>
      </c>
      <c r="L102" s="135" t="s">
        <v>238</v>
      </c>
      <c r="M102" s="135"/>
      <c r="N102" s="135" t="s">
        <v>75</v>
      </c>
      <c r="O102" s="135"/>
      <c r="P102" s="135"/>
      <c r="Q102" s="135"/>
      <c r="R102" s="135"/>
      <c r="S102" s="135"/>
      <c r="T102" s="135"/>
      <c r="U102" s="135"/>
      <c r="V102" s="135" t="s">
        <v>239</v>
      </c>
    </row>
    <row r="103" spans="1:22" ht="34.200000000000003" x14ac:dyDescent="0.25">
      <c r="A103" s="130">
        <v>39</v>
      </c>
      <c r="B103" s="131">
        <v>39</v>
      </c>
      <c r="C103" s="132" t="s">
        <v>240</v>
      </c>
      <c r="D103" s="133" t="s">
        <v>241</v>
      </c>
      <c r="E103" s="134">
        <v>16.010000000000002</v>
      </c>
      <c r="F103" s="135" t="s">
        <v>242</v>
      </c>
      <c r="G103" s="134"/>
      <c r="H103" s="134">
        <v>1</v>
      </c>
      <c r="I103" s="134" t="s">
        <v>243</v>
      </c>
      <c r="J103" s="134"/>
      <c r="K103" s="134">
        <v>2</v>
      </c>
      <c r="L103" s="135" t="s">
        <v>92</v>
      </c>
      <c r="M103" s="135"/>
      <c r="N103" s="135" t="s">
        <v>88</v>
      </c>
      <c r="O103" s="135"/>
      <c r="P103" s="135"/>
      <c r="Q103" s="135"/>
      <c r="R103" s="135"/>
      <c r="S103" s="135"/>
      <c r="T103" s="135"/>
      <c r="U103" s="135"/>
      <c r="V103" s="135"/>
    </row>
    <row r="104" spans="1:22" ht="18.45" customHeight="1" x14ac:dyDescent="0.25">
      <c r="A104" s="142" t="s">
        <v>184</v>
      </c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</row>
    <row r="105" spans="1:22" ht="68.400000000000006" x14ac:dyDescent="0.25">
      <c r="A105" s="130">
        <v>40</v>
      </c>
      <c r="B105" s="131">
        <v>40</v>
      </c>
      <c r="C105" s="132" t="s">
        <v>244</v>
      </c>
      <c r="D105" s="133" t="s">
        <v>245</v>
      </c>
      <c r="E105" s="134">
        <v>78.430000000000007</v>
      </c>
      <c r="F105" s="135">
        <v>69.02</v>
      </c>
      <c r="G105" s="134" t="s">
        <v>246</v>
      </c>
      <c r="H105" s="134" t="s">
        <v>247</v>
      </c>
      <c r="I105" s="134">
        <v>14</v>
      </c>
      <c r="J105" s="134" t="s">
        <v>248</v>
      </c>
      <c r="K105" s="134" t="s">
        <v>249</v>
      </c>
      <c r="L105" s="135">
        <v>153</v>
      </c>
      <c r="M105" s="135"/>
      <c r="N105" s="135" t="s">
        <v>75</v>
      </c>
      <c r="O105" s="135"/>
      <c r="P105" s="135"/>
      <c r="Q105" s="135"/>
      <c r="R105" s="135"/>
      <c r="S105" s="135"/>
      <c r="T105" s="135"/>
      <c r="U105" s="135"/>
      <c r="V105" s="135" t="s">
        <v>250</v>
      </c>
    </row>
    <row r="106" spans="1:22" ht="18.45" customHeight="1" x14ac:dyDescent="0.25">
      <c r="A106" s="142" t="s">
        <v>184</v>
      </c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</row>
    <row r="107" spans="1:22" ht="79.8" x14ac:dyDescent="0.25">
      <c r="A107" s="130">
        <v>41</v>
      </c>
      <c r="B107" s="131">
        <v>41</v>
      </c>
      <c r="C107" s="132" t="s">
        <v>251</v>
      </c>
      <c r="D107" s="133" t="s">
        <v>150</v>
      </c>
      <c r="E107" s="134">
        <v>8684.73</v>
      </c>
      <c r="F107" s="135" t="s">
        <v>252</v>
      </c>
      <c r="G107" s="134" t="s">
        <v>253</v>
      </c>
      <c r="H107" s="134" t="s">
        <v>254</v>
      </c>
      <c r="I107" s="134" t="s">
        <v>255</v>
      </c>
      <c r="J107" s="134">
        <v>6</v>
      </c>
      <c r="K107" s="134" t="s">
        <v>256</v>
      </c>
      <c r="L107" s="135" t="s">
        <v>257</v>
      </c>
      <c r="M107" s="135"/>
      <c r="N107" s="135" t="s">
        <v>75</v>
      </c>
      <c r="O107" s="135"/>
      <c r="P107" s="135"/>
      <c r="Q107" s="135"/>
      <c r="R107" s="135"/>
      <c r="S107" s="135"/>
      <c r="T107" s="135"/>
      <c r="U107" s="135"/>
      <c r="V107" s="135" t="s">
        <v>258</v>
      </c>
    </row>
    <row r="108" spans="1:22" ht="68.400000000000006" x14ac:dyDescent="0.25">
      <c r="A108" s="130">
        <v>42</v>
      </c>
      <c r="B108" s="131">
        <v>42</v>
      </c>
      <c r="C108" s="132" t="s">
        <v>259</v>
      </c>
      <c r="D108" s="133" t="s">
        <v>260</v>
      </c>
      <c r="E108" s="134">
        <v>42.3</v>
      </c>
      <c r="F108" s="135" t="s">
        <v>261</v>
      </c>
      <c r="G108" s="134"/>
      <c r="H108" s="134">
        <v>127</v>
      </c>
      <c r="I108" s="134" t="s">
        <v>262</v>
      </c>
      <c r="J108" s="134"/>
      <c r="K108" s="134">
        <v>270</v>
      </c>
      <c r="L108" s="135" t="s">
        <v>263</v>
      </c>
      <c r="M108" s="135"/>
      <c r="N108" s="135" t="s">
        <v>88</v>
      </c>
      <c r="O108" s="135"/>
      <c r="P108" s="135"/>
      <c r="Q108" s="135"/>
      <c r="R108" s="135"/>
      <c r="S108" s="135"/>
      <c r="T108" s="135"/>
      <c r="U108" s="135"/>
      <c r="V108" s="135"/>
    </row>
    <row r="109" spans="1:22" ht="18.45" customHeight="1" x14ac:dyDescent="0.25">
      <c r="A109" s="142" t="s">
        <v>264</v>
      </c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</row>
    <row r="110" spans="1:22" ht="68.400000000000006" x14ac:dyDescent="0.25">
      <c r="A110" s="130">
        <v>43</v>
      </c>
      <c r="B110" s="131">
        <v>43</v>
      </c>
      <c r="C110" s="132" t="s">
        <v>265</v>
      </c>
      <c r="D110" s="133" t="s">
        <v>266</v>
      </c>
      <c r="E110" s="134">
        <v>7162.38</v>
      </c>
      <c r="F110" s="135" t="s">
        <v>151</v>
      </c>
      <c r="G110" s="134" t="s">
        <v>152</v>
      </c>
      <c r="H110" s="134" t="s">
        <v>267</v>
      </c>
      <c r="I110" s="134" t="s">
        <v>268</v>
      </c>
      <c r="J110" s="134"/>
      <c r="K110" s="134" t="s">
        <v>269</v>
      </c>
      <c r="L110" s="135" t="s">
        <v>270</v>
      </c>
      <c r="M110" s="135"/>
      <c r="N110" s="135" t="s">
        <v>75</v>
      </c>
      <c r="O110" s="135"/>
      <c r="P110" s="135"/>
      <c r="Q110" s="135"/>
      <c r="R110" s="135"/>
      <c r="S110" s="135"/>
      <c r="T110" s="135"/>
      <c r="U110" s="135"/>
      <c r="V110" s="135">
        <v>1</v>
      </c>
    </row>
    <row r="111" spans="1:22" ht="18.45" customHeight="1" x14ac:dyDescent="0.25">
      <c r="A111" s="142" t="s">
        <v>184</v>
      </c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</row>
    <row r="112" spans="1:22" ht="57" x14ac:dyDescent="0.25">
      <c r="A112" s="136">
        <v>44</v>
      </c>
      <c r="B112" s="137">
        <v>44</v>
      </c>
      <c r="C112" s="138" t="s">
        <v>108</v>
      </c>
      <c r="D112" s="139" t="s">
        <v>185</v>
      </c>
      <c r="E112" s="140">
        <v>508.07</v>
      </c>
      <c r="F112" s="141" t="s">
        <v>110</v>
      </c>
      <c r="G112" s="140">
        <v>1.03</v>
      </c>
      <c r="H112" s="140" t="s">
        <v>186</v>
      </c>
      <c r="I112" s="140" t="s">
        <v>187</v>
      </c>
      <c r="J112" s="140"/>
      <c r="K112" s="140" t="s">
        <v>188</v>
      </c>
      <c r="L112" s="141" t="s">
        <v>189</v>
      </c>
      <c r="M112" s="141"/>
      <c r="N112" s="141" t="s">
        <v>75</v>
      </c>
      <c r="O112" s="141"/>
      <c r="P112" s="141"/>
      <c r="Q112" s="141"/>
      <c r="R112" s="141"/>
      <c r="S112" s="141"/>
      <c r="T112" s="141"/>
      <c r="U112" s="141"/>
      <c r="V112" s="141">
        <v>1</v>
      </c>
    </row>
    <row r="113" spans="1:22" ht="19.350000000000001" customHeight="1" x14ac:dyDescent="0.25">
      <c r="A113" s="128" t="s">
        <v>271</v>
      </c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</row>
    <row r="114" spans="1:22" ht="18.45" customHeight="1" x14ac:dyDescent="0.25">
      <c r="A114" s="142" t="s">
        <v>184</v>
      </c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</row>
    <row r="115" spans="1:22" ht="57" x14ac:dyDescent="0.25">
      <c r="A115" s="130">
        <v>45</v>
      </c>
      <c r="B115" s="131">
        <v>45</v>
      </c>
      <c r="C115" s="132" t="s">
        <v>108</v>
      </c>
      <c r="D115" s="133" t="s">
        <v>185</v>
      </c>
      <c r="E115" s="134">
        <v>508.07</v>
      </c>
      <c r="F115" s="135" t="s">
        <v>110</v>
      </c>
      <c r="G115" s="134">
        <v>1.03</v>
      </c>
      <c r="H115" s="134" t="s">
        <v>186</v>
      </c>
      <c r="I115" s="134" t="s">
        <v>187</v>
      </c>
      <c r="J115" s="134"/>
      <c r="K115" s="134" t="s">
        <v>188</v>
      </c>
      <c r="L115" s="135" t="s">
        <v>189</v>
      </c>
      <c r="M115" s="135"/>
      <c r="N115" s="135" t="s">
        <v>75</v>
      </c>
      <c r="O115" s="135"/>
      <c r="P115" s="135"/>
      <c r="Q115" s="135"/>
      <c r="R115" s="135"/>
      <c r="S115" s="135"/>
      <c r="T115" s="135"/>
      <c r="U115" s="135"/>
      <c r="V115" s="135">
        <v>1</v>
      </c>
    </row>
    <row r="116" spans="1:22" ht="18.45" customHeight="1" x14ac:dyDescent="0.25">
      <c r="A116" s="142" t="s">
        <v>272</v>
      </c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</row>
    <row r="117" spans="1:22" ht="68.400000000000006" x14ac:dyDescent="0.25">
      <c r="A117" s="130">
        <v>46</v>
      </c>
      <c r="B117" s="131">
        <v>46</v>
      </c>
      <c r="C117" s="132" t="s">
        <v>273</v>
      </c>
      <c r="D117" s="133" t="s">
        <v>232</v>
      </c>
      <c r="E117" s="134">
        <v>121985.06</v>
      </c>
      <c r="F117" s="135" t="s">
        <v>233</v>
      </c>
      <c r="G117" s="134" t="s">
        <v>170</v>
      </c>
      <c r="H117" s="134" t="s">
        <v>234</v>
      </c>
      <c r="I117" s="134" t="s">
        <v>235</v>
      </c>
      <c r="J117" s="134" t="s">
        <v>236</v>
      </c>
      <c r="K117" s="134" t="s">
        <v>237</v>
      </c>
      <c r="L117" s="135" t="s">
        <v>238</v>
      </c>
      <c r="M117" s="135"/>
      <c r="N117" s="135" t="s">
        <v>75</v>
      </c>
      <c r="O117" s="135"/>
      <c r="P117" s="135"/>
      <c r="Q117" s="135"/>
      <c r="R117" s="135"/>
      <c r="S117" s="135"/>
      <c r="T117" s="135"/>
      <c r="U117" s="135"/>
      <c r="V117" s="135" t="s">
        <v>239</v>
      </c>
    </row>
    <row r="118" spans="1:22" ht="34.200000000000003" x14ac:dyDescent="0.25">
      <c r="A118" s="130">
        <v>47</v>
      </c>
      <c r="B118" s="131">
        <v>47</v>
      </c>
      <c r="C118" s="132" t="s">
        <v>240</v>
      </c>
      <c r="D118" s="133" t="s">
        <v>274</v>
      </c>
      <c r="E118" s="134">
        <v>16.010000000000002</v>
      </c>
      <c r="F118" s="135" t="s">
        <v>242</v>
      </c>
      <c r="G118" s="134"/>
      <c r="H118" s="134">
        <v>2</v>
      </c>
      <c r="I118" s="134" t="s">
        <v>92</v>
      </c>
      <c r="J118" s="134"/>
      <c r="K118" s="134">
        <v>4</v>
      </c>
      <c r="L118" s="135" t="s">
        <v>275</v>
      </c>
      <c r="M118" s="135"/>
      <c r="N118" s="135" t="s">
        <v>88</v>
      </c>
      <c r="O118" s="135"/>
      <c r="P118" s="135"/>
      <c r="Q118" s="135"/>
      <c r="R118" s="135"/>
      <c r="S118" s="135"/>
      <c r="T118" s="135"/>
      <c r="U118" s="135"/>
      <c r="V118" s="135"/>
    </row>
    <row r="119" spans="1:22" ht="18.45" customHeight="1" x14ac:dyDescent="0.25">
      <c r="A119" s="142" t="s">
        <v>184</v>
      </c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</row>
    <row r="120" spans="1:22" ht="57" x14ac:dyDescent="0.25">
      <c r="A120" s="130">
        <v>48</v>
      </c>
      <c r="B120" s="131">
        <v>48</v>
      </c>
      <c r="C120" s="132" t="s">
        <v>108</v>
      </c>
      <c r="D120" s="133" t="s">
        <v>185</v>
      </c>
      <c r="E120" s="134">
        <v>508.07</v>
      </c>
      <c r="F120" s="135" t="s">
        <v>110</v>
      </c>
      <c r="G120" s="134">
        <v>1.03</v>
      </c>
      <c r="H120" s="134" t="s">
        <v>186</v>
      </c>
      <c r="I120" s="134" t="s">
        <v>187</v>
      </c>
      <c r="J120" s="134"/>
      <c r="K120" s="134" t="s">
        <v>188</v>
      </c>
      <c r="L120" s="135" t="s">
        <v>189</v>
      </c>
      <c r="M120" s="135"/>
      <c r="N120" s="135" t="s">
        <v>75</v>
      </c>
      <c r="O120" s="135"/>
      <c r="P120" s="135"/>
      <c r="Q120" s="135"/>
      <c r="R120" s="135"/>
      <c r="S120" s="135"/>
      <c r="T120" s="135"/>
      <c r="U120" s="135"/>
      <c r="V120" s="135">
        <v>1</v>
      </c>
    </row>
    <row r="121" spans="1:22" ht="18.45" customHeight="1" x14ac:dyDescent="0.25">
      <c r="A121" s="142" t="s">
        <v>206</v>
      </c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</row>
    <row r="122" spans="1:22" ht="79.8" x14ac:dyDescent="0.25">
      <c r="A122" s="130">
        <v>49</v>
      </c>
      <c r="B122" s="131">
        <v>49</v>
      </c>
      <c r="C122" s="132" t="s">
        <v>276</v>
      </c>
      <c r="D122" s="133" t="s">
        <v>118</v>
      </c>
      <c r="E122" s="134">
        <v>1324.08</v>
      </c>
      <c r="F122" s="135" t="s">
        <v>277</v>
      </c>
      <c r="G122" s="134" t="s">
        <v>152</v>
      </c>
      <c r="H122" s="134" t="s">
        <v>278</v>
      </c>
      <c r="I122" s="134" t="s">
        <v>279</v>
      </c>
      <c r="J122" s="134">
        <v>1</v>
      </c>
      <c r="K122" s="134" t="s">
        <v>280</v>
      </c>
      <c r="L122" s="135" t="s">
        <v>281</v>
      </c>
      <c r="M122" s="135"/>
      <c r="N122" s="135" t="s">
        <v>75</v>
      </c>
      <c r="O122" s="135"/>
      <c r="P122" s="135"/>
      <c r="Q122" s="135"/>
      <c r="R122" s="135"/>
      <c r="S122" s="135"/>
      <c r="T122" s="135"/>
      <c r="U122" s="135"/>
      <c r="V122" s="135" t="s">
        <v>282</v>
      </c>
    </row>
    <row r="123" spans="1:22" ht="18.45" customHeight="1" x14ac:dyDescent="0.25">
      <c r="A123" s="142" t="s">
        <v>283</v>
      </c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</row>
    <row r="124" spans="1:22" ht="68.400000000000006" x14ac:dyDescent="0.25">
      <c r="A124" s="130">
        <v>50</v>
      </c>
      <c r="B124" s="131">
        <v>50</v>
      </c>
      <c r="C124" s="132" t="s">
        <v>284</v>
      </c>
      <c r="D124" s="133" t="s">
        <v>129</v>
      </c>
      <c r="E124" s="134">
        <v>1010.59</v>
      </c>
      <c r="F124" s="135" t="s">
        <v>285</v>
      </c>
      <c r="G124" s="134">
        <v>5.16</v>
      </c>
      <c r="H124" s="134" t="s">
        <v>286</v>
      </c>
      <c r="I124" s="134" t="s">
        <v>287</v>
      </c>
      <c r="J124" s="134"/>
      <c r="K124" s="134" t="s">
        <v>288</v>
      </c>
      <c r="L124" s="135" t="s">
        <v>289</v>
      </c>
      <c r="M124" s="135"/>
      <c r="N124" s="135" t="s">
        <v>75</v>
      </c>
      <c r="O124" s="135"/>
      <c r="P124" s="135"/>
      <c r="Q124" s="135"/>
      <c r="R124" s="135"/>
      <c r="S124" s="135"/>
      <c r="T124" s="135"/>
      <c r="U124" s="135"/>
      <c r="V124" s="135"/>
    </row>
    <row r="125" spans="1:22" ht="18.45" customHeight="1" x14ac:dyDescent="0.25">
      <c r="A125" s="142" t="s">
        <v>177</v>
      </c>
      <c r="B125" s="143"/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  <c r="U125" s="143"/>
      <c r="V125" s="143"/>
    </row>
    <row r="126" spans="1:22" ht="79.8" x14ac:dyDescent="0.25">
      <c r="A126" s="130">
        <v>51</v>
      </c>
      <c r="B126" s="131">
        <v>51</v>
      </c>
      <c r="C126" s="132" t="s">
        <v>276</v>
      </c>
      <c r="D126" s="133" t="s">
        <v>118</v>
      </c>
      <c r="E126" s="134">
        <v>1324.08</v>
      </c>
      <c r="F126" s="135" t="s">
        <v>277</v>
      </c>
      <c r="G126" s="134" t="s">
        <v>152</v>
      </c>
      <c r="H126" s="134" t="s">
        <v>278</v>
      </c>
      <c r="I126" s="134" t="s">
        <v>279</v>
      </c>
      <c r="J126" s="134">
        <v>1</v>
      </c>
      <c r="K126" s="134" t="s">
        <v>280</v>
      </c>
      <c r="L126" s="135" t="s">
        <v>281</v>
      </c>
      <c r="M126" s="135"/>
      <c r="N126" s="135" t="s">
        <v>75</v>
      </c>
      <c r="O126" s="135"/>
      <c r="P126" s="135"/>
      <c r="Q126" s="135"/>
      <c r="R126" s="135"/>
      <c r="S126" s="135"/>
      <c r="T126" s="135"/>
      <c r="U126" s="135"/>
      <c r="V126" s="135" t="s">
        <v>282</v>
      </c>
    </row>
    <row r="127" spans="1:22" ht="34.200000000000003" x14ac:dyDescent="0.25">
      <c r="A127" s="130">
        <v>52</v>
      </c>
      <c r="B127" s="131">
        <v>52</v>
      </c>
      <c r="C127" s="132" t="s">
        <v>158</v>
      </c>
      <c r="D127" s="133" t="s">
        <v>159</v>
      </c>
      <c r="E127" s="134">
        <v>700</v>
      </c>
      <c r="F127" s="135" t="s">
        <v>160</v>
      </c>
      <c r="G127" s="134"/>
      <c r="H127" s="134">
        <v>700</v>
      </c>
      <c r="I127" s="134" t="s">
        <v>160</v>
      </c>
      <c r="J127" s="134"/>
      <c r="K127" s="134">
        <v>897</v>
      </c>
      <c r="L127" s="135" t="s">
        <v>161</v>
      </c>
      <c r="M127" s="135"/>
      <c r="N127" s="135" t="s">
        <v>88</v>
      </c>
      <c r="O127" s="135"/>
      <c r="P127" s="135"/>
      <c r="Q127" s="135"/>
      <c r="R127" s="135"/>
      <c r="S127" s="135"/>
      <c r="T127" s="135"/>
      <c r="U127" s="135"/>
      <c r="V127" s="135"/>
    </row>
    <row r="128" spans="1:22" ht="45.6" x14ac:dyDescent="0.25">
      <c r="A128" s="130">
        <v>53</v>
      </c>
      <c r="B128" s="131">
        <v>53</v>
      </c>
      <c r="C128" s="132" t="s">
        <v>290</v>
      </c>
      <c r="D128" s="133" t="s">
        <v>185</v>
      </c>
      <c r="E128" s="134">
        <v>1260</v>
      </c>
      <c r="F128" s="135" t="s">
        <v>291</v>
      </c>
      <c r="G128" s="134"/>
      <c r="H128" s="134">
        <v>126</v>
      </c>
      <c r="I128" s="134" t="s">
        <v>292</v>
      </c>
      <c r="J128" s="134"/>
      <c r="K128" s="134">
        <v>1540</v>
      </c>
      <c r="L128" s="135" t="s">
        <v>293</v>
      </c>
      <c r="M128" s="135"/>
      <c r="N128" s="135" t="s">
        <v>88</v>
      </c>
      <c r="O128" s="135"/>
      <c r="P128" s="135"/>
      <c r="Q128" s="135"/>
      <c r="R128" s="135"/>
      <c r="S128" s="135"/>
      <c r="T128" s="135"/>
      <c r="U128" s="135"/>
      <c r="V128" s="135"/>
    </row>
    <row r="129" spans="1:22" ht="34.200000000000003" x14ac:dyDescent="0.25">
      <c r="A129" s="130">
        <v>54</v>
      </c>
      <c r="B129" s="131">
        <v>54</v>
      </c>
      <c r="C129" s="132" t="s">
        <v>294</v>
      </c>
      <c r="D129" s="133" t="s">
        <v>159</v>
      </c>
      <c r="E129" s="134">
        <v>73.8</v>
      </c>
      <c r="F129" s="135" t="s">
        <v>295</v>
      </c>
      <c r="G129" s="134"/>
      <c r="H129" s="134">
        <v>74</v>
      </c>
      <c r="I129" s="134" t="s">
        <v>296</v>
      </c>
      <c r="J129" s="134"/>
      <c r="K129" s="134">
        <v>416</v>
      </c>
      <c r="L129" s="135" t="s">
        <v>297</v>
      </c>
      <c r="M129" s="135"/>
      <c r="N129" s="135" t="s">
        <v>88</v>
      </c>
      <c r="O129" s="135"/>
      <c r="P129" s="135"/>
      <c r="Q129" s="135"/>
      <c r="R129" s="135"/>
      <c r="S129" s="135"/>
      <c r="T129" s="135"/>
      <c r="U129" s="135"/>
      <c r="V129" s="135"/>
    </row>
    <row r="130" spans="1:22" ht="18.45" customHeight="1" x14ac:dyDescent="0.25">
      <c r="A130" s="142" t="s">
        <v>298</v>
      </c>
      <c r="B130" s="143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  <c r="P130" s="143"/>
      <c r="Q130" s="143"/>
      <c r="R130" s="143"/>
      <c r="S130" s="143"/>
      <c r="T130" s="143"/>
      <c r="U130" s="143"/>
      <c r="V130" s="143"/>
    </row>
    <row r="131" spans="1:22" ht="114" x14ac:dyDescent="0.25">
      <c r="A131" s="130">
        <v>55</v>
      </c>
      <c r="B131" s="131">
        <v>55</v>
      </c>
      <c r="C131" s="132" t="s">
        <v>76</v>
      </c>
      <c r="D131" s="133" t="s">
        <v>77</v>
      </c>
      <c r="E131" s="134">
        <v>2406.83</v>
      </c>
      <c r="F131" s="135" t="s">
        <v>78</v>
      </c>
      <c r="G131" s="134">
        <v>76.17</v>
      </c>
      <c r="H131" s="134" t="s">
        <v>79</v>
      </c>
      <c r="I131" s="134" t="s">
        <v>80</v>
      </c>
      <c r="J131" s="134">
        <v>3</v>
      </c>
      <c r="K131" s="134" t="s">
        <v>81</v>
      </c>
      <c r="L131" s="135" t="s">
        <v>82</v>
      </c>
      <c r="M131" s="135"/>
      <c r="N131" s="135" t="s">
        <v>75</v>
      </c>
      <c r="O131" s="135"/>
      <c r="P131" s="135"/>
      <c r="Q131" s="135"/>
      <c r="R131" s="135"/>
      <c r="S131" s="135"/>
      <c r="T131" s="135"/>
      <c r="U131" s="135"/>
      <c r="V131" s="135">
        <v>16</v>
      </c>
    </row>
    <row r="132" spans="1:22" ht="34.200000000000003" x14ac:dyDescent="0.25">
      <c r="A132" s="130">
        <v>56</v>
      </c>
      <c r="B132" s="131">
        <v>56</v>
      </c>
      <c r="C132" s="132" t="s">
        <v>83</v>
      </c>
      <c r="D132" s="133" t="s">
        <v>214</v>
      </c>
      <c r="E132" s="134">
        <v>16.920000000000002</v>
      </c>
      <c r="F132" s="135" t="s">
        <v>85</v>
      </c>
      <c r="G132" s="134"/>
      <c r="H132" s="134">
        <v>68</v>
      </c>
      <c r="I132" s="134" t="s">
        <v>86</v>
      </c>
      <c r="J132" s="134"/>
      <c r="K132" s="134">
        <v>190</v>
      </c>
      <c r="L132" s="135" t="s">
        <v>87</v>
      </c>
      <c r="M132" s="135"/>
      <c r="N132" s="135" t="s">
        <v>88</v>
      </c>
      <c r="O132" s="135"/>
      <c r="P132" s="135"/>
      <c r="Q132" s="135"/>
      <c r="R132" s="135"/>
      <c r="S132" s="135"/>
      <c r="T132" s="135"/>
      <c r="U132" s="135"/>
      <c r="V132" s="135"/>
    </row>
    <row r="133" spans="1:22" ht="45.6" x14ac:dyDescent="0.25">
      <c r="A133" s="130">
        <v>57</v>
      </c>
      <c r="B133" s="131">
        <v>57</v>
      </c>
      <c r="C133" s="132" t="s">
        <v>94</v>
      </c>
      <c r="D133" s="133" t="s">
        <v>90</v>
      </c>
      <c r="E133" s="134">
        <v>2.4500000000000002</v>
      </c>
      <c r="F133" s="135" t="s">
        <v>95</v>
      </c>
      <c r="G133" s="134"/>
      <c r="H133" s="134">
        <v>5</v>
      </c>
      <c r="I133" s="134" t="s">
        <v>96</v>
      </c>
      <c r="J133" s="134"/>
      <c r="K133" s="134">
        <v>12</v>
      </c>
      <c r="L133" s="135" t="s">
        <v>97</v>
      </c>
      <c r="M133" s="135"/>
      <c r="N133" s="135" t="s">
        <v>88</v>
      </c>
      <c r="O133" s="135"/>
      <c r="P133" s="135"/>
      <c r="Q133" s="135"/>
      <c r="R133" s="135"/>
      <c r="S133" s="135"/>
      <c r="T133" s="135"/>
      <c r="U133" s="135"/>
      <c r="V133" s="135"/>
    </row>
    <row r="134" spans="1:22" ht="57" x14ac:dyDescent="0.25">
      <c r="A134" s="136">
        <v>58</v>
      </c>
      <c r="B134" s="137">
        <v>58</v>
      </c>
      <c r="C134" s="138" t="s">
        <v>201</v>
      </c>
      <c r="D134" s="139" t="s">
        <v>90</v>
      </c>
      <c r="E134" s="140">
        <v>12.46</v>
      </c>
      <c r="F134" s="141" t="s">
        <v>202</v>
      </c>
      <c r="G134" s="140"/>
      <c r="H134" s="140">
        <v>25</v>
      </c>
      <c r="I134" s="140" t="s">
        <v>203</v>
      </c>
      <c r="J134" s="140"/>
      <c r="K134" s="140">
        <v>58</v>
      </c>
      <c r="L134" s="141" t="s">
        <v>204</v>
      </c>
      <c r="M134" s="141"/>
      <c r="N134" s="141" t="s">
        <v>88</v>
      </c>
      <c r="O134" s="141"/>
      <c r="P134" s="141"/>
      <c r="Q134" s="141"/>
      <c r="R134" s="141"/>
      <c r="S134" s="141"/>
      <c r="T134" s="141"/>
      <c r="U134" s="141"/>
      <c r="V134" s="141"/>
    </row>
    <row r="135" spans="1:22" ht="19.350000000000001" customHeight="1" x14ac:dyDescent="0.25">
      <c r="A135" s="128" t="s">
        <v>299</v>
      </c>
      <c r="B135" s="129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</row>
    <row r="136" spans="1:22" ht="18.45" customHeight="1" x14ac:dyDescent="0.25">
      <c r="A136" s="142" t="s">
        <v>300</v>
      </c>
      <c r="B136" s="143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43"/>
      <c r="U136" s="143"/>
      <c r="V136" s="143"/>
    </row>
    <row r="137" spans="1:22" ht="57" x14ac:dyDescent="0.25">
      <c r="A137" s="130">
        <v>59</v>
      </c>
      <c r="B137" s="131">
        <v>59</v>
      </c>
      <c r="C137" s="132" t="s">
        <v>301</v>
      </c>
      <c r="D137" s="133" t="s">
        <v>129</v>
      </c>
      <c r="E137" s="134">
        <v>1010.59</v>
      </c>
      <c r="F137" s="135" t="s">
        <v>285</v>
      </c>
      <c r="G137" s="134">
        <v>5.16</v>
      </c>
      <c r="H137" s="134" t="s">
        <v>286</v>
      </c>
      <c r="I137" s="134" t="s">
        <v>287</v>
      </c>
      <c r="J137" s="134"/>
      <c r="K137" s="134" t="s">
        <v>288</v>
      </c>
      <c r="L137" s="135" t="s">
        <v>289</v>
      </c>
      <c r="M137" s="135"/>
      <c r="N137" s="135" t="s">
        <v>75</v>
      </c>
      <c r="O137" s="135"/>
      <c r="P137" s="135"/>
      <c r="Q137" s="135"/>
      <c r="R137" s="135"/>
      <c r="S137" s="135"/>
      <c r="T137" s="135"/>
      <c r="U137" s="135"/>
      <c r="V137" s="135"/>
    </row>
    <row r="138" spans="1:22" ht="18.45" customHeight="1" x14ac:dyDescent="0.25">
      <c r="A138" s="142" t="s">
        <v>302</v>
      </c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  <c r="V138" s="143"/>
    </row>
    <row r="139" spans="1:22" ht="57" x14ac:dyDescent="0.25">
      <c r="A139" s="130">
        <v>60</v>
      </c>
      <c r="B139" s="131">
        <v>60</v>
      </c>
      <c r="C139" s="132" t="s">
        <v>108</v>
      </c>
      <c r="D139" s="133" t="s">
        <v>109</v>
      </c>
      <c r="E139" s="134">
        <v>508.07</v>
      </c>
      <c r="F139" s="135" t="s">
        <v>110</v>
      </c>
      <c r="G139" s="134">
        <v>1.03</v>
      </c>
      <c r="H139" s="134" t="s">
        <v>111</v>
      </c>
      <c r="I139" s="134" t="s">
        <v>112</v>
      </c>
      <c r="J139" s="134"/>
      <c r="K139" s="134" t="s">
        <v>113</v>
      </c>
      <c r="L139" s="135" t="s">
        <v>114</v>
      </c>
      <c r="M139" s="135"/>
      <c r="N139" s="135" t="s">
        <v>75</v>
      </c>
      <c r="O139" s="135"/>
      <c r="P139" s="135"/>
      <c r="Q139" s="135"/>
      <c r="R139" s="135"/>
      <c r="S139" s="135"/>
      <c r="T139" s="135"/>
      <c r="U139" s="135"/>
      <c r="V139" s="135"/>
    </row>
    <row r="140" spans="1:22" ht="18.45" customHeight="1" x14ac:dyDescent="0.25">
      <c r="A140" s="142" t="s">
        <v>303</v>
      </c>
      <c r="B140" s="143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  <c r="O140" s="143"/>
      <c r="P140" s="143"/>
      <c r="Q140" s="143"/>
      <c r="R140" s="143"/>
      <c r="S140" s="143"/>
      <c r="T140" s="143"/>
      <c r="U140" s="143"/>
      <c r="V140" s="143"/>
    </row>
    <row r="141" spans="1:22" ht="68.400000000000006" x14ac:dyDescent="0.25">
      <c r="A141" s="130">
        <v>61</v>
      </c>
      <c r="B141" s="131">
        <v>61</v>
      </c>
      <c r="C141" s="132" t="s">
        <v>149</v>
      </c>
      <c r="D141" s="133" t="s">
        <v>191</v>
      </c>
      <c r="E141" s="134">
        <v>7162.38</v>
      </c>
      <c r="F141" s="135" t="s">
        <v>151</v>
      </c>
      <c r="G141" s="134" t="s">
        <v>152</v>
      </c>
      <c r="H141" s="134" t="s">
        <v>304</v>
      </c>
      <c r="I141" s="134" t="s">
        <v>305</v>
      </c>
      <c r="J141" s="134">
        <v>1</v>
      </c>
      <c r="K141" s="134" t="s">
        <v>306</v>
      </c>
      <c r="L141" s="135" t="s">
        <v>307</v>
      </c>
      <c r="M141" s="135"/>
      <c r="N141" s="135" t="s">
        <v>75</v>
      </c>
      <c r="O141" s="135"/>
      <c r="P141" s="135"/>
      <c r="Q141" s="135"/>
      <c r="R141" s="135"/>
      <c r="S141" s="135"/>
      <c r="T141" s="135"/>
      <c r="U141" s="135"/>
      <c r="V141" s="135" t="s">
        <v>282</v>
      </c>
    </row>
    <row r="142" spans="1:22" ht="34.200000000000003" x14ac:dyDescent="0.25">
      <c r="A142" s="130">
        <v>62</v>
      </c>
      <c r="B142" s="131">
        <v>62</v>
      </c>
      <c r="C142" s="132" t="s">
        <v>158</v>
      </c>
      <c r="D142" s="133" t="s">
        <v>308</v>
      </c>
      <c r="E142" s="134">
        <v>700</v>
      </c>
      <c r="F142" s="135" t="s">
        <v>160</v>
      </c>
      <c r="G142" s="134"/>
      <c r="H142" s="134">
        <v>700</v>
      </c>
      <c r="I142" s="134" t="s">
        <v>160</v>
      </c>
      <c r="J142" s="134"/>
      <c r="K142" s="134">
        <v>897</v>
      </c>
      <c r="L142" s="135" t="s">
        <v>161</v>
      </c>
      <c r="M142" s="135"/>
      <c r="N142" s="135" t="s">
        <v>88</v>
      </c>
      <c r="O142" s="135"/>
      <c r="P142" s="135"/>
      <c r="Q142" s="135"/>
      <c r="R142" s="135"/>
      <c r="S142" s="135"/>
      <c r="T142" s="135"/>
      <c r="U142" s="135"/>
      <c r="V142" s="135"/>
    </row>
    <row r="143" spans="1:22" ht="34.200000000000003" x14ac:dyDescent="0.25">
      <c r="A143" s="136">
        <v>63</v>
      </c>
      <c r="B143" s="137">
        <v>63</v>
      </c>
      <c r="C143" s="138" t="s">
        <v>162</v>
      </c>
      <c r="D143" s="139" t="s">
        <v>308</v>
      </c>
      <c r="E143" s="140">
        <v>15.1</v>
      </c>
      <c r="F143" s="141" t="s">
        <v>163</v>
      </c>
      <c r="G143" s="140"/>
      <c r="H143" s="140">
        <v>15</v>
      </c>
      <c r="I143" s="140" t="s">
        <v>164</v>
      </c>
      <c r="J143" s="140"/>
      <c r="K143" s="140">
        <v>39</v>
      </c>
      <c r="L143" s="141" t="s">
        <v>165</v>
      </c>
      <c r="M143" s="141"/>
      <c r="N143" s="141" t="s">
        <v>88</v>
      </c>
      <c r="O143" s="141"/>
      <c r="P143" s="141"/>
      <c r="Q143" s="141"/>
      <c r="R143" s="141"/>
      <c r="S143" s="141"/>
      <c r="T143" s="141"/>
      <c r="U143" s="141"/>
      <c r="V143" s="141"/>
    </row>
    <row r="144" spans="1:22" ht="19.350000000000001" customHeight="1" x14ac:dyDescent="0.25">
      <c r="A144" s="128" t="s">
        <v>309</v>
      </c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</row>
    <row r="145" spans="1:22" ht="18.45" customHeight="1" x14ac:dyDescent="0.25">
      <c r="A145" s="142" t="s">
        <v>310</v>
      </c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  <c r="U145" s="143"/>
      <c r="V145" s="143"/>
    </row>
    <row r="146" spans="1:22" ht="79.8" x14ac:dyDescent="0.25">
      <c r="A146" s="130">
        <v>64</v>
      </c>
      <c r="B146" s="131">
        <v>64</v>
      </c>
      <c r="C146" s="132" t="s">
        <v>311</v>
      </c>
      <c r="D146" s="133" t="s">
        <v>312</v>
      </c>
      <c r="E146" s="134">
        <v>2435.67</v>
      </c>
      <c r="F146" s="135" t="s">
        <v>313</v>
      </c>
      <c r="G146" s="134" t="s">
        <v>314</v>
      </c>
      <c r="H146" s="134" t="s">
        <v>315</v>
      </c>
      <c r="I146" s="134" t="s">
        <v>316</v>
      </c>
      <c r="J146" s="134">
        <v>1</v>
      </c>
      <c r="K146" s="134" t="s">
        <v>317</v>
      </c>
      <c r="L146" s="135" t="s">
        <v>318</v>
      </c>
      <c r="M146" s="135"/>
      <c r="N146" s="135" t="s">
        <v>75</v>
      </c>
      <c r="O146" s="135"/>
      <c r="P146" s="135"/>
      <c r="Q146" s="135"/>
      <c r="R146" s="135"/>
      <c r="S146" s="135"/>
      <c r="T146" s="135"/>
      <c r="U146" s="135"/>
      <c r="V146" s="135">
        <v>3</v>
      </c>
    </row>
    <row r="147" spans="1:22" ht="45.6" x14ac:dyDescent="0.25">
      <c r="A147" s="130">
        <v>65</v>
      </c>
      <c r="B147" s="131">
        <v>65</v>
      </c>
      <c r="C147" s="132" t="s">
        <v>319</v>
      </c>
      <c r="D147" s="133" t="s">
        <v>159</v>
      </c>
      <c r="E147" s="134">
        <v>18.600000000000001</v>
      </c>
      <c r="F147" s="135" t="s">
        <v>320</v>
      </c>
      <c r="G147" s="134"/>
      <c r="H147" s="134">
        <v>19</v>
      </c>
      <c r="I147" s="134" t="s">
        <v>321</v>
      </c>
      <c r="J147" s="134"/>
      <c r="K147" s="134">
        <v>34</v>
      </c>
      <c r="L147" s="135" t="s">
        <v>322</v>
      </c>
      <c r="M147" s="135"/>
      <c r="N147" s="135" t="s">
        <v>88</v>
      </c>
      <c r="O147" s="135"/>
      <c r="P147" s="135"/>
      <c r="Q147" s="135"/>
      <c r="R147" s="135"/>
      <c r="S147" s="135"/>
      <c r="T147" s="135"/>
      <c r="U147" s="135"/>
      <c r="V147" s="135"/>
    </row>
    <row r="148" spans="1:22" ht="18.45" customHeight="1" x14ac:dyDescent="0.25">
      <c r="A148" s="142" t="s">
        <v>323</v>
      </c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  <c r="U148" s="143"/>
      <c r="V148" s="143"/>
    </row>
    <row r="149" spans="1:22" ht="68.400000000000006" x14ac:dyDescent="0.25">
      <c r="A149" s="136">
        <v>66</v>
      </c>
      <c r="B149" s="137">
        <v>66</v>
      </c>
      <c r="C149" s="138" t="s">
        <v>324</v>
      </c>
      <c r="D149" s="139" t="s">
        <v>150</v>
      </c>
      <c r="E149" s="140">
        <v>2250.2399999999998</v>
      </c>
      <c r="F149" s="141" t="s">
        <v>325</v>
      </c>
      <c r="G149" s="140" t="s">
        <v>326</v>
      </c>
      <c r="H149" s="140" t="s">
        <v>327</v>
      </c>
      <c r="I149" s="140" t="s">
        <v>328</v>
      </c>
      <c r="J149" s="140"/>
      <c r="K149" s="140" t="s">
        <v>329</v>
      </c>
      <c r="L149" s="141" t="s">
        <v>330</v>
      </c>
      <c r="M149" s="141"/>
      <c r="N149" s="141" t="s">
        <v>75</v>
      </c>
      <c r="O149" s="141"/>
      <c r="P149" s="141"/>
      <c r="Q149" s="141"/>
      <c r="R149" s="141"/>
      <c r="S149" s="141"/>
      <c r="T149" s="141"/>
      <c r="U149" s="141"/>
      <c r="V149" s="141"/>
    </row>
    <row r="150" spans="1:22" ht="19.350000000000001" customHeight="1" x14ac:dyDescent="0.25">
      <c r="A150" s="128" t="s">
        <v>331</v>
      </c>
      <c r="B150" s="129"/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</row>
    <row r="151" spans="1:22" ht="18.45" customHeight="1" x14ac:dyDescent="0.25">
      <c r="A151" s="142" t="s">
        <v>332</v>
      </c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</row>
    <row r="152" spans="1:22" ht="68.400000000000006" x14ac:dyDescent="0.25">
      <c r="A152" s="130">
        <v>67</v>
      </c>
      <c r="B152" s="131">
        <v>67</v>
      </c>
      <c r="C152" s="132" t="s">
        <v>333</v>
      </c>
      <c r="D152" s="133" t="s">
        <v>334</v>
      </c>
      <c r="E152" s="134">
        <v>34448.67</v>
      </c>
      <c r="F152" s="135" t="s">
        <v>335</v>
      </c>
      <c r="G152" s="134" t="s">
        <v>336</v>
      </c>
      <c r="H152" s="134" t="s">
        <v>337</v>
      </c>
      <c r="I152" s="134" t="s">
        <v>338</v>
      </c>
      <c r="J152" s="134">
        <v>1</v>
      </c>
      <c r="K152" s="134" t="s">
        <v>339</v>
      </c>
      <c r="L152" s="135" t="s">
        <v>340</v>
      </c>
      <c r="M152" s="135"/>
      <c r="N152" s="135" t="s">
        <v>75</v>
      </c>
      <c r="O152" s="135"/>
      <c r="P152" s="135"/>
      <c r="Q152" s="135"/>
      <c r="R152" s="135"/>
      <c r="S152" s="135"/>
      <c r="T152" s="135"/>
      <c r="U152" s="135"/>
      <c r="V152" s="135" t="s">
        <v>341</v>
      </c>
    </row>
    <row r="153" spans="1:22" ht="68.400000000000006" x14ac:dyDescent="0.25">
      <c r="A153" s="130">
        <v>68</v>
      </c>
      <c r="B153" s="131">
        <v>68</v>
      </c>
      <c r="C153" s="132" t="s">
        <v>342</v>
      </c>
      <c r="D153" s="133" t="s">
        <v>343</v>
      </c>
      <c r="E153" s="134">
        <v>110.82</v>
      </c>
      <c r="F153" s="135" t="s">
        <v>344</v>
      </c>
      <c r="G153" s="134" t="s">
        <v>345</v>
      </c>
      <c r="H153" s="134" t="s">
        <v>346</v>
      </c>
      <c r="I153" s="134" t="s">
        <v>347</v>
      </c>
      <c r="J153" s="134"/>
      <c r="K153" s="134" t="s">
        <v>348</v>
      </c>
      <c r="L153" s="135" t="s">
        <v>349</v>
      </c>
      <c r="M153" s="135"/>
      <c r="N153" s="135" t="s">
        <v>75</v>
      </c>
      <c r="O153" s="135"/>
      <c r="P153" s="135"/>
      <c r="Q153" s="135"/>
      <c r="R153" s="135"/>
      <c r="S153" s="135"/>
      <c r="T153" s="135"/>
      <c r="U153" s="135"/>
      <c r="V153" s="135">
        <v>1</v>
      </c>
    </row>
    <row r="154" spans="1:22" ht="18.45" customHeight="1" x14ac:dyDescent="0.25">
      <c r="A154" s="142" t="s">
        <v>350</v>
      </c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</row>
    <row r="155" spans="1:22" ht="79.8" x14ac:dyDescent="0.25">
      <c r="A155" s="130">
        <v>69</v>
      </c>
      <c r="B155" s="131">
        <v>69</v>
      </c>
      <c r="C155" s="132" t="s">
        <v>99</v>
      </c>
      <c r="D155" s="133" t="s">
        <v>351</v>
      </c>
      <c r="E155" s="134">
        <v>6345.09</v>
      </c>
      <c r="F155" s="135" t="s">
        <v>101</v>
      </c>
      <c r="G155" s="134" t="s">
        <v>102</v>
      </c>
      <c r="H155" s="134" t="s">
        <v>352</v>
      </c>
      <c r="I155" s="134" t="s">
        <v>353</v>
      </c>
      <c r="J155" s="134" t="s">
        <v>354</v>
      </c>
      <c r="K155" s="134" t="s">
        <v>355</v>
      </c>
      <c r="L155" s="135" t="s">
        <v>356</v>
      </c>
      <c r="M155" s="135"/>
      <c r="N155" s="135" t="s">
        <v>75</v>
      </c>
      <c r="O155" s="135"/>
      <c r="P155" s="135"/>
      <c r="Q155" s="135"/>
      <c r="R155" s="135"/>
      <c r="S155" s="135"/>
      <c r="T155" s="135"/>
      <c r="U155" s="135"/>
      <c r="V155" s="135" t="s">
        <v>357</v>
      </c>
    </row>
    <row r="156" spans="1:22" ht="18.45" customHeight="1" x14ac:dyDescent="0.25">
      <c r="A156" s="142" t="s">
        <v>358</v>
      </c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</row>
    <row r="157" spans="1:22" ht="57" x14ac:dyDescent="0.25">
      <c r="A157" s="130">
        <v>70</v>
      </c>
      <c r="B157" s="131">
        <v>70</v>
      </c>
      <c r="C157" s="132" t="s">
        <v>108</v>
      </c>
      <c r="D157" s="133" t="s">
        <v>109</v>
      </c>
      <c r="E157" s="134">
        <v>508.07</v>
      </c>
      <c r="F157" s="135" t="s">
        <v>110</v>
      </c>
      <c r="G157" s="134">
        <v>1.03</v>
      </c>
      <c r="H157" s="134" t="s">
        <v>111</v>
      </c>
      <c r="I157" s="134" t="s">
        <v>112</v>
      </c>
      <c r="J157" s="134"/>
      <c r="K157" s="134" t="s">
        <v>113</v>
      </c>
      <c r="L157" s="135" t="s">
        <v>114</v>
      </c>
      <c r="M157" s="135"/>
      <c r="N157" s="135" t="s">
        <v>75</v>
      </c>
      <c r="O157" s="135"/>
      <c r="P157" s="135"/>
      <c r="Q157" s="135"/>
      <c r="R157" s="135"/>
      <c r="S157" s="135"/>
      <c r="T157" s="135"/>
      <c r="U157" s="135"/>
      <c r="V157" s="135"/>
    </row>
    <row r="158" spans="1:22" ht="18.45" customHeight="1" x14ac:dyDescent="0.25">
      <c r="A158" s="142" t="s">
        <v>359</v>
      </c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</row>
    <row r="159" spans="1:22" ht="68.400000000000006" x14ac:dyDescent="0.25">
      <c r="A159" s="130">
        <v>71</v>
      </c>
      <c r="B159" s="131">
        <v>71</v>
      </c>
      <c r="C159" s="132" t="s">
        <v>71</v>
      </c>
      <c r="D159" s="133" t="s">
        <v>72</v>
      </c>
      <c r="E159" s="134">
        <v>13.69</v>
      </c>
      <c r="F159" s="135">
        <v>13.69</v>
      </c>
      <c r="G159" s="134"/>
      <c r="H159" s="134" t="s">
        <v>73</v>
      </c>
      <c r="I159" s="134">
        <v>3</v>
      </c>
      <c r="J159" s="134"/>
      <c r="K159" s="134" t="s">
        <v>74</v>
      </c>
      <c r="L159" s="135">
        <v>38</v>
      </c>
      <c r="M159" s="135"/>
      <c r="N159" s="135" t="s">
        <v>75</v>
      </c>
      <c r="O159" s="135"/>
      <c r="P159" s="135"/>
      <c r="Q159" s="135"/>
      <c r="R159" s="135"/>
      <c r="S159" s="135"/>
      <c r="T159" s="135"/>
      <c r="U159" s="135"/>
      <c r="V159" s="135"/>
    </row>
    <row r="160" spans="1:22" ht="102.6" x14ac:dyDescent="0.25">
      <c r="A160" s="130">
        <v>72</v>
      </c>
      <c r="B160" s="131">
        <v>72</v>
      </c>
      <c r="C160" s="132" t="s">
        <v>360</v>
      </c>
      <c r="D160" s="133" t="s">
        <v>77</v>
      </c>
      <c r="E160" s="134">
        <v>5229.34</v>
      </c>
      <c r="F160" s="135" t="s">
        <v>361</v>
      </c>
      <c r="G160" s="134">
        <v>76.17</v>
      </c>
      <c r="H160" s="134" t="s">
        <v>362</v>
      </c>
      <c r="I160" s="134" t="s">
        <v>363</v>
      </c>
      <c r="J160" s="134">
        <v>3</v>
      </c>
      <c r="K160" s="134" t="s">
        <v>364</v>
      </c>
      <c r="L160" s="135" t="s">
        <v>365</v>
      </c>
      <c r="M160" s="135"/>
      <c r="N160" s="135" t="s">
        <v>75</v>
      </c>
      <c r="O160" s="135"/>
      <c r="P160" s="135"/>
      <c r="Q160" s="135"/>
      <c r="R160" s="135"/>
      <c r="S160" s="135"/>
      <c r="T160" s="135"/>
      <c r="U160" s="135"/>
      <c r="V160" s="135">
        <v>16</v>
      </c>
    </row>
    <row r="161" spans="1:22" ht="18.45" customHeight="1" x14ac:dyDescent="0.25">
      <c r="A161" s="142" t="s">
        <v>366</v>
      </c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  <c r="U161" s="143"/>
      <c r="V161" s="143"/>
    </row>
    <row r="162" spans="1:22" ht="68.400000000000006" x14ac:dyDescent="0.25">
      <c r="A162" s="130">
        <v>73</v>
      </c>
      <c r="B162" s="131">
        <v>73</v>
      </c>
      <c r="C162" s="132" t="s">
        <v>71</v>
      </c>
      <c r="D162" s="133" t="s">
        <v>72</v>
      </c>
      <c r="E162" s="134">
        <v>13.69</v>
      </c>
      <c r="F162" s="135">
        <v>13.69</v>
      </c>
      <c r="G162" s="134"/>
      <c r="H162" s="134" t="s">
        <v>73</v>
      </c>
      <c r="I162" s="134">
        <v>3</v>
      </c>
      <c r="J162" s="134"/>
      <c r="K162" s="134" t="s">
        <v>74</v>
      </c>
      <c r="L162" s="135">
        <v>38</v>
      </c>
      <c r="M162" s="135"/>
      <c r="N162" s="135" t="s">
        <v>75</v>
      </c>
      <c r="O162" s="135"/>
      <c r="P162" s="135"/>
      <c r="Q162" s="135"/>
      <c r="R162" s="135"/>
      <c r="S162" s="135"/>
      <c r="T162" s="135"/>
      <c r="U162" s="135"/>
      <c r="V162" s="135"/>
    </row>
    <row r="163" spans="1:22" ht="68.400000000000006" x14ac:dyDescent="0.25">
      <c r="A163" s="130">
        <v>74</v>
      </c>
      <c r="B163" s="131">
        <v>74</v>
      </c>
      <c r="C163" s="132" t="s">
        <v>367</v>
      </c>
      <c r="D163" s="133" t="s">
        <v>368</v>
      </c>
      <c r="E163" s="134">
        <v>5830.19</v>
      </c>
      <c r="F163" s="135" t="s">
        <v>369</v>
      </c>
      <c r="G163" s="134" t="s">
        <v>370</v>
      </c>
      <c r="H163" s="134" t="s">
        <v>371</v>
      </c>
      <c r="I163" s="134" t="s">
        <v>372</v>
      </c>
      <c r="J163" s="134"/>
      <c r="K163" s="134" t="s">
        <v>373</v>
      </c>
      <c r="L163" s="135" t="s">
        <v>374</v>
      </c>
      <c r="M163" s="135"/>
      <c r="N163" s="135" t="s">
        <v>75</v>
      </c>
      <c r="O163" s="135"/>
      <c r="P163" s="135"/>
      <c r="Q163" s="135"/>
      <c r="R163" s="135"/>
      <c r="S163" s="135"/>
      <c r="T163" s="135"/>
      <c r="U163" s="135"/>
      <c r="V163" s="135"/>
    </row>
    <row r="164" spans="1:22" ht="34.200000000000003" x14ac:dyDescent="0.25">
      <c r="A164" s="130">
        <v>75</v>
      </c>
      <c r="B164" s="131">
        <v>75</v>
      </c>
      <c r="C164" s="132" t="s">
        <v>375</v>
      </c>
      <c r="D164" s="133" t="s">
        <v>376</v>
      </c>
      <c r="E164" s="134">
        <v>77.7</v>
      </c>
      <c r="F164" s="135" t="s">
        <v>377</v>
      </c>
      <c r="G164" s="134"/>
      <c r="H164" s="134">
        <v>31</v>
      </c>
      <c r="I164" s="134" t="s">
        <v>378</v>
      </c>
      <c r="J164" s="134"/>
      <c r="K164" s="134">
        <v>145</v>
      </c>
      <c r="L164" s="135" t="s">
        <v>379</v>
      </c>
      <c r="M164" s="135"/>
      <c r="N164" s="135" t="s">
        <v>88</v>
      </c>
      <c r="O164" s="135"/>
      <c r="P164" s="135"/>
      <c r="Q164" s="135"/>
      <c r="R164" s="135"/>
      <c r="S164" s="135"/>
      <c r="T164" s="135"/>
      <c r="U164" s="135"/>
      <c r="V164" s="135"/>
    </row>
    <row r="165" spans="1:22" ht="18.45" customHeight="1" x14ac:dyDescent="0.25">
      <c r="A165" s="142" t="s">
        <v>298</v>
      </c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</row>
    <row r="166" spans="1:22" ht="91.2" x14ac:dyDescent="0.25">
      <c r="A166" s="130">
        <v>76</v>
      </c>
      <c r="B166" s="131">
        <v>76</v>
      </c>
      <c r="C166" s="132" t="s">
        <v>380</v>
      </c>
      <c r="D166" s="133" t="s">
        <v>381</v>
      </c>
      <c r="E166" s="134">
        <v>3388.88</v>
      </c>
      <c r="F166" s="135" t="s">
        <v>382</v>
      </c>
      <c r="G166" s="134" t="s">
        <v>383</v>
      </c>
      <c r="H166" s="134" t="s">
        <v>384</v>
      </c>
      <c r="I166" s="134" t="s">
        <v>385</v>
      </c>
      <c r="J166" s="134">
        <v>1</v>
      </c>
      <c r="K166" s="134" t="s">
        <v>386</v>
      </c>
      <c r="L166" s="135" t="s">
        <v>387</v>
      </c>
      <c r="M166" s="135"/>
      <c r="N166" s="135" t="s">
        <v>75</v>
      </c>
      <c r="O166" s="135"/>
      <c r="P166" s="135"/>
      <c r="Q166" s="135"/>
      <c r="R166" s="135"/>
      <c r="S166" s="135"/>
      <c r="T166" s="135"/>
      <c r="U166" s="135"/>
      <c r="V166" s="135" t="s">
        <v>282</v>
      </c>
    </row>
    <row r="167" spans="1:22" ht="45.6" x14ac:dyDescent="0.25">
      <c r="A167" s="130">
        <v>77</v>
      </c>
      <c r="B167" s="131">
        <v>77</v>
      </c>
      <c r="C167" s="132" t="s">
        <v>388</v>
      </c>
      <c r="D167" s="133" t="s">
        <v>159</v>
      </c>
      <c r="E167" s="134">
        <v>75.900000000000006</v>
      </c>
      <c r="F167" s="135" t="s">
        <v>389</v>
      </c>
      <c r="G167" s="134"/>
      <c r="H167" s="134">
        <v>76</v>
      </c>
      <c r="I167" s="134" t="s">
        <v>390</v>
      </c>
      <c r="J167" s="134"/>
      <c r="K167" s="134">
        <v>207</v>
      </c>
      <c r="L167" s="135" t="s">
        <v>391</v>
      </c>
      <c r="M167" s="135"/>
      <c r="N167" s="135" t="s">
        <v>88</v>
      </c>
      <c r="O167" s="135"/>
      <c r="P167" s="135"/>
      <c r="Q167" s="135"/>
      <c r="R167" s="135"/>
      <c r="S167" s="135"/>
      <c r="T167" s="135"/>
      <c r="U167" s="135"/>
      <c r="V167" s="135"/>
    </row>
    <row r="168" spans="1:22" ht="45.6" x14ac:dyDescent="0.25">
      <c r="A168" s="130">
        <v>78</v>
      </c>
      <c r="B168" s="131">
        <v>78</v>
      </c>
      <c r="C168" s="132" t="s">
        <v>392</v>
      </c>
      <c r="D168" s="133" t="s">
        <v>159</v>
      </c>
      <c r="E168" s="134">
        <v>164</v>
      </c>
      <c r="F168" s="135" t="s">
        <v>393</v>
      </c>
      <c r="G168" s="134"/>
      <c r="H168" s="134">
        <v>164</v>
      </c>
      <c r="I168" s="134" t="s">
        <v>393</v>
      </c>
      <c r="J168" s="134"/>
      <c r="K168" s="134">
        <v>441</v>
      </c>
      <c r="L168" s="135" t="s">
        <v>394</v>
      </c>
      <c r="M168" s="135"/>
      <c r="N168" s="135" t="s">
        <v>88</v>
      </c>
      <c r="O168" s="135"/>
      <c r="P168" s="135"/>
      <c r="Q168" s="135"/>
      <c r="R168" s="135"/>
      <c r="S168" s="135"/>
      <c r="T168" s="135"/>
      <c r="U168" s="135"/>
      <c r="V168" s="135"/>
    </row>
    <row r="169" spans="1:22" ht="18.45" customHeight="1" x14ac:dyDescent="0.25">
      <c r="A169" s="142" t="s">
        <v>184</v>
      </c>
      <c r="B169" s="143"/>
      <c r="C169" s="143"/>
      <c r="D169" s="143"/>
      <c r="E169" s="143"/>
      <c r="F169" s="143"/>
      <c r="G169" s="143"/>
      <c r="H169" s="143"/>
      <c r="I169" s="143"/>
      <c r="J169" s="143"/>
      <c r="K169" s="143"/>
      <c r="L169" s="143"/>
      <c r="M169" s="143"/>
      <c r="N169" s="143"/>
      <c r="O169" s="143"/>
      <c r="P169" s="143"/>
      <c r="Q169" s="143"/>
      <c r="R169" s="143"/>
      <c r="S169" s="143"/>
      <c r="T169" s="143"/>
      <c r="U169" s="143"/>
      <c r="V169" s="143"/>
    </row>
    <row r="170" spans="1:22" ht="68.400000000000006" x14ac:dyDescent="0.25">
      <c r="A170" s="130">
        <v>79</v>
      </c>
      <c r="B170" s="131">
        <v>79</v>
      </c>
      <c r="C170" s="132" t="s">
        <v>71</v>
      </c>
      <c r="D170" s="133" t="s">
        <v>72</v>
      </c>
      <c r="E170" s="134">
        <v>13.69</v>
      </c>
      <c r="F170" s="135">
        <v>13.69</v>
      </c>
      <c r="G170" s="134"/>
      <c r="H170" s="134" t="s">
        <v>73</v>
      </c>
      <c r="I170" s="134">
        <v>3</v>
      </c>
      <c r="J170" s="134"/>
      <c r="K170" s="134" t="s">
        <v>74</v>
      </c>
      <c r="L170" s="135">
        <v>38</v>
      </c>
      <c r="M170" s="135"/>
      <c r="N170" s="135" t="s">
        <v>75</v>
      </c>
      <c r="O170" s="135"/>
      <c r="P170" s="135"/>
      <c r="Q170" s="135"/>
      <c r="R170" s="135"/>
      <c r="S170" s="135"/>
      <c r="T170" s="135"/>
      <c r="U170" s="135"/>
      <c r="V170" s="135"/>
    </row>
    <row r="171" spans="1:22" ht="79.8" x14ac:dyDescent="0.25">
      <c r="A171" s="130">
        <v>80</v>
      </c>
      <c r="B171" s="131">
        <v>80</v>
      </c>
      <c r="C171" s="132" t="s">
        <v>395</v>
      </c>
      <c r="D171" s="133" t="s">
        <v>396</v>
      </c>
      <c r="E171" s="134">
        <v>17185.23</v>
      </c>
      <c r="F171" s="135" t="s">
        <v>397</v>
      </c>
      <c r="G171" s="134" t="s">
        <v>383</v>
      </c>
      <c r="H171" s="134" t="s">
        <v>398</v>
      </c>
      <c r="I171" s="134" t="s">
        <v>399</v>
      </c>
      <c r="J171" s="134">
        <v>2</v>
      </c>
      <c r="K171" s="134" t="s">
        <v>400</v>
      </c>
      <c r="L171" s="135" t="s">
        <v>401</v>
      </c>
      <c r="M171" s="135"/>
      <c r="N171" s="135" t="s">
        <v>75</v>
      </c>
      <c r="O171" s="135"/>
      <c r="P171" s="135"/>
      <c r="Q171" s="135"/>
      <c r="R171" s="135"/>
      <c r="S171" s="135"/>
      <c r="T171" s="135"/>
      <c r="U171" s="135"/>
      <c r="V171" s="135" t="s">
        <v>402</v>
      </c>
    </row>
    <row r="172" spans="1:22" ht="45.6" x14ac:dyDescent="0.25">
      <c r="A172" s="130">
        <v>81</v>
      </c>
      <c r="B172" s="131">
        <v>81</v>
      </c>
      <c r="C172" s="132" t="s">
        <v>388</v>
      </c>
      <c r="D172" s="133" t="s">
        <v>159</v>
      </c>
      <c r="E172" s="134">
        <v>75.900000000000006</v>
      </c>
      <c r="F172" s="135" t="s">
        <v>389</v>
      </c>
      <c r="G172" s="134"/>
      <c r="H172" s="134">
        <v>76</v>
      </c>
      <c r="I172" s="134" t="s">
        <v>390</v>
      </c>
      <c r="J172" s="134"/>
      <c r="K172" s="134">
        <v>207</v>
      </c>
      <c r="L172" s="135" t="s">
        <v>391</v>
      </c>
      <c r="M172" s="135"/>
      <c r="N172" s="135" t="s">
        <v>88</v>
      </c>
      <c r="O172" s="135"/>
      <c r="P172" s="135"/>
      <c r="Q172" s="135"/>
      <c r="R172" s="135"/>
      <c r="S172" s="135"/>
      <c r="T172" s="135"/>
      <c r="U172" s="135"/>
      <c r="V172" s="135"/>
    </row>
    <row r="173" spans="1:22" ht="45.6" x14ac:dyDescent="0.25">
      <c r="A173" s="130">
        <v>82</v>
      </c>
      <c r="B173" s="131">
        <v>82</v>
      </c>
      <c r="C173" s="132" t="s">
        <v>392</v>
      </c>
      <c r="D173" s="133" t="s">
        <v>159</v>
      </c>
      <c r="E173" s="134">
        <v>164</v>
      </c>
      <c r="F173" s="135" t="s">
        <v>393</v>
      </c>
      <c r="G173" s="134"/>
      <c r="H173" s="134">
        <v>164</v>
      </c>
      <c r="I173" s="134" t="s">
        <v>393</v>
      </c>
      <c r="J173" s="134"/>
      <c r="K173" s="134">
        <v>441</v>
      </c>
      <c r="L173" s="135" t="s">
        <v>394</v>
      </c>
      <c r="M173" s="135"/>
      <c r="N173" s="135" t="s">
        <v>88</v>
      </c>
      <c r="O173" s="135"/>
      <c r="P173" s="135"/>
      <c r="Q173" s="135"/>
      <c r="R173" s="135"/>
      <c r="S173" s="135"/>
      <c r="T173" s="135"/>
      <c r="U173" s="135"/>
      <c r="V173" s="135"/>
    </row>
    <row r="174" spans="1:22" ht="18.45" customHeight="1" x14ac:dyDescent="0.25">
      <c r="A174" s="142" t="s">
        <v>403</v>
      </c>
      <c r="B174" s="143"/>
      <c r="C174" s="143"/>
      <c r="D174" s="143"/>
      <c r="E174" s="143"/>
      <c r="F174" s="143"/>
      <c r="G174" s="143"/>
      <c r="H174" s="143"/>
      <c r="I174" s="143"/>
      <c r="J174" s="143"/>
      <c r="K174" s="143"/>
      <c r="L174" s="143"/>
      <c r="M174" s="143"/>
      <c r="N174" s="143"/>
      <c r="O174" s="143"/>
      <c r="P174" s="143"/>
      <c r="Q174" s="143"/>
      <c r="R174" s="143"/>
      <c r="S174" s="143"/>
      <c r="T174" s="143"/>
      <c r="U174" s="143"/>
      <c r="V174" s="143"/>
    </row>
    <row r="175" spans="1:22" ht="79.8" x14ac:dyDescent="0.25">
      <c r="A175" s="130">
        <v>83</v>
      </c>
      <c r="B175" s="131">
        <v>83</v>
      </c>
      <c r="C175" s="132" t="s">
        <v>311</v>
      </c>
      <c r="D175" s="133" t="s">
        <v>404</v>
      </c>
      <c r="E175" s="134">
        <v>2435.67</v>
      </c>
      <c r="F175" s="135" t="s">
        <v>313</v>
      </c>
      <c r="G175" s="134" t="s">
        <v>314</v>
      </c>
      <c r="H175" s="134" t="s">
        <v>405</v>
      </c>
      <c r="I175" s="134" t="s">
        <v>406</v>
      </c>
      <c r="J175" s="134">
        <v>1</v>
      </c>
      <c r="K175" s="134" t="s">
        <v>407</v>
      </c>
      <c r="L175" s="135" t="s">
        <v>408</v>
      </c>
      <c r="M175" s="135"/>
      <c r="N175" s="135" t="s">
        <v>75</v>
      </c>
      <c r="O175" s="135"/>
      <c r="P175" s="135"/>
      <c r="Q175" s="135"/>
      <c r="R175" s="135"/>
      <c r="S175" s="135"/>
      <c r="T175" s="135"/>
      <c r="U175" s="135"/>
      <c r="V175" s="135">
        <v>5</v>
      </c>
    </row>
    <row r="176" spans="1:22" ht="45.6" x14ac:dyDescent="0.25">
      <c r="A176" s="130">
        <v>84</v>
      </c>
      <c r="B176" s="131">
        <v>84</v>
      </c>
      <c r="C176" s="132" t="s">
        <v>319</v>
      </c>
      <c r="D176" s="133" t="s">
        <v>84</v>
      </c>
      <c r="E176" s="134">
        <v>18.600000000000001</v>
      </c>
      <c r="F176" s="135" t="s">
        <v>320</v>
      </c>
      <c r="G176" s="134"/>
      <c r="H176" s="134">
        <v>74</v>
      </c>
      <c r="I176" s="134" t="s">
        <v>296</v>
      </c>
      <c r="J176" s="134"/>
      <c r="K176" s="134">
        <v>138</v>
      </c>
      <c r="L176" s="135" t="s">
        <v>409</v>
      </c>
      <c r="M176" s="135"/>
      <c r="N176" s="135" t="s">
        <v>88</v>
      </c>
      <c r="O176" s="135"/>
      <c r="P176" s="135"/>
      <c r="Q176" s="135"/>
      <c r="R176" s="135"/>
      <c r="S176" s="135"/>
      <c r="T176" s="135"/>
      <c r="U176" s="135"/>
      <c r="V176" s="135"/>
    </row>
    <row r="177" spans="1:22" ht="34.200000000000003" x14ac:dyDescent="0.25">
      <c r="A177" s="130">
        <v>85</v>
      </c>
      <c r="B177" s="131">
        <v>85</v>
      </c>
      <c r="C177" s="132" t="s">
        <v>410</v>
      </c>
      <c r="D177" s="133" t="s">
        <v>90</v>
      </c>
      <c r="E177" s="134">
        <v>2.41</v>
      </c>
      <c r="F177" s="135" t="s">
        <v>411</v>
      </c>
      <c r="G177" s="134"/>
      <c r="H177" s="134">
        <v>5</v>
      </c>
      <c r="I177" s="134" t="s">
        <v>96</v>
      </c>
      <c r="J177" s="134"/>
      <c r="K177" s="134">
        <v>35</v>
      </c>
      <c r="L177" s="135" t="s">
        <v>412</v>
      </c>
      <c r="M177" s="135"/>
      <c r="N177" s="135" t="s">
        <v>88</v>
      </c>
      <c r="O177" s="135"/>
      <c r="P177" s="135"/>
      <c r="Q177" s="135"/>
      <c r="R177" s="135"/>
      <c r="S177" s="135"/>
      <c r="T177" s="135"/>
      <c r="U177" s="135"/>
      <c r="V177" s="135"/>
    </row>
    <row r="178" spans="1:22" ht="34.200000000000003" x14ac:dyDescent="0.25">
      <c r="A178" s="130">
        <v>86</v>
      </c>
      <c r="B178" s="131">
        <v>86</v>
      </c>
      <c r="C178" s="132" t="s">
        <v>375</v>
      </c>
      <c r="D178" s="133" t="s">
        <v>413</v>
      </c>
      <c r="E178" s="134">
        <v>77.7</v>
      </c>
      <c r="F178" s="135" t="s">
        <v>377</v>
      </c>
      <c r="G178" s="134"/>
      <c r="H178" s="134">
        <v>16</v>
      </c>
      <c r="I178" s="134" t="s">
        <v>414</v>
      </c>
      <c r="J178" s="134"/>
      <c r="K178" s="134">
        <v>73</v>
      </c>
      <c r="L178" s="135" t="s">
        <v>415</v>
      </c>
      <c r="M178" s="135"/>
      <c r="N178" s="135" t="s">
        <v>88</v>
      </c>
      <c r="O178" s="135"/>
      <c r="P178" s="135"/>
      <c r="Q178" s="135"/>
      <c r="R178" s="135"/>
      <c r="S178" s="135"/>
      <c r="T178" s="135"/>
      <c r="U178" s="135"/>
      <c r="V178" s="135"/>
    </row>
    <row r="179" spans="1:22" ht="18.45" customHeight="1" x14ac:dyDescent="0.25">
      <c r="A179" s="142" t="s">
        <v>416</v>
      </c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  <c r="U179" s="143"/>
      <c r="V179" s="143"/>
    </row>
    <row r="180" spans="1:22" ht="68.400000000000006" x14ac:dyDescent="0.25">
      <c r="A180" s="130">
        <v>87</v>
      </c>
      <c r="B180" s="131">
        <v>87</v>
      </c>
      <c r="C180" s="132" t="s">
        <v>417</v>
      </c>
      <c r="D180" s="133" t="s">
        <v>129</v>
      </c>
      <c r="E180" s="134">
        <v>1010.59</v>
      </c>
      <c r="F180" s="135" t="s">
        <v>285</v>
      </c>
      <c r="G180" s="134">
        <v>5.16</v>
      </c>
      <c r="H180" s="134" t="s">
        <v>286</v>
      </c>
      <c r="I180" s="134" t="s">
        <v>287</v>
      </c>
      <c r="J180" s="134"/>
      <c r="K180" s="134" t="s">
        <v>288</v>
      </c>
      <c r="L180" s="135" t="s">
        <v>289</v>
      </c>
      <c r="M180" s="135"/>
      <c r="N180" s="135" t="s">
        <v>75</v>
      </c>
      <c r="O180" s="135"/>
      <c r="P180" s="135"/>
      <c r="Q180" s="135"/>
      <c r="R180" s="135"/>
      <c r="S180" s="135"/>
      <c r="T180" s="135"/>
      <c r="U180" s="135"/>
      <c r="V180" s="135"/>
    </row>
    <row r="181" spans="1:22" ht="18.45" customHeight="1" x14ac:dyDescent="0.25">
      <c r="A181" s="142" t="s">
        <v>418</v>
      </c>
      <c r="B181" s="143"/>
      <c r="C181" s="143"/>
      <c r="D181" s="143"/>
      <c r="E181" s="143"/>
      <c r="F181" s="143"/>
      <c r="G181" s="143"/>
      <c r="H181" s="143"/>
      <c r="I181" s="143"/>
      <c r="J181" s="143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  <c r="U181" s="143"/>
      <c r="V181" s="143"/>
    </row>
    <row r="182" spans="1:22" ht="57" x14ac:dyDescent="0.25">
      <c r="A182" s="130">
        <v>88</v>
      </c>
      <c r="B182" s="131">
        <v>88</v>
      </c>
      <c r="C182" s="132" t="s">
        <v>108</v>
      </c>
      <c r="D182" s="133" t="s">
        <v>185</v>
      </c>
      <c r="E182" s="134">
        <v>508.07</v>
      </c>
      <c r="F182" s="135" t="s">
        <v>110</v>
      </c>
      <c r="G182" s="134">
        <v>1.03</v>
      </c>
      <c r="H182" s="134" t="s">
        <v>186</v>
      </c>
      <c r="I182" s="134" t="s">
        <v>187</v>
      </c>
      <c r="J182" s="134"/>
      <c r="K182" s="134" t="s">
        <v>188</v>
      </c>
      <c r="L182" s="135" t="s">
        <v>189</v>
      </c>
      <c r="M182" s="135"/>
      <c r="N182" s="135" t="s">
        <v>75</v>
      </c>
      <c r="O182" s="135"/>
      <c r="P182" s="135"/>
      <c r="Q182" s="135"/>
      <c r="R182" s="135"/>
      <c r="S182" s="135"/>
      <c r="T182" s="135"/>
      <c r="U182" s="135"/>
      <c r="V182" s="135">
        <v>1</v>
      </c>
    </row>
    <row r="183" spans="1:22" ht="18.45" customHeight="1" x14ac:dyDescent="0.25">
      <c r="A183" s="142" t="s">
        <v>416</v>
      </c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  <c r="U183" s="143"/>
      <c r="V183" s="143"/>
    </row>
    <row r="184" spans="1:22" ht="102.6" x14ac:dyDescent="0.25">
      <c r="A184" s="130">
        <v>89</v>
      </c>
      <c r="B184" s="131">
        <v>89</v>
      </c>
      <c r="C184" s="132" t="s">
        <v>419</v>
      </c>
      <c r="D184" s="133" t="s">
        <v>420</v>
      </c>
      <c r="E184" s="134">
        <v>1058.53</v>
      </c>
      <c r="F184" s="135" t="s">
        <v>421</v>
      </c>
      <c r="G184" s="134" t="s">
        <v>422</v>
      </c>
      <c r="H184" s="134" t="s">
        <v>423</v>
      </c>
      <c r="I184" s="134" t="s">
        <v>424</v>
      </c>
      <c r="J184" s="134" t="s">
        <v>248</v>
      </c>
      <c r="K184" s="134" t="s">
        <v>425</v>
      </c>
      <c r="L184" s="135" t="s">
        <v>426</v>
      </c>
      <c r="M184" s="135"/>
      <c r="N184" s="135" t="s">
        <v>75</v>
      </c>
      <c r="O184" s="135"/>
      <c r="P184" s="135"/>
      <c r="Q184" s="135"/>
      <c r="R184" s="135"/>
      <c r="S184" s="135"/>
      <c r="T184" s="135"/>
      <c r="U184" s="135"/>
      <c r="V184" s="135" t="s">
        <v>427</v>
      </c>
    </row>
    <row r="185" spans="1:22" ht="34.200000000000003" x14ac:dyDescent="0.25">
      <c r="A185" s="130">
        <v>90</v>
      </c>
      <c r="B185" s="131">
        <v>90</v>
      </c>
      <c r="C185" s="132" t="s">
        <v>428</v>
      </c>
      <c r="D185" s="133" t="s">
        <v>429</v>
      </c>
      <c r="E185" s="134">
        <v>2.74</v>
      </c>
      <c r="F185" s="135" t="s">
        <v>430</v>
      </c>
      <c r="G185" s="134"/>
      <c r="H185" s="134">
        <v>137</v>
      </c>
      <c r="I185" s="134" t="s">
        <v>431</v>
      </c>
      <c r="J185" s="134"/>
      <c r="K185" s="134">
        <v>581</v>
      </c>
      <c r="L185" s="135" t="s">
        <v>432</v>
      </c>
      <c r="M185" s="135"/>
      <c r="N185" s="135" t="s">
        <v>88</v>
      </c>
      <c r="O185" s="135"/>
      <c r="P185" s="135"/>
      <c r="Q185" s="135"/>
      <c r="R185" s="135"/>
      <c r="S185" s="135"/>
      <c r="T185" s="135"/>
      <c r="U185" s="135"/>
      <c r="V185" s="135"/>
    </row>
    <row r="186" spans="1:22" ht="68.400000000000006" x14ac:dyDescent="0.25">
      <c r="A186" s="130">
        <v>91</v>
      </c>
      <c r="B186" s="131">
        <v>91</v>
      </c>
      <c r="C186" s="132" t="s">
        <v>433</v>
      </c>
      <c r="D186" s="133" t="s">
        <v>434</v>
      </c>
      <c r="E186" s="134">
        <v>331.75</v>
      </c>
      <c r="F186" s="135" t="s">
        <v>435</v>
      </c>
      <c r="G186" s="134" t="s">
        <v>436</v>
      </c>
      <c r="H186" s="134" t="s">
        <v>437</v>
      </c>
      <c r="I186" s="134" t="s">
        <v>438</v>
      </c>
      <c r="J186" s="134">
        <v>1</v>
      </c>
      <c r="K186" s="134" t="s">
        <v>439</v>
      </c>
      <c r="L186" s="135" t="s">
        <v>440</v>
      </c>
      <c r="M186" s="135"/>
      <c r="N186" s="135" t="s">
        <v>75</v>
      </c>
      <c r="O186" s="135"/>
      <c r="P186" s="135"/>
      <c r="Q186" s="135"/>
      <c r="R186" s="135"/>
      <c r="S186" s="135"/>
      <c r="T186" s="135"/>
      <c r="U186" s="135"/>
      <c r="V186" s="135" t="s">
        <v>441</v>
      </c>
    </row>
    <row r="187" spans="1:22" ht="79.8" x14ac:dyDescent="0.25">
      <c r="A187" s="130">
        <v>92</v>
      </c>
      <c r="B187" s="131">
        <v>92</v>
      </c>
      <c r="C187" s="132" t="s">
        <v>442</v>
      </c>
      <c r="D187" s="133" t="s">
        <v>443</v>
      </c>
      <c r="E187" s="134">
        <v>180.85</v>
      </c>
      <c r="F187" s="135" t="s">
        <v>444</v>
      </c>
      <c r="G187" s="134" t="s">
        <v>445</v>
      </c>
      <c r="H187" s="134" t="s">
        <v>446</v>
      </c>
      <c r="I187" s="134" t="s">
        <v>447</v>
      </c>
      <c r="J187" s="134" t="s">
        <v>448</v>
      </c>
      <c r="K187" s="134" t="s">
        <v>449</v>
      </c>
      <c r="L187" s="135" t="s">
        <v>450</v>
      </c>
      <c r="M187" s="135"/>
      <c r="N187" s="135" t="s">
        <v>75</v>
      </c>
      <c r="O187" s="135"/>
      <c r="P187" s="135"/>
      <c r="Q187" s="135"/>
      <c r="R187" s="135"/>
      <c r="S187" s="135"/>
      <c r="T187" s="135"/>
      <c r="U187" s="135"/>
      <c r="V187" s="135" t="s">
        <v>451</v>
      </c>
    </row>
    <row r="188" spans="1:22" ht="79.8" x14ac:dyDescent="0.25">
      <c r="A188" s="136">
        <v>93</v>
      </c>
      <c r="B188" s="137">
        <v>93</v>
      </c>
      <c r="C188" s="138" t="s">
        <v>452</v>
      </c>
      <c r="D188" s="139" t="s">
        <v>453</v>
      </c>
      <c r="E188" s="140">
        <v>5595.44</v>
      </c>
      <c r="F188" s="141" t="s">
        <v>454</v>
      </c>
      <c r="G188" s="140">
        <v>19.61</v>
      </c>
      <c r="H188" s="140" t="s">
        <v>455</v>
      </c>
      <c r="I188" s="140" t="s">
        <v>456</v>
      </c>
      <c r="J188" s="140">
        <v>1</v>
      </c>
      <c r="K188" s="140" t="s">
        <v>457</v>
      </c>
      <c r="L188" s="141" t="s">
        <v>458</v>
      </c>
      <c r="M188" s="141"/>
      <c r="N188" s="141" t="s">
        <v>75</v>
      </c>
      <c r="O188" s="141"/>
      <c r="P188" s="141"/>
      <c r="Q188" s="141"/>
      <c r="R188" s="141"/>
      <c r="S188" s="141"/>
      <c r="T188" s="141"/>
      <c r="U188" s="141"/>
      <c r="V188" s="141">
        <v>4</v>
      </c>
    </row>
    <row r="189" spans="1:22" ht="19.350000000000001" customHeight="1" x14ac:dyDescent="0.25">
      <c r="A189" s="128" t="s">
        <v>459</v>
      </c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</row>
    <row r="190" spans="1:22" ht="18.45" customHeight="1" x14ac:dyDescent="0.25">
      <c r="A190" s="142" t="s">
        <v>460</v>
      </c>
      <c r="B190" s="143"/>
      <c r="C190" s="143"/>
      <c r="D190" s="143"/>
      <c r="E190" s="143"/>
      <c r="F190" s="143"/>
      <c r="G190" s="143"/>
      <c r="H190" s="143"/>
      <c r="I190" s="143"/>
      <c r="J190" s="143"/>
      <c r="K190" s="143"/>
      <c r="L190" s="143"/>
      <c r="M190" s="143"/>
      <c r="N190" s="143"/>
      <c r="O190" s="143"/>
      <c r="P190" s="143"/>
      <c r="Q190" s="143"/>
      <c r="R190" s="143"/>
      <c r="S190" s="143"/>
      <c r="T190" s="143"/>
      <c r="U190" s="143"/>
      <c r="V190" s="143"/>
    </row>
    <row r="191" spans="1:22" ht="79.8" x14ac:dyDescent="0.25">
      <c r="A191" s="130">
        <v>94</v>
      </c>
      <c r="B191" s="131">
        <v>94</v>
      </c>
      <c r="C191" s="132" t="s">
        <v>442</v>
      </c>
      <c r="D191" s="133" t="s">
        <v>461</v>
      </c>
      <c r="E191" s="134">
        <v>180.85</v>
      </c>
      <c r="F191" s="135" t="s">
        <v>444</v>
      </c>
      <c r="G191" s="134" t="s">
        <v>445</v>
      </c>
      <c r="H191" s="134" t="s">
        <v>462</v>
      </c>
      <c r="I191" s="134" t="s">
        <v>463</v>
      </c>
      <c r="J191" s="134" t="s">
        <v>464</v>
      </c>
      <c r="K191" s="134" t="s">
        <v>465</v>
      </c>
      <c r="L191" s="135" t="s">
        <v>466</v>
      </c>
      <c r="M191" s="135"/>
      <c r="N191" s="135" t="s">
        <v>75</v>
      </c>
      <c r="O191" s="135"/>
      <c r="P191" s="135"/>
      <c r="Q191" s="135"/>
      <c r="R191" s="135"/>
      <c r="S191" s="135"/>
      <c r="T191" s="135"/>
      <c r="U191" s="135"/>
      <c r="V191" s="135" t="s">
        <v>467</v>
      </c>
    </row>
    <row r="192" spans="1:22" ht="18.45" customHeight="1" x14ac:dyDescent="0.25">
      <c r="A192" s="142" t="s">
        <v>468</v>
      </c>
      <c r="B192" s="143"/>
      <c r="C192" s="143"/>
      <c r="D192" s="143"/>
      <c r="E192" s="143"/>
      <c r="F192" s="143"/>
      <c r="G192" s="143"/>
      <c r="H192" s="143"/>
      <c r="I192" s="143"/>
      <c r="J192" s="143"/>
      <c r="K192" s="143"/>
      <c r="L192" s="143"/>
      <c r="M192" s="143"/>
      <c r="N192" s="143"/>
      <c r="O192" s="143"/>
      <c r="P192" s="143"/>
      <c r="Q192" s="143"/>
      <c r="R192" s="143"/>
      <c r="S192" s="143"/>
      <c r="T192" s="143"/>
      <c r="U192" s="143"/>
      <c r="V192" s="143"/>
    </row>
    <row r="193" spans="1:22" ht="79.8" x14ac:dyDescent="0.25">
      <c r="A193" s="130">
        <v>95</v>
      </c>
      <c r="B193" s="131">
        <v>95</v>
      </c>
      <c r="C193" s="132" t="s">
        <v>99</v>
      </c>
      <c r="D193" s="133" t="s">
        <v>469</v>
      </c>
      <c r="E193" s="134">
        <v>6345.09</v>
      </c>
      <c r="F193" s="135" t="s">
        <v>101</v>
      </c>
      <c r="G193" s="134" t="s">
        <v>102</v>
      </c>
      <c r="H193" s="134" t="s">
        <v>470</v>
      </c>
      <c r="I193" s="134" t="s">
        <v>471</v>
      </c>
      <c r="J193" s="134"/>
      <c r="K193" s="134" t="s">
        <v>472</v>
      </c>
      <c r="L193" s="135" t="s">
        <v>473</v>
      </c>
      <c r="M193" s="135"/>
      <c r="N193" s="135" t="s">
        <v>75</v>
      </c>
      <c r="O193" s="135"/>
      <c r="P193" s="135"/>
      <c r="Q193" s="135"/>
      <c r="R193" s="135"/>
      <c r="S193" s="135"/>
      <c r="T193" s="135"/>
      <c r="U193" s="135"/>
      <c r="V193" s="135">
        <v>2</v>
      </c>
    </row>
    <row r="194" spans="1:22" ht="18.45" customHeight="1" x14ac:dyDescent="0.25">
      <c r="A194" s="142" t="s">
        <v>184</v>
      </c>
      <c r="B194" s="143"/>
      <c r="C194" s="143"/>
      <c r="D194" s="143"/>
      <c r="E194" s="143"/>
      <c r="F194" s="143"/>
      <c r="G194" s="143"/>
      <c r="H194" s="143"/>
      <c r="I194" s="143"/>
      <c r="J194" s="143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  <c r="U194" s="143"/>
      <c r="V194" s="143"/>
    </row>
    <row r="195" spans="1:22" ht="57" x14ac:dyDescent="0.25">
      <c r="A195" s="136">
        <v>96</v>
      </c>
      <c r="B195" s="137">
        <v>96</v>
      </c>
      <c r="C195" s="138" t="s">
        <v>108</v>
      </c>
      <c r="D195" s="139" t="s">
        <v>185</v>
      </c>
      <c r="E195" s="140">
        <v>508.07</v>
      </c>
      <c r="F195" s="141" t="s">
        <v>110</v>
      </c>
      <c r="G195" s="140">
        <v>1.03</v>
      </c>
      <c r="H195" s="140" t="s">
        <v>186</v>
      </c>
      <c r="I195" s="140" t="s">
        <v>187</v>
      </c>
      <c r="J195" s="140"/>
      <c r="K195" s="140" t="s">
        <v>188</v>
      </c>
      <c r="L195" s="141" t="s">
        <v>189</v>
      </c>
      <c r="M195" s="141"/>
      <c r="N195" s="141" t="s">
        <v>75</v>
      </c>
      <c r="O195" s="141"/>
      <c r="P195" s="141"/>
      <c r="Q195" s="141"/>
      <c r="R195" s="141"/>
      <c r="S195" s="141"/>
      <c r="T195" s="141"/>
      <c r="U195" s="141"/>
      <c r="V195" s="141">
        <v>1</v>
      </c>
    </row>
    <row r="196" spans="1:22" ht="19.350000000000001" customHeight="1" x14ac:dyDescent="0.25">
      <c r="A196" s="128" t="s">
        <v>474</v>
      </c>
      <c r="B196" s="129"/>
      <c r="C196" s="129"/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</row>
    <row r="197" spans="1:22" ht="18.45" customHeight="1" x14ac:dyDescent="0.25">
      <c r="A197" s="142" t="s">
        <v>468</v>
      </c>
      <c r="B197" s="143"/>
      <c r="C197" s="143"/>
      <c r="D197" s="143"/>
      <c r="E197" s="143"/>
      <c r="F197" s="143"/>
      <c r="G197" s="143"/>
      <c r="H197" s="143"/>
      <c r="I197" s="143"/>
      <c r="J197" s="143"/>
      <c r="K197" s="143"/>
      <c r="L197" s="143"/>
      <c r="M197" s="143"/>
      <c r="N197" s="143"/>
      <c r="O197" s="143"/>
      <c r="P197" s="143"/>
      <c r="Q197" s="143"/>
      <c r="R197" s="143"/>
      <c r="S197" s="143"/>
      <c r="T197" s="143"/>
      <c r="U197" s="143"/>
      <c r="V197" s="143"/>
    </row>
    <row r="198" spans="1:22" ht="68.400000000000006" x14ac:dyDescent="0.25">
      <c r="A198" s="130">
        <v>97</v>
      </c>
      <c r="B198" s="131">
        <v>97</v>
      </c>
      <c r="C198" s="132" t="s">
        <v>71</v>
      </c>
      <c r="D198" s="133" t="s">
        <v>72</v>
      </c>
      <c r="E198" s="134">
        <v>13.69</v>
      </c>
      <c r="F198" s="135">
        <v>13.69</v>
      </c>
      <c r="G198" s="134"/>
      <c r="H198" s="134" t="s">
        <v>73</v>
      </c>
      <c r="I198" s="134">
        <v>3</v>
      </c>
      <c r="J198" s="134"/>
      <c r="K198" s="134" t="s">
        <v>74</v>
      </c>
      <c r="L198" s="135">
        <v>38</v>
      </c>
      <c r="M198" s="135"/>
      <c r="N198" s="135" t="s">
        <v>75</v>
      </c>
      <c r="O198" s="135"/>
      <c r="P198" s="135"/>
      <c r="Q198" s="135"/>
      <c r="R198" s="135"/>
      <c r="S198" s="135"/>
      <c r="T198" s="135"/>
      <c r="U198" s="135"/>
      <c r="V198" s="135"/>
    </row>
    <row r="199" spans="1:22" ht="79.8" x14ac:dyDescent="0.25">
      <c r="A199" s="130">
        <v>98</v>
      </c>
      <c r="B199" s="131">
        <v>98</v>
      </c>
      <c r="C199" s="132" t="s">
        <v>311</v>
      </c>
      <c r="D199" s="133" t="s">
        <v>475</v>
      </c>
      <c r="E199" s="134">
        <v>2435.67</v>
      </c>
      <c r="F199" s="135" t="s">
        <v>313</v>
      </c>
      <c r="G199" s="134" t="s">
        <v>314</v>
      </c>
      <c r="H199" s="134" t="s">
        <v>476</v>
      </c>
      <c r="I199" s="134" t="s">
        <v>477</v>
      </c>
      <c r="J199" s="134">
        <v>2</v>
      </c>
      <c r="K199" s="134" t="s">
        <v>478</v>
      </c>
      <c r="L199" s="135" t="s">
        <v>479</v>
      </c>
      <c r="M199" s="135"/>
      <c r="N199" s="135" t="s">
        <v>75</v>
      </c>
      <c r="O199" s="135"/>
      <c r="P199" s="135"/>
      <c r="Q199" s="135"/>
      <c r="R199" s="135"/>
      <c r="S199" s="135"/>
      <c r="T199" s="135"/>
      <c r="U199" s="135"/>
      <c r="V199" s="135">
        <v>8</v>
      </c>
    </row>
    <row r="200" spans="1:22" ht="91.2" x14ac:dyDescent="0.25">
      <c r="A200" s="130">
        <v>99</v>
      </c>
      <c r="B200" s="131">
        <v>99</v>
      </c>
      <c r="C200" s="132" t="s">
        <v>480</v>
      </c>
      <c r="D200" s="133" t="s">
        <v>481</v>
      </c>
      <c r="E200" s="134">
        <v>3035.5</v>
      </c>
      <c r="F200" s="135" t="s">
        <v>482</v>
      </c>
      <c r="G200" s="134" t="s">
        <v>483</v>
      </c>
      <c r="H200" s="134" t="s">
        <v>484</v>
      </c>
      <c r="I200" s="134" t="s">
        <v>485</v>
      </c>
      <c r="J200" s="134"/>
      <c r="K200" s="134" t="s">
        <v>486</v>
      </c>
      <c r="L200" s="135" t="s">
        <v>487</v>
      </c>
      <c r="M200" s="135"/>
      <c r="N200" s="135" t="s">
        <v>75</v>
      </c>
      <c r="O200" s="135"/>
      <c r="P200" s="135"/>
      <c r="Q200" s="135"/>
      <c r="R200" s="135"/>
      <c r="S200" s="135"/>
      <c r="T200" s="135"/>
      <c r="U200" s="135"/>
      <c r="V200" s="135">
        <v>1</v>
      </c>
    </row>
    <row r="201" spans="1:22" ht="18.45" customHeight="1" x14ac:dyDescent="0.25">
      <c r="A201" s="142" t="s">
        <v>488</v>
      </c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U201" s="143"/>
      <c r="V201" s="143"/>
    </row>
    <row r="202" spans="1:22" ht="68.400000000000006" x14ac:dyDescent="0.25">
      <c r="A202" s="130">
        <v>100</v>
      </c>
      <c r="B202" s="131">
        <v>100</v>
      </c>
      <c r="C202" s="132" t="s">
        <v>71</v>
      </c>
      <c r="D202" s="133" t="s">
        <v>72</v>
      </c>
      <c r="E202" s="134">
        <v>13.69</v>
      </c>
      <c r="F202" s="135">
        <v>13.69</v>
      </c>
      <c r="G202" s="134"/>
      <c r="H202" s="134" t="s">
        <v>73</v>
      </c>
      <c r="I202" s="134">
        <v>3</v>
      </c>
      <c r="J202" s="134"/>
      <c r="K202" s="134" t="s">
        <v>74</v>
      </c>
      <c r="L202" s="135">
        <v>38</v>
      </c>
      <c r="M202" s="135"/>
      <c r="N202" s="135" t="s">
        <v>75</v>
      </c>
      <c r="O202" s="135"/>
      <c r="P202" s="135"/>
      <c r="Q202" s="135"/>
      <c r="R202" s="135"/>
      <c r="S202" s="135"/>
      <c r="T202" s="135"/>
      <c r="U202" s="135"/>
      <c r="V202" s="135"/>
    </row>
    <row r="203" spans="1:22" ht="68.400000000000006" x14ac:dyDescent="0.25">
      <c r="A203" s="130">
        <v>101</v>
      </c>
      <c r="B203" s="131">
        <v>101</v>
      </c>
      <c r="C203" s="132" t="s">
        <v>324</v>
      </c>
      <c r="D203" s="133" t="s">
        <v>129</v>
      </c>
      <c r="E203" s="134">
        <v>2250.2399999999998</v>
      </c>
      <c r="F203" s="135" t="s">
        <v>325</v>
      </c>
      <c r="G203" s="134" t="s">
        <v>326</v>
      </c>
      <c r="H203" s="134" t="s">
        <v>489</v>
      </c>
      <c r="I203" s="134" t="s">
        <v>490</v>
      </c>
      <c r="J203" s="134"/>
      <c r="K203" s="134" t="s">
        <v>491</v>
      </c>
      <c r="L203" s="135" t="s">
        <v>492</v>
      </c>
      <c r="M203" s="135"/>
      <c r="N203" s="135" t="s">
        <v>75</v>
      </c>
      <c r="O203" s="135"/>
      <c r="P203" s="135"/>
      <c r="Q203" s="135"/>
      <c r="R203" s="135"/>
      <c r="S203" s="135"/>
      <c r="T203" s="135"/>
      <c r="U203" s="135"/>
      <c r="V203" s="135"/>
    </row>
    <row r="204" spans="1:22" ht="18.45" customHeight="1" x14ac:dyDescent="0.25">
      <c r="A204" s="142" t="s">
        <v>493</v>
      </c>
      <c r="B204" s="143"/>
      <c r="C204" s="143"/>
      <c r="D204" s="143"/>
      <c r="E204" s="143"/>
      <c r="F204" s="143"/>
      <c r="G204" s="143"/>
      <c r="H204" s="143"/>
      <c r="I204" s="143"/>
      <c r="J204" s="143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U204" s="143"/>
      <c r="V204" s="143"/>
    </row>
    <row r="205" spans="1:22" ht="68.400000000000006" x14ac:dyDescent="0.25">
      <c r="A205" s="130">
        <v>102</v>
      </c>
      <c r="B205" s="131">
        <v>102</v>
      </c>
      <c r="C205" s="132" t="s">
        <v>71</v>
      </c>
      <c r="D205" s="133" t="s">
        <v>72</v>
      </c>
      <c r="E205" s="134">
        <v>13.69</v>
      </c>
      <c r="F205" s="135">
        <v>13.69</v>
      </c>
      <c r="G205" s="134"/>
      <c r="H205" s="134" t="s">
        <v>73</v>
      </c>
      <c r="I205" s="134">
        <v>3</v>
      </c>
      <c r="J205" s="134"/>
      <c r="K205" s="134" t="s">
        <v>74</v>
      </c>
      <c r="L205" s="135">
        <v>38</v>
      </c>
      <c r="M205" s="135"/>
      <c r="N205" s="135" t="s">
        <v>75</v>
      </c>
      <c r="O205" s="135"/>
      <c r="P205" s="135"/>
      <c r="Q205" s="135"/>
      <c r="R205" s="135"/>
      <c r="S205" s="135"/>
      <c r="T205" s="135"/>
      <c r="U205" s="135"/>
      <c r="V205" s="135"/>
    </row>
    <row r="206" spans="1:22" ht="79.8" x14ac:dyDescent="0.25">
      <c r="A206" s="130">
        <v>103</v>
      </c>
      <c r="B206" s="131">
        <v>103</v>
      </c>
      <c r="C206" s="132" t="s">
        <v>311</v>
      </c>
      <c r="D206" s="133" t="s">
        <v>475</v>
      </c>
      <c r="E206" s="134">
        <v>2435.67</v>
      </c>
      <c r="F206" s="135" t="s">
        <v>313</v>
      </c>
      <c r="G206" s="134" t="s">
        <v>314</v>
      </c>
      <c r="H206" s="134" t="s">
        <v>476</v>
      </c>
      <c r="I206" s="134" t="s">
        <v>477</v>
      </c>
      <c r="J206" s="134">
        <v>2</v>
      </c>
      <c r="K206" s="134" t="s">
        <v>478</v>
      </c>
      <c r="L206" s="135" t="s">
        <v>479</v>
      </c>
      <c r="M206" s="135"/>
      <c r="N206" s="135" t="s">
        <v>75</v>
      </c>
      <c r="O206" s="135"/>
      <c r="P206" s="135"/>
      <c r="Q206" s="135"/>
      <c r="R206" s="135"/>
      <c r="S206" s="135"/>
      <c r="T206" s="135"/>
      <c r="U206" s="135"/>
      <c r="V206" s="135">
        <v>8</v>
      </c>
    </row>
    <row r="207" spans="1:22" ht="45.6" x14ac:dyDescent="0.25">
      <c r="A207" s="130">
        <v>104</v>
      </c>
      <c r="B207" s="131">
        <v>104</v>
      </c>
      <c r="C207" s="132" t="s">
        <v>319</v>
      </c>
      <c r="D207" s="133" t="s">
        <v>90</v>
      </c>
      <c r="E207" s="134">
        <v>18.600000000000001</v>
      </c>
      <c r="F207" s="135" t="s">
        <v>320</v>
      </c>
      <c r="G207" s="134"/>
      <c r="H207" s="134">
        <v>37</v>
      </c>
      <c r="I207" s="134" t="s">
        <v>494</v>
      </c>
      <c r="J207" s="134"/>
      <c r="K207" s="134">
        <v>69</v>
      </c>
      <c r="L207" s="135" t="s">
        <v>495</v>
      </c>
      <c r="M207" s="135"/>
      <c r="N207" s="135" t="s">
        <v>88</v>
      </c>
      <c r="O207" s="135"/>
      <c r="P207" s="135"/>
      <c r="Q207" s="135"/>
      <c r="R207" s="135"/>
      <c r="S207" s="135"/>
      <c r="T207" s="135"/>
      <c r="U207" s="135"/>
      <c r="V207" s="135"/>
    </row>
    <row r="208" spans="1:22" ht="18.45" customHeight="1" x14ac:dyDescent="0.25">
      <c r="A208" s="142" t="s">
        <v>496</v>
      </c>
      <c r="B208" s="143"/>
      <c r="C208" s="143"/>
      <c r="D208" s="143"/>
      <c r="E208" s="143"/>
      <c r="F208" s="143"/>
      <c r="G208" s="143"/>
      <c r="H208" s="143"/>
      <c r="I208" s="143"/>
      <c r="J208" s="143"/>
      <c r="K208" s="143"/>
      <c r="L208" s="143"/>
      <c r="M208" s="143"/>
      <c r="N208" s="143"/>
      <c r="O208" s="143"/>
      <c r="P208" s="143"/>
      <c r="Q208" s="143"/>
      <c r="R208" s="143"/>
      <c r="S208" s="143"/>
      <c r="T208" s="143"/>
      <c r="U208" s="143"/>
      <c r="V208" s="143"/>
    </row>
    <row r="209" spans="1:22" ht="68.400000000000006" x14ac:dyDescent="0.25">
      <c r="A209" s="130">
        <v>105</v>
      </c>
      <c r="B209" s="131">
        <v>105</v>
      </c>
      <c r="C209" s="132" t="s">
        <v>71</v>
      </c>
      <c r="D209" s="133" t="s">
        <v>72</v>
      </c>
      <c r="E209" s="134">
        <v>13.69</v>
      </c>
      <c r="F209" s="135">
        <v>13.69</v>
      </c>
      <c r="G209" s="134"/>
      <c r="H209" s="134" t="s">
        <v>73</v>
      </c>
      <c r="I209" s="134">
        <v>3</v>
      </c>
      <c r="J209" s="134"/>
      <c r="K209" s="134" t="s">
        <v>74</v>
      </c>
      <c r="L209" s="135">
        <v>38</v>
      </c>
      <c r="M209" s="135"/>
      <c r="N209" s="135" t="s">
        <v>75</v>
      </c>
      <c r="O209" s="135"/>
      <c r="P209" s="135"/>
      <c r="Q209" s="135"/>
      <c r="R209" s="135"/>
      <c r="S209" s="135"/>
      <c r="T209" s="135"/>
      <c r="U209" s="135"/>
      <c r="V209" s="135"/>
    </row>
    <row r="210" spans="1:22" ht="57" x14ac:dyDescent="0.25">
      <c r="A210" s="130">
        <v>106</v>
      </c>
      <c r="B210" s="131">
        <v>106</v>
      </c>
      <c r="C210" s="132" t="s">
        <v>497</v>
      </c>
      <c r="D210" s="133" t="s">
        <v>498</v>
      </c>
      <c r="E210" s="134">
        <v>188.84</v>
      </c>
      <c r="F210" s="135">
        <v>182.09</v>
      </c>
      <c r="G210" s="134" t="s">
        <v>499</v>
      </c>
      <c r="H210" s="134" t="s">
        <v>73</v>
      </c>
      <c r="I210" s="134">
        <v>3</v>
      </c>
      <c r="J210" s="134"/>
      <c r="K210" s="134" t="s">
        <v>500</v>
      </c>
      <c r="L210" s="135">
        <v>27</v>
      </c>
      <c r="M210" s="135"/>
      <c r="N210" s="135" t="s">
        <v>75</v>
      </c>
      <c r="O210" s="135"/>
      <c r="P210" s="135"/>
      <c r="Q210" s="135"/>
      <c r="R210" s="135"/>
      <c r="S210" s="135"/>
      <c r="T210" s="135"/>
      <c r="U210" s="135"/>
      <c r="V210" s="135"/>
    </row>
    <row r="211" spans="1:22" ht="18.45" customHeight="1" x14ac:dyDescent="0.25">
      <c r="A211" s="142" t="s">
        <v>468</v>
      </c>
      <c r="B211" s="143"/>
      <c r="C211" s="143"/>
      <c r="D211" s="143"/>
      <c r="E211" s="143"/>
      <c r="F211" s="143"/>
      <c r="G211" s="143"/>
      <c r="H211" s="143"/>
      <c r="I211" s="143"/>
      <c r="J211" s="143"/>
      <c r="K211" s="143"/>
      <c r="L211" s="143"/>
      <c r="M211" s="143"/>
      <c r="N211" s="143"/>
      <c r="O211" s="143"/>
      <c r="P211" s="143"/>
      <c r="Q211" s="143"/>
      <c r="R211" s="143"/>
      <c r="S211" s="143"/>
      <c r="T211" s="143"/>
      <c r="U211" s="143"/>
      <c r="V211" s="143"/>
    </row>
    <row r="212" spans="1:22" ht="114" x14ac:dyDescent="0.25">
      <c r="A212" s="130">
        <v>107</v>
      </c>
      <c r="B212" s="131">
        <v>107</v>
      </c>
      <c r="C212" s="132" t="s">
        <v>76</v>
      </c>
      <c r="D212" s="133" t="s">
        <v>501</v>
      </c>
      <c r="E212" s="134">
        <v>2406.83</v>
      </c>
      <c r="F212" s="135" t="s">
        <v>78</v>
      </c>
      <c r="G212" s="134">
        <v>76.17</v>
      </c>
      <c r="H212" s="134" t="s">
        <v>502</v>
      </c>
      <c r="I212" s="134" t="s">
        <v>503</v>
      </c>
      <c r="J212" s="134">
        <v>37</v>
      </c>
      <c r="K212" s="134" t="s">
        <v>504</v>
      </c>
      <c r="L212" s="135" t="s">
        <v>505</v>
      </c>
      <c r="M212" s="135"/>
      <c r="N212" s="135" t="s">
        <v>75</v>
      </c>
      <c r="O212" s="135"/>
      <c r="P212" s="135"/>
      <c r="Q212" s="135"/>
      <c r="R212" s="135"/>
      <c r="S212" s="135"/>
      <c r="T212" s="135"/>
      <c r="U212" s="135"/>
      <c r="V212" s="135">
        <v>193</v>
      </c>
    </row>
    <row r="213" spans="1:22" ht="34.200000000000003" x14ac:dyDescent="0.25">
      <c r="A213" s="130">
        <v>108</v>
      </c>
      <c r="B213" s="131">
        <v>108</v>
      </c>
      <c r="C213" s="132" t="s">
        <v>83</v>
      </c>
      <c r="D213" s="133" t="s">
        <v>506</v>
      </c>
      <c r="E213" s="134">
        <v>16.920000000000002</v>
      </c>
      <c r="F213" s="135" t="s">
        <v>85</v>
      </c>
      <c r="G213" s="134"/>
      <c r="H213" s="134">
        <v>812</v>
      </c>
      <c r="I213" s="134" t="s">
        <v>507</v>
      </c>
      <c r="J213" s="134"/>
      <c r="K213" s="134">
        <v>2284</v>
      </c>
      <c r="L213" s="135" t="s">
        <v>508</v>
      </c>
      <c r="M213" s="135"/>
      <c r="N213" s="135" t="s">
        <v>88</v>
      </c>
      <c r="O213" s="135"/>
      <c r="P213" s="135"/>
      <c r="Q213" s="135"/>
      <c r="R213" s="135"/>
      <c r="S213" s="135"/>
      <c r="T213" s="135"/>
      <c r="U213" s="135"/>
      <c r="V213" s="135"/>
    </row>
    <row r="214" spans="1:22" ht="57" x14ac:dyDescent="0.25">
      <c r="A214" s="130">
        <v>109</v>
      </c>
      <c r="B214" s="131">
        <v>109</v>
      </c>
      <c r="C214" s="132" t="s">
        <v>201</v>
      </c>
      <c r="D214" s="133" t="s">
        <v>509</v>
      </c>
      <c r="E214" s="134">
        <v>12.46</v>
      </c>
      <c r="F214" s="135" t="s">
        <v>202</v>
      </c>
      <c r="G214" s="134"/>
      <c r="H214" s="134">
        <v>150</v>
      </c>
      <c r="I214" s="134" t="s">
        <v>510</v>
      </c>
      <c r="J214" s="134"/>
      <c r="K214" s="134">
        <v>351</v>
      </c>
      <c r="L214" s="135" t="s">
        <v>511</v>
      </c>
      <c r="M214" s="135"/>
      <c r="N214" s="135" t="s">
        <v>88</v>
      </c>
      <c r="O214" s="135"/>
      <c r="P214" s="135"/>
      <c r="Q214" s="135"/>
      <c r="R214" s="135"/>
      <c r="S214" s="135"/>
      <c r="T214" s="135"/>
      <c r="U214" s="135"/>
      <c r="V214" s="135"/>
    </row>
    <row r="215" spans="1:22" ht="45.6" x14ac:dyDescent="0.25">
      <c r="A215" s="130">
        <v>110</v>
      </c>
      <c r="B215" s="131">
        <v>110</v>
      </c>
      <c r="C215" s="132" t="s">
        <v>512</v>
      </c>
      <c r="D215" s="133" t="s">
        <v>513</v>
      </c>
      <c r="E215" s="134">
        <v>0.95</v>
      </c>
      <c r="F215" s="135" t="s">
        <v>514</v>
      </c>
      <c r="G215" s="134"/>
      <c r="H215" s="134">
        <v>15</v>
      </c>
      <c r="I215" s="134" t="s">
        <v>164</v>
      </c>
      <c r="J215" s="134"/>
      <c r="K215" s="134">
        <v>68</v>
      </c>
      <c r="L215" s="135" t="s">
        <v>86</v>
      </c>
      <c r="M215" s="135"/>
      <c r="N215" s="135" t="s">
        <v>88</v>
      </c>
      <c r="O215" s="135"/>
      <c r="P215" s="135"/>
      <c r="Q215" s="135"/>
      <c r="R215" s="135"/>
      <c r="S215" s="135"/>
      <c r="T215" s="135"/>
      <c r="U215" s="135"/>
      <c r="V215" s="135"/>
    </row>
    <row r="216" spans="1:22" ht="45.6" x14ac:dyDescent="0.25">
      <c r="A216" s="136">
        <v>111</v>
      </c>
      <c r="B216" s="137">
        <v>111</v>
      </c>
      <c r="C216" s="138" t="s">
        <v>94</v>
      </c>
      <c r="D216" s="139" t="s">
        <v>515</v>
      </c>
      <c r="E216" s="140">
        <v>2.4500000000000002</v>
      </c>
      <c r="F216" s="141" t="s">
        <v>95</v>
      </c>
      <c r="G216" s="140"/>
      <c r="H216" s="140">
        <v>20</v>
      </c>
      <c r="I216" s="140" t="s">
        <v>516</v>
      </c>
      <c r="J216" s="140"/>
      <c r="K216" s="140">
        <v>49</v>
      </c>
      <c r="L216" s="141" t="s">
        <v>517</v>
      </c>
      <c r="M216" s="141"/>
      <c r="N216" s="141" t="s">
        <v>88</v>
      </c>
      <c r="O216" s="141"/>
      <c r="P216" s="141"/>
      <c r="Q216" s="141"/>
      <c r="R216" s="141"/>
      <c r="S216" s="141"/>
      <c r="T216" s="141"/>
      <c r="U216" s="141"/>
      <c r="V216" s="141"/>
    </row>
    <row r="217" spans="1:22" ht="34.200000000000003" x14ac:dyDescent="0.25">
      <c r="A217" s="144" t="s">
        <v>518</v>
      </c>
      <c r="B217" s="145"/>
      <c r="C217" s="145"/>
      <c r="D217" s="145"/>
      <c r="E217" s="145"/>
      <c r="F217" s="145"/>
      <c r="G217" s="145"/>
      <c r="H217" s="146">
        <v>11407</v>
      </c>
      <c r="I217" s="146" t="s">
        <v>519</v>
      </c>
      <c r="J217" s="146" t="s">
        <v>520</v>
      </c>
      <c r="K217" s="146">
        <v>61889</v>
      </c>
      <c r="L217" s="146" t="s">
        <v>521</v>
      </c>
      <c r="M217" s="146"/>
      <c r="N217" s="146"/>
      <c r="O217" s="146"/>
      <c r="P217" s="146"/>
      <c r="Q217" s="146"/>
      <c r="R217" s="146"/>
      <c r="S217" s="146"/>
      <c r="T217" s="146"/>
      <c r="U217" s="146"/>
      <c r="V217" s="146" t="s">
        <v>522</v>
      </c>
    </row>
    <row r="218" spans="1:22" x14ac:dyDescent="0.25">
      <c r="A218" s="144" t="s">
        <v>523</v>
      </c>
      <c r="B218" s="145"/>
      <c r="C218" s="145"/>
      <c r="D218" s="145"/>
      <c r="E218" s="145"/>
      <c r="F218" s="145"/>
      <c r="G218" s="145"/>
      <c r="H218" s="146"/>
      <c r="I218" s="146"/>
      <c r="J218" s="146"/>
      <c r="K218" s="146"/>
      <c r="L218" s="146"/>
      <c r="M218" s="146"/>
      <c r="N218" s="146"/>
      <c r="O218" s="146"/>
      <c r="P218" s="146"/>
      <c r="Q218" s="146"/>
      <c r="R218" s="146"/>
      <c r="S218" s="146"/>
      <c r="T218" s="146"/>
      <c r="U218" s="146"/>
      <c r="V218" s="146"/>
    </row>
    <row r="219" spans="1:22" x14ac:dyDescent="0.25">
      <c r="A219" s="144" t="s">
        <v>524</v>
      </c>
      <c r="B219" s="145"/>
      <c r="C219" s="145"/>
      <c r="D219" s="145"/>
      <c r="E219" s="145"/>
      <c r="F219" s="145"/>
      <c r="G219" s="145"/>
      <c r="H219" s="146">
        <v>3555</v>
      </c>
      <c r="I219" s="146"/>
      <c r="J219" s="146"/>
      <c r="K219" s="146">
        <v>39215</v>
      </c>
      <c r="L219" s="146"/>
      <c r="M219" s="146"/>
      <c r="N219" s="146"/>
      <c r="O219" s="146"/>
      <c r="P219" s="146"/>
      <c r="Q219" s="146"/>
      <c r="R219" s="146"/>
      <c r="S219" s="146"/>
      <c r="T219" s="146"/>
      <c r="U219" s="146"/>
      <c r="V219" s="146"/>
    </row>
    <row r="220" spans="1:22" x14ac:dyDescent="0.25">
      <c r="A220" s="144" t="s">
        <v>525</v>
      </c>
      <c r="B220" s="145"/>
      <c r="C220" s="145"/>
      <c r="D220" s="145"/>
      <c r="E220" s="145"/>
      <c r="F220" s="145"/>
      <c r="G220" s="145"/>
      <c r="H220" s="146">
        <v>6968</v>
      </c>
      <c r="I220" s="146"/>
      <c r="J220" s="146"/>
      <c r="K220" s="146">
        <v>20529</v>
      </c>
      <c r="L220" s="146"/>
      <c r="M220" s="146"/>
      <c r="N220" s="146"/>
      <c r="O220" s="146"/>
      <c r="P220" s="146"/>
      <c r="Q220" s="146"/>
      <c r="R220" s="146"/>
      <c r="S220" s="146"/>
      <c r="T220" s="146"/>
      <c r="U220" s="146"/>
      <c r="V220" s="146"/>
    </row>
    <row r="221" spans="1:22" x14ac:dyDescent="0.25">
      <c r="A221" s="144" t="s">
        <v>526</v>
      </c>
      <c r="B221" s="145"/>
      <c r="C221" s="145"/>
      <c r="D221" s="145"/>
      <c r="E221" s="145"/>
      <c r="F221" s="145"/>
      <c r="G221" s="145"/>
      <c r="H221" s="146">
        <v>904</v>
      </c>
      <c r="I221" s="146"/>
      <c r="J221" s="146"/>
      <c r="K221" s="146">
        <v>2375</v>
      </c>
      <c r="L221" s="146"/>
      <c r="M221" s="146"/>
      <c r="N221" s="146"/>
      <c r="O221" s="146"/>
      <c r="P221" s="146"/>
      <c r="Q221" s="146"/>
      <c r="R221" s="146"/>
      <c r="S221" s="146"/>
      <c r="T221" s="146"/>
      <c r="U221" s="146"/>
      <c r="V221" s="146"/>
    </row>
    <row r="222" spans="1:22" x14ac:dyDescent="0.25">
      <c r="A222" s="147" t="s">
        <v>527</v>
      </c>
      <c r="B222" s="148"/>
      <c r="C222" s="148"/>
      <c r="D222" s="148"/>
      <c r="E222" s="148"/>
      <c r="F222" s="148"/>
      <c r="G222" s="148"/>
      <c r="H222" s="149">
        <v>3390</v>
      </c>
      <c r="I222" s="149"/>
      <c r="J222" s="149"/>
      <c r="K222" s="149">
        <v>31880</v>
      </c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  <c r="V222" s="149"/>
    </row>
    <row r="223" spans="1:22" x14ac:dyDescent="0.25">
      <c r="A223" s="147" t="s">
        <v>528</v>
      </c>
      <c r="B223" s="148"/>
      <c r="C223" s="148"/>
      <c r="D223" s="148"/>
      <c r="E223" s="148"/>
      <c r="F223" s="148"/>
      <c r="G223" s="148"/>
      <c r="H223" s="149">
        <v>2061</v>
      </c>
      <c r="I223" s="149"/>
      <c r="J223" s="149"/>
      <c r="K223" s="149">
        <v>18191</v>
      </c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</row>
    <row r="224" spans="1:22" x14ac:dyDescent="0.25">
      <c r="A224" s="147" t="s">
        <v>529</v>
      </c>
      <c r="B224" s="148"/>
      <c r="C224" s="148"/>
      <c r="D224" s="148"/>
      <c r="E224" s="148"/>
      <c r="F224" s="148"/>
      <c r="G224" s="148"/>
      <c r="H224" s="149"/>
      <c r="I224" s="149"/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</row>
    <row r="225" spans="1:22" ht="30" customHeight="1" x14ac:dyDescent="0.25">
      <c r="A225" s="144" t="s">
        <v>530</v>
      </c>
      <c r="B225" s="145"/>
      <c r="C225" s="145"/>
      <c r="D225" s="145"/>
      <c r="E225" s="145"/>
      <c r="F225" s="145"/>
      <c r="G225" s="145"/>
      <c r="H225" s="146">
        <v>254</v>
      </c>
      <c r="I225" s="146"/>
      <c r="J225" s="146"/>
      <c r="K225" s="146">
        <v>1299</v>
      </c>
      <c r="L225" s="146"/>
      <c r="M225" s="146"/>
      <c r="N225" s="146"/>
      <c r="O225" s="146"/>
      <c r="P225" s="146"/>
      <c r="Q225" s="146"/>
      <c r="R225" s="146"/>
      <c r="S225" s="146"/>
      <c r="T225" s="146"/>
      <c r="U225" s="146"/>
      <c r="V225" s="146"/>
    </row>
    <row r="226" spans="1:22" ht="30" customHeight="1" x14ac:dyDescent="0.25">
      <c r="A226" s="144" t="s">
        <v>531</v>
      </c>
      <c r="B226" s="145"/>
      <c r="C226" s="145"/>
      <c r="D226" s="145"/>
      <c r="E226" s="145"/>
      <c r="F226" s="145"/>
      <c r="G226" s="145"/>
      <c r="H226" s="146">
        <v>11126</v>
      </c>
      <c r="I226" s="146"/>
      <c r="J226" s="146"/>
      <c r="K226" s="146">
        <v>75326</v>
      </c>
      <c r="L226" s="146"/>
      <c r="M226" s="146"/>
      <c r="N226" s="146"/>
      <c r="O226" s="146"/>
      <c r="P226" s="146"/>
      <c r="Q226" s="146"/>
      <c r="R226" s="146"/>
      <c r="S226" s="146"/>
      <c r="T226" s="146"/>
      <c r="U226" s="146"/>
      <c r="V226" s="146"/>
    </row>
    <row r="227" spans="1:22" ht="30" customHeight="1" x14ac:dyDescent="0.25">
      <c r="A227" s="144" t="s">
        <v>532</v>
      </c>
      <c r="B227" s="145"/>
      <c r="C227" s="145"/>
      <c r="D227" s="145"/>
      <c r="E227" s="145"/>
      <c r="F227" s="145"/>
      <c r="G227" s="145"/>
      <c r="H227" s="146">
        <v>1675</v>
      </c>
      <c r="I227" s="146"/>
      <c r="J227" s="146"/>
      <c r="K227" s="146">
        <v>11865</v>
      </c>
      <c r="L227" s="146"/>
      <c r="M227" s="146"/>
      <c r="N227" s="146"/>
      <c r="O227" s="146"/>
      <c r="P227" s="146"/>
      <c r="Q227" s="146"/>
      <c r="R227" s="146"/>
      <c r="S227" s="146"/>
      <c r="T227" s="146"/>
      <c r="U227" s="146"/>
      <c r="V227" s="146"/>
    </row>
    <row r="228" spans="1:22" x14ac:dyDescent="0.25">
      <c r="A228" s="144" t="s">
        <v>533</v>
      </c>
      <c r="B228" s="145"/>
      <c r="C228" s="145"/>
      <c r="D228" s="145"/>
      <c r="E228" s="145"/>
      <c r="F228" s="145"/>
      <c r="G228" s="145"/>
      <c r="H228" s="146">
        <v>263</v>
      </c>
      <c r="I228" s="146"/>
      <c r="J228" s="146"/>
      <c r="K228" s="146">
        <v>2372</v>
      </c>
      <c r="L228" s="146"/>
      <c r="M228" s="146"/>
      <c r="N228" s="146"/>
      <c r="O228" s="146"/>
      <c r="P228" s="146"/>
      <c r="Q228" s="146"/>
      <c r="R228" s="146"/>
      <c r="S228" s="146"/>
      <c r="T228" s="146"/>
      <c r="U228" s="146"/>
      <c r="V228" s="146"/>
    </row>
    <row r="229" spans="1:22" ht="30" customHeight="1" x14ac:dyDescent="0.25">
      <c r="A229" s="144" t="s">
        <v>534</v>
      </c>
      <c r="B229" s="145"/>
      <c r="C229" s="145"/>
      <c r="D229" s="145"/>
      <c r="E229" s="145"/>
      <c r="F229" s="145"/>
      <c r="G229" s="145"/>
      <c r="H229" s="146">
        <v>943</v>
      </c>
      <c r="I229" s="146"/>
      <c r="J229" s="146"/>
      <c r="K229" s="146">
        <v>3103</v>
      </c>
      <c r="L229" s="146"/>
      <c r="M229" s="146"/>
      <c r="N229" s="146"/>
      <c r="O229" s="146"/>
      <c r="P229" s="146"/>
      <c r="Q229" s="146"/>
      <c r="R229" s="146"/>
      <c r="S229" s="146"/>
      <c r="T229" s="146"/>
      <c r="U229" s="146"/>
      <c r="V229" s="146"/>
    </row>
    <row r="230" spans="1:22" x14ac:dyDescent="0.25">
      <c r="A230" s="144" t="s">
        <v>535</v>
      </c>
      <c r="B230" s="145"/>
      <c r="C230" s="145"/>
      <c r="D230" s="145"/>
      <c r="E230" s="145"/>
      <c r="F230" s="145"/>
      <c r="G230" s="145"/>
      <c r="H230" s="146">
        <v>42</v>
      </c>
      <c r="I230" s="146"/>
      <c r="J230" s="146"/>
      <c r="K230" s="146">
        <v>188</v>
      </c>
      <c r="L230" s="146"/>
      <c r="M230" s="146"/>
      <c r="N230" s="146"/>
      <c r="O230" s="146"/>
      <c r="P230" s="146"/>
      <c r="Q230" s="146"/>
      <c r="R230" s="146"/>
      <c r="S230" s="146"/>
      <c r="T230" s="146"/>
      <c r="U230" s="146"/>
      <c r="V230" s="146"/>
    </row>
    <row r="231" spans="1:22" x14ac:dyDescent="0.25">
      <c r="A231" s="144" t="s">
        <v>536</v>
      </c>
      <c r="B231" s="145"/>
      <c r="C231" s="145"/>
      <c r="D231" s="145"/>
      <c r="E231" s="145"/>
      <c r="F231" s="145"/>
      <c r="G231" s="145"/>
      <c r="H231" s="146">
        <v>41</v>
      </c>
      <c r="I231" s="146"/>
      <c r="J231" s="146"/>
      <c r="K231" s="146">
        <v>400</v>
      </c>
      <c r="L231" s="146"/>
      <c r="M231" s="146"/>
      <c r="N231" s="146"/>
      <c r="O231" s="146"/>
      <c r="P231" s="146"/>
      <c r="Q231" s="146"/>
      <c r="R231" s="146"/>
      <c r="S231" s="146"/>
      <c r="T231" s="146"/>
      <c r="U231" s="146"/>
      <c r="V231" s="146"/>
    </row>
    <row r="232" spans="1:22" ht="30" customHeight="1" x14ac:dyDescent="0.25">
      <c r="A232" s="144" t="s">
        <v>537</v>
      </c>
      <c r="B232" s="145"/>
      <c r="C232" s="145"/>
      <c r="D232" s="145"/>
      <c r="E232" s="145"/>
      <c r="F232" s="145"/>
      <c r="G232" s="145"/>
      <c r="H232" s="146">
        <v>715</v>
      </c>
      <c r="I232" s="146"/>
      <c r="J232" s="146"/>
      <c r="K232" s="146">
        <v>936</v>
      </c>
      <c r="L232" s="146"/>
      <c r="M232" s="146"/>
      <c r="N232" s="146"/>
      <c r="O232" s="146"/>
      <c r="P232" s="146"/>
      <c r="Q232" s="146"/>
      <c r="R232" s="146"/>
      <c r="S232" s="146"/>
      <c r="T232" s="146"/>
      <c r="U232" s="146"/>
      <c r="V232" s="146"/>
    </row>
    <row r="233" spans="1:22" ht="30" customHeight="1" x14ac:dyDescent="0.25">
      <c r="A233" s="144" t="s">
        <v>538</v>
      </c>
      <c r="B233" s="145"/>
      <c r="C233" s="145"/>
      <c r="D233" s="145"/>
      <c r="E233" s="145"/>
      <c r="F233" s="145"/>
      <c r="G233" s="145"/>
      <c r="H233" s="146">
        <v>18</v>
      </c>
      <c r="I233" s="146"/>
      <c r="J233" s="146"/>
      <c r="K233" s="146">
        <v>95</v>
      </c>
      <c r="L233" s="146"/>
      <c r="M233" s="146"/>
      <c r="N233" s="146"/>
      <c r="O233" s="146"/>
      <c r="P233" s="146"/>
      <c r="Q233" s="146"/>
      <c r="R233" s="146"/>
      <c r="S233" s="146"/>
      <c r="T233" s="146"/>
      <c r="U233" s="146"/>
      <c r="V233" s="146"/>
    </row>
    <row r="234" spans="1:22" x14ac:dyDescent="0.25">
      <c r="A234" s="144" t="s">
        <v>539</v>
      </c>
      <c r="B234" s="145"/>
      <c r="C234" s="145"/>
      <c r="D234" s="145"/>
      <c r="E234" s="145"/>
      <c r="F234" s="145"/>
      <c r="G234" s="145"/>
      <c r="H234" s="146">
        <v>470</v>
      </c>
      <c r="I234" s="146"/>
      <c r="J234" s="146"/>
      <c r="K234" s="146">
        <v>3805</v>
      </c>
      <c r="L234" s="146"/>
      <c r="M234" s="146"/>
      <c r="N234" s="146"/>
      <c r="O234" s="146"/>
      <c r="P234" s="146"/>
      <c r="Q234" s="146"/>
      <c r="R234" s="146"/>
      <c r="S234" s="146"/>
      <c r="T234" s="146"/>
      <c r="U234" s="146"/>
      <c r="V234" s="146"/>
    </row>
    <row r="235" spans="1:22" x14ac:dyDescent="0.25">
      <c r="A235" s="144" t="s">
        <v>540</v>
      </c>
      <c r="B235" s="145"/>
      <c r="C235" s="145"/>
      <c r="D235" s="145"/>
      <c r="E235" s="145"/>
      <c r="F235" s="145"/>
      <c r="G235" s="145"/>
      <c r="H235" s="146">
        <v>824</v>
      </c>
      <c r="I235" s="146"/>
      <c r="J235" s="146"/>
      <c r="K235" s="146">
        <v>7911</v>
      </c>
      <c r="L235" s="146"/>
      <c r="M235" s="146"/>
      <c r="N235" s="146"/>
      <c r="O235" s="146"/>
      <c r="P235" s="146"/>
      <c r="Q235" s="146"/>
      <c r="R235" s="146"/>
      <c r="S235" s="146"/>
      <c r="T235" s="146"/>
      <c r="U235" s="146"/>
      <c r="V235" s="146"/>
    </row>
    <row r="236" spans="1:22" x14ac:dyDescent="0.25">
      <c r="A236" s="144" t="s">
        <v>541</v>
      </c>
      <c r="B236" s="145"/>
      <c r="C236" s="145"/>
      <c r="D236" s="145"/>
      <c r="E236" s="145"/>
      <c r="F236" s="145"/>
      <c r="G236" s="145"/>
      <c r="H236" s="146">
        <v>487</v>
      </c>
      <c r="I236" s="146"/>
      <c r="J236" s="146"/>
      <c r="K236" s="146">
        <v>4660</v>
      </c>
      <c r="L236" s="146"/>
      <c r="M236" s="146"/>
      <c r="N236" s="146"/>
      <c r="O236" s="146"/>
      <c r="P236" s="146"/>
      <c r="Q236" s="146"/>
      <c r="R236" s="146"/>
      <c r="S236" s="146"/>
      <c r="T236" s="146"/>
      <c r="U236" s="146"/>
      <c r="V236" s="146"/>
    </row>
    <row r="237" spans="1:22" x14ac:dyDescent="0.25">
      <c r="A237" s="144" t="s">
        <v>542</v>
      </c>
      <c r="B237" s="145"/>
      <c r="C237" s="145"/>
      <c r="D237" s="145"/>
      <c r="E237" s="145"/>
      <c r="F237" s="145"/>
      <c r="G237" s="145"/>
      <c r="H237" s="146">
        <v>16858</v>
      </c>
      <c r="I237" s="146"/>
      <c r="J237" s="146"/>
      <c r="K237" s="146">
        <v>111960</v>
      </c>
      <c r="L237" s="146"/>
      <c r="M237" s="146"/>
      <c r="N237" s="146"/>
      <c r="O237" s="146"/>
      <c r="P237" s="146"/>
      <c r="Q237" s="146"/>
      <c r="R237" s="146"/>
      <c r="S237" s="146"/>
      <c r="T237" s="146"/>
      <c r="U237" s="146"/>
      <c r="V237" s="146"/>
    </row>
    <row r="238" spans="1:22" ht="30" customHeight="1" x14ac:dyDescent="0.25">
      <c r="A238" s="144" t="s">
        <v>543</v>
      </c>
      <c r="B238" s="145"/>
      <c r="C238" s="145"/>
      <c r="D238" s="145"/>
      <c r="E238" s="145"/>
      <c r="F238" s="145"/>
      <c r="G238" s="145"/>
      <c r="H238" s="146">
        <v>1573.47</v>
      </c>
      <c r="I238" s="146"/>
      <c r="J238" s="146"/>
      <c r="K238" s="146">
        <v>5554.89</v>
      </c>
      <c r="L238" s="146"/>
      <c r="M238" s="146"/>
      <c r="N238" s="146"/>
      <c r="O238" s="146"/>
      <c r="P238" s="146"/>
      <c r="Q238" s="146"/>
      <c r="R238" s="146"/>
      <c r="S238" s="146"/>
      <c r="T238" s="146"/>
      <c r="U238" s="146"/>
      <c r="V238" s="146"/>
    </row>
    <row r="239" spans="1:22" x14ac:dyDescent="0.25">
      <c r="A239" s="147" t="s">
        <v>544</v>
      </c>
      <c r="B239" s="148"/>
      <c r="C239" s="148"/>
      <c r="D239" s="148"/>
      <c r="E239" s="148"/>
      <c r="F239" s="148"/>
      <c r="G239" s="148"/>
      <c r="H239" s="149">
        <v>18431.47</v>
      </c>
      <c r="I239" s="149"/>
      <c r="J239" s="149"/>
      <c r="K239" s="149">
        <v>117514.89</v>
      </c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  <c r="V239" s="149"/>
    </row>
    <row r="240" spans="1:22" x14ac:dyDescent="0.25">
      <c r="A240" s="50"/>
      <c r="B240" s="39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</row>
    <row r="241" spans="1:22" x14ac:dyDescent="0.25">
      <c r="A241" s="50"/>
      <c r="B241" s="39"/>
      <c r="C241" s="73" t="s">
        <v>62</v>
      </c>
      <c r="D241" s="48"/>
      <c r="E241" s="48"/>
      <c r="F241" s="48"/>
      <c r="G241" s="48"/>
      <c r="H241" s="74">
        <f>IF(ISBLANK(Y30),"",ROUND(Z30/Y30,2)*100)</f>
        <v>95</v>
      </c>
      <c r="I241" s="48"/>
      <c r="J241" s="48"/>
      <c r="K241" s="74">
        <f>IF(ISBLANK(Y31),"",ROUND(Z31/Y31,2)*100)</f>
        <v>81</v>
      </c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</row>
    <row r="242" spans="1:22" x14ac:dyDescent="0.25">
      <c r="A242" s="50"/>
      <c r="B242" s="39"/>
      <c r="C242" s="73" t="s">
        <v>63</v>
      </c>
      <c r="D242" s="48"/>
      <c r="E242" s="48"/>
      <c r="F242" s="48"/>
      <c r="G242" s="48"/>
      <c r="H242" s="45">
        <f>IF(ISBLANK(Y30),"",ROUND(AA30/Y30,2)*100)</f>
        <v>57.999999999999993</v>
      </c>
      <c r="I242" s="48"/>
      <c r="J242" s="48"/>
      <c r="K242" s="45">
        <f>IF(ISBLANK(Y31),"",ROUND(AA31/Y31,2)*100)</f>
        <v>46</v>
      </c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</row>
    <row r="243" spans="1:22" x14ac:dyDescent="0.25">
      <c r="A243" s="28"/>
      <c r="B243" s="28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</row>
    <row r="244" spans="1:22" x14ac:dyDescent="0.25">
      <c r="B244" s="75" t="s">
        <v>68</v>
      </c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</row>
    <row r="245" spans="1:22" x14ac:dyDescent="0.25">
      <c r="B245" s="3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</row>
    <row r="246" spans="1:22" x14ac:dyDescent="0.25">
      <c r="B246" s="75" t="s">
        <v>69</v>
      </c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</row>
    <row r="247" spans="1:22" x14ac:dyDescent="0.25">
      <c r="B247" s="46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</row>
    <row r="249" spans="1:22" x14ac:dyDescent="0.25">
      <c r="C249" s="49"/>
      <c r="D249" s="49"/>
      <c r="E249" s="49"/>
      <c r="F249" s="49"/>
      <c r="G249" s="49"/>
    </row>
    <row r="250" spans="1:22" x14ac:dyDescent="0.25">
      <c r="C250" s="49"/>
      <c r="D250" s="49"/>
      <c r="E250" s="49"/>
      <c r="F250" s="49"/>
      <c r="G250" s="49"/>
    </row>
    <row r="251" spans="1:22" x14ac:dyDescent="0.25">
      <c r="C251" s="49"/>
      <c r="D251" s="49"/>
      <c r="E251" s="49"/>
      <c r="F251" s="49"/>
      <c r="G251" s="49"/>
    </row>
    <row r="252" spans="1:22" x14ac:dyDescent="0.25">
      <c r="C252" s="49"/>
      <c r="D252" s="49"/>
      <c r="E252" s="49"/>
      <c r="F252" s="49"/>
      <c r="G252" s="49"/>
    </row>
    <row r="253" spans="1:22" x14ac:dyDescent="0.25">
      <c r="C253" s="49"/>
      <c r="D253" s="49"/>
      <c r="E253" s="49"/>
      <c r="F253" s="49"/>
      <c r="G253" s="49"/>
    </row>
    <row r="254" spans="1:22" x14ac:dyDescent="0.25">
      <c r="C254" s="49"/>
      <c r="D254" s="49"/>
      <c r="E254" s="49"/>
      <c r="F254" s="49"/>
      <c r="G254" s="49"/>
    </row>
    <row r="255" spans="1:22" x14ac:dyDescent="0.25">
      <c r="C255" s="49"/>
      <c r="D255" s="49"/>
      <c r="E255" s="49"/>
      <c r="F255" s="49"/>
      <c r="G255" s="49"/>
    </row>
    <row r="256" spans="1:22" x14ac:dyDescent="0.25">
      <c r="C256" s="49"/>
      <c r="D256" s="49"/>
      <c r="E256" s="49"/>
      <c r="F256" s="49"/>
      <c r="G256" s="49"/>
    </row>
    <row r="257" spans="3:7" x14ac:dyDescent="0.25">
      <c r="C257" s="49"/>
      <c r="D257" s="49"/>
      <c r="E257" s="49"/>
      <c r="F257" s="49"/>
      <c r="G257" s="49"/>
    </row>
    <row r="258" spans="3:7" x14ac:dyDescent="0.25">
      <c r="C258" s="49"/>
      <c r="D258" s="49"/>
      <c r="E258" s="49"/>
      <c r="F258" s="49"/>
      <c r="G258" s="49"/>
    </row>
    <row r="259" spans="3:7" x14ac:dyDescent="0.25">
      <c r="C259" s="49"/>
      <c r="D259" s="49"/>
      <c r="E259" s="49"/>
      <c r="F259" s="49"/>
      <c r="G259" s="49"/>
    </row>
    <row r="260" spans="3:7" x14ac:dyDescent="0.25">
      <c r="C260" s="49"/>
      <c r="D260" s="49"/>
      <c r="E260" s="49"/>
      <c r="F260" s="49"/>
      <c r="G260" s="49"/>
    </row>
  </sheetData>
  <mergeCells count="121">
    <mergeCell ref="A235:G235"/>
    <mergeCell ref="A236:G236"/>
    <mergeCell ref="A237:G237"/>
    <mergeCell ref="A238:G238"/>
    <mergeCell ref="A239:G239"/>
    <mergeCell ref="A229:G229"/>
    <mergeCell ref="A230:G230"/>
    <mergeCell ref="A231:G231"/>
    <mergeCell ref="A232:G232"/>
    <mergeCell ref="A233:G233"/>
    <mergeCell ref="A234:G234"/>
    <mergeCell ref="A223:G223"/>
    <mergeCell ref="A224:G224"/>
    <mergeCell ref="A225:G225"/>
    <mergeCell ref="A226:G226"/>
    <mergeCell ref="A227:G227"/>
    <mergeCell ref="A228:G228"/>
    <mergeCell ref="A217:G217"/>
    <mergeCell ref="A218:G218"/>
    <mergeCell ref="A219:G219"/>
    <mergeCell ref="A220:G220"/>
    <mergeCell ref="A221:G221"/>
    <mergeCell ref="A222:G222"/>
    <mergeCell ref="A196:V196"/>
    <mergeCell ref="A197:V197"/>
    <mergeCell ref="A201:V201"/>
    <mergeCell ref="A204:V204"/>
    <mergeCell ref="A208:V208"/>
    <mergeCell ref="A211:V211"/>
    <mergeCell ref="A181:V181"/>
    <mergeCell ref="A183:V183"/>
    <mergeCell ref="A189:V189"/>
    <mergeCell ref="A190:V190"/>
    <mergeCell ref="A192:V192"/>
    <mergeCell ref="A194:V194"/>
    <mergeCell ref="A158:V158"/>
    <mergeCell ref="A161:V161"/>
    <mergeCell ref="A165:V165"/>
    <mergeCell ref="A169:V169"/>
    <mergeCell ref="A174:V174"/>
    <mergeCell ref="A179:V179"/>
    <mergeCell ref="A145:V145"/>
    <mergeCell ref="A148:V148"/>
    <mergeCell ref="A150:V150"/>
    <mergeCell ref="A151:V151"/>
    <mergeCell ref="A154:V154"/>
    <mergeCell ref="A156:V156"/>
    <mergeCell ref="A130:V130"/>
    <mergeCell ref="A135:V135"/>
    <mergeCell ref="A136:V136"/>
    <mergeCell ref="A138:V138"/>
    <mergeCell ref="A140:V140"/>
    <mergeCell ref="A144:V144"/>
    <mergeCell ref="A114:V114"/>
    <mergeCell ref="A116:V116"/>
    <mergeCell ref="A119:V119"/>
    <mergeCell ref="A121:V121"/>
    <mergeCell ref="A123:V123"/>
    <mergeCell ref="A125:V125"/>
    <mergeCell ref="A99:V99"/>
    <mergeCell ref="A104:V104"/>
    <mergeCell ref="A106:V106"/>
    <mergeCell ref="A109:V109"/>
    <mergeCell ref="A111:V111"/>
    <mergeCell ref="A113:V113"/>
    <mergeCell ref="A82:V82"/>
    <mergeCell ref="A88:V88"/>
    <mergeCell ref="A89:V89"/>
    <mergeCell ref="A91:V91"/>
    <mergeCell ref="A96:V96"/>
    <mergeCell ref="A98:V98"/>
    <mergeCell ref="A68:V68"/>
    <mergeCell ref="A70:V70"/>
    <mergeCell ref="A74:V74"/>
    <mergeCell ref="A76:V76"/>
    <mergeCell ref="A78:V78"/>
    <mergeCell ref="A80:V80"/>
    <mergeCell ref="A56:V56"/>
    <mergeCell ref="A58:V58"/>
    <mergeCell ref="A61:V61"/>
    <mergeCell ref="A63:V63"/>
    <mergeCell ref="A65:V65"/>
    <mergeCell ref="A66:V66"/>
    <mergeCell ref="A40:V40"/>
    <mergeCell ref="A46:V46"/>
    <mergeCell ref="A48:V48"/>
    <mergeCell ref="A50:V50"/>
    <mergeCell ref="A52:V52"/>
    <mergeCell ref="A54:V54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6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545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18431.47/1000</f>
        <v>18.431470000000001</v>
      </c>
      <c r="H11" s="85"/>
      <c r="I11" s="55" t="s">
        <v>5</v>
      </c>
      <c r="J11" s="86">
        <f>117514.89/1000</f>
        <v>117.51488999999999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0.31169999999999998</v>
      </c>
      <c r="H14" s="85"/>
      <c r="I14" s="55" t="s">
        <v>7</v>
      </c>
      <c r="J14" s="86">
        <f>(P14+P15)/1000</f>
        <v>0.31169999999999998</v>
      </c>
      <c r="K14" s="87"/>
      <c r="L14" s="58">
        <v>3535</v>
      </c>
      <c r="M14" s="35" t="s">
        <v>7</v>
      </c>
      <c r="N14" s="57"/>
      <c r="O14" s="26">
        <v>310.14999999999998</v>
      </c>
      <c r="P14" s="27">
        <v>310.14999999999998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3555/1000</f>
        <v>3.5550000000000002</v>
      </c>
      <c r="H15" s="117"/>
      <c r="I15" s="55" t="s">
        <v>5</v>
      </c>
      <c r="J15" s="86">
        <f>39215/1000</f>
        <v>39.215000000000003</v>
      </c>
      <c r="K15" s="87"/>
      <c r="L15" s="59">
        <v>38985</v>
      </c>
      <c r="M15" s="35" t="s">
        <v>5</v>
      </c>
      <c r="N15" s="57"/>
      <c r="O15" s="26">
        <v>1.55</v>
      </c>
      <c r="P15" s="27">
        <v>1.55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230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546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547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548</v>
      </c>
      <c r="C26" s="132" t="s">
        <v>549</v>
      </c>
      <c r="D26" s="154" t="s">
        <v>550</v>
      </c>
      <c r="E26" s="155">
        <v>0.46</v>
      </c>
      <c r="F26" s="134" t="s">
        <v>551</v>
      </c>
      <c r="G26" s="134">
        <v>4.4400000000000004</v>
      </c>
      <c r="H26" s="156"/>
      <c r="I26" s="156"/>
      <c r="J26" s="134" t="s">
        <v>552</v>
      </c>
      <c r="K26" s="134">
        <v>48.9</v>
      </c>
      <c r="L26" s="157"/>
      <c r="M26" s="156">
        <f>IF(ISNUMBER(K26/G26),IF(NOT(K26/G26=0),K26/G26, " "), " ")</f>
        <v>11.013513513513512</v>
      </c>
      <c r="N26" s="154"/>
    </row>
    <row r="27" spans="1:23" s="29" customFormat="1" ht="22.8" x14ac:dyDescent="0.25">
      <c r="A27" s="152">
        <v>2</v>
      </c>
      <c r="B27" s="153" t="s">
        <v>553</v>
      </c>
      <c r="C27" s="132" t="s">
        <v>554</v>
      </c>
      <c r="D27" s="154" t="s">
        <v>550</v>
      </c>
      <c r="E27" s="155">
        <v>1.51</v>
      </c>
      <c r="F27" s="134" t="s">
        <v>555</v>
      </c>
      <c r="G27" s="134">
        <v>14.88</v>
      </c>
      <c r="H27" s="156"/>
      <c r="I27" s="156"/>
      <c r="J27" s="134" t="s">
        <v>556</v>
      </c>
      <c r="K27" s="134">
        <v>164.1</v>
      </c>
      <c r="L27" s="157"/>
      <c r="M27" s="156">
        <f>IF(ISNUMBER(K27/G27),IF(NOT(K27/G27=0),K27/G27, " "), " ")</f>
        <v>11.028225806451612</v>
      </c>
      <c r="N27" s="154"/>
    </row>
    <row r="28" spans="1:23" s="29" customFormat="1" ht="22.8" x14ac:dyDescent="0.25">
      <c r="A28" s="152">
        <v>3</v>
      </c>
      <c r="B28" s="153" t="s">
        <v>557</v>
      </c>
      <c r="C28" s="132" t="s">
        <v>558</v>
      </c>
      <c r="D28" s="154" t="s">
        <v>550</v>
      </c>
      <c r="E28" s="155">
        <v>0.25</v>
      </c>
      <c r="F28" s="134" t="s">
        <v>559</v>
      </c>
      <c r="G28" s="134">
        <v>2.4900000000000002</v>
      </c>
      <c r="H28" s="156"/>
      <c r="I28" s="156"/>
      <c r="J28" s="134" t="s">
        <v>560</v>
      </c>
      <c r="K28" s="134">
        <v>27.41</v>
      </c>
      <c r="L28" s="157"/>
      <c r="M28" s="156">
        <f>IF(ISNUMBER(K28/G28),IF(NOT(K28/G28=0),K28/G28, " "), " ")</f>
        <v>11.008032128514055</v>
      </c>
      <c r="N28" s="154"/>
    </row>
    <row r="29" spans="1:23" s="29" customFormat="1" ht="22.8" x14ac:dyDescent="0.25">
      <c r="A29" s="152">
        <v>4</v>
      </c>
      <c r="B29" s="153" t="s">
        <v>561</v>
      </c>
      <c r="C29" s="132" t="s">
        <v>562</v>
      </c>
      <c r="D29" s="154" t="s">
        <v>550</v>
      </c>
      <c r="E29" s="155">
        <v>83.95</v>
      </c>
      <c r="F29" s="134" t="s">
        <v>563</v>
      </c>
      <c r="G29" s="134">
        <v>867.18</v>
      </c>
      <c r="H29" s="156"/>
      <c r="I29" s="156"/>
      <c r="J29" s="134" t="s">
        <v>564</v>
      </c>
      <c r="K29" s="134">
        <v>9562.77</v>
      </c>
      <c r="L29" s="157"/>
      <c r="M29" s="156">
        <f>IF(ISNUMBER(K29/G29),IF(NOT(K29/G29=0),K29/G29, " "), " ")</f>
        <v>11.027433750778386</v>
      </c>
      <c r="N29" s="154"/>
    </row>
    <row r="30" spans="1:23" ht="22.8" x14ac:dyDescent="0.25">
      <c r="A30" s="152">
        <v>5</v>
      </c>
      <c r="B30" s="153" t="s">
        <v>565</v>
      </c>
      <c r="C30" s="132" t="s">
        <v>566</v>
      </c>
      <c r="D30" s="154" t="s">
        <v>550</v>
      </c>
      <c r="E30" s="155">
        <v>46.43</v>
      </c>
      <c r="F30" s="134" t="s">
        <v>567</v>
      </c>
      <c r="G30" s="134">
        <v>500.51</v>
      </c>
      <c r="H30" s="156"/>
      <c r="I30" s="156"/>
      <c r="J30" s="134" t="s">
        <v>568</v>
      </c>
      <c r="K30" s="134">
        <v>5518.7</v>
      </c>
      <c r="L30" s="157"/>
      <c r="M30" s="156">
        <f>IF(ISNUMBER(K30/G30),IF(NOT(K30/G30=0),K30/G30, " "), " ")</f>
        <v>11.026153323609918</v>
      </c>
      <c r="N30" s="154"/>
    </row>
    <row r="31" spans="1:23" ht="22.8" x14ac:dyDescent="0.25">
      <c r="A31" s="152">
        <v>6</v>
      </c>
      <c r="B31" s="153" t="s">
        <v>569</v>
      </c>
      <c r="C31" s="132" t="s">
        <v>570</v>
      </c>
      <c r="D31" s="154" t="s">
        <v>550</v>
      </c>
      <c r="E31" s="155">
        <v>8.42</v>
      </c>
      <c r="F31" s="134" t="s">
        <v>571</v>
      </c>
      <c r="G31" s="134">
        <v>91.95</v>
      </c>
      <c r="H31" s="156"/>
      <c r="I31" s="156"/>
      <c r="J31" s="134" t="s">
        <v>572</v>
      </c>
      <c r="K31" s="134">
        <v>1013.26</v>
      </c>
      <c r="L31" s="157"/>
      <c r="M31" s="156">
        <f>IF(ISNUMBER(K31/G31),IF(NOT(K31/G31=0),K31/G31, " "), " ")</f>
        <v>11.01968461120174</v>
      </c>
      <c r="N31" s="154"/>
    </row>
    <row r="32" spans="1:23" ht="22.8" x14ac:dyDescent="0.25">
      <c r="A32" s="152">
        <v>7</v>
      </c>
      <c r="B32" s="153" t="s">
        <v>573</v>
      </c>
      <c r="C32" s="132" t="s">
        <v>574</v>
      </c>
      <c r="D32" s="154" t="s">
        <v>550</v>
      </c>
      <c r="E32" s="155">
        <v>10.46</v>
      </c>
      <c r="F32" s="134" t="s">
        <v>575</v>
      </c>
      <c r="G32" s="134">
        <v>117.15</v>
      </c>
      <c r="H32" s="156"/>
      <c r="I32" s="156"/>
      <c r="J32" s="134" t="s">
        <v>576</v>
      </c>
      <c r="K32" s="134">
        <v>1290.98</v>
      </c>
      <c r="L32" s="157"/>
      <c r="M32" s="156">
        <f>IF(ISNUMBER(K32/G32),IF(NOT(K32/G32=0),K32/G32, " "), " ")</f>
        <v>11.019889031156636</v>
      </c>
      <c r="N32" s="154"/>
    </row>
    <row r="33" spans="1:14" ht="22.8" x14ac:dyDescent="0.25">
      <c r="A33" s="152">
        <v>8</v>
      </c>
      <c r="B33" s="153" t="s">
        <v>577</v>
      </c>
      <c r="C33" s="132" t="s">
        <v>578</v>
      </c>
      <c r="D33" s="154" t="s">
        <v>550</v>
      </c>
      <c r="E33" s="155">
        <v>2.4300000000000002</v>
      </c>
      <c r="F33" s="134" t="s">
        <v>579</v>
      </c>
      <c r="G33" s="134">
        <v>27.87</v>
      </c>
      <c r="H33" s="156"/>
      <c r="I33" s="156"/>
      <c r="J33" s="134" t="s">
        <v>580</v>
      </c>
      <c r="K33" s="134">
        <v>307.08</v>
      </c>
      <c r="L33" s="157"/>
      <c r="M33" s="156">
        <f>IF(ISNUMBER(K33/G33),IF(NOT(K33/G33=0),K33/G33, " "), " ")</f>
        <v>11.018299246501615</v>
      </c>
      <c r="N33" s="154"/>
    </row>
    <row r="34" spans="1:14" ht="22.8" x14ac:dyDescent="0.25">
      <c r="A34" s="152">
        <v>9</v>
      </c>
      <c r="B34" s="153" t="s">
        <v>581</v>
      </c>
      <c r="C34" s="132" t="s">
        <v>582</v>
      </c>
      <c r="D34" s="154" t="s">
        <v>550</v>
      </c>
      <c r="E34" s="155">
        <v>0.54</v>
      </c>
      <c r="F34" s="134" t="s">
        <v>583</v>
      </c>
      <c r="G34" s="134">
        <v>6.42</v>
      </c>
      <c r="H34" s="156"/>
      <c r="I34" s="156"/>
      <c r="J34" s="134" t="s">
        <v>584</v>
      </c>
      <c r="K34" s="134">
        <v>70.78</v>
      </c>
      <c r="L34" s="157"/>
      <c r="M34" s="156">
        <f>IF(ISNUMBER(K34/G34),IF(NOT(K34/G34=0),K34/G34, " "), " ")</f>
        <v>11.024922118380063</v>
      </c>
      <c r="N34" s="154"/>
    </row>
    <row r="35" spans="1:14" ht="22.8" x14ac:dyDescent="0.25">
      <c r="A35" s="152">
        <v>10</v>
      </c>
      <c r="B35" s="153" t="s">
        <v>585</v>
      </c>
      <c r="C35" s="132" t="s">
        <v>586</v>
      </c>
      <c r="D35" s="154" t="s">
        <v>550</v>
      </c>
      <c r="E35" s="155">
        <v>0.86</v>
      </c>
      <c r="F35" s="134" t="s">
        <v>587</v>
      </c>
      <c r="G35" s="134">
        <v>10.35</v>
      </c>
      <c r="H35" s="156"/>
      <c r="I35" s="156"/>
      <c r="J35" s="134" t="s">
        <v>588</v>
      </c>
      <c r="K35" s="134">
        <v>113.97</v>
      </c>
      <c r="L35" s="157"/>
      <c r="M35" s="156">
        <f>IF(ISNUMBER(K35/G35),IF(NOT(K35/G35=0),K35/G35, " "), " ")</f>
        <v>11.011594202898552</v>
      </c>
      <c r="N35" s="154"/>
    </row>
    <row r="36" spans="1:14" ht="22.8" x14ac:dyDescent="0.25">
      <c r="A36" s="152">
        <v>11</v>
      </c>
      <c r="B36" s="153" t="s">
        <v>589</v>
      </c>
      <c r="C36" s="132" t="s">
        <v>590</v>
      </c>
      <c r="D36" s="154" t="s">
        <v>550</v>
      </c>
      <c r="E36" s="155">
        <v>136.84</v>
      </c>
      <c r="F36" s="134" t="s">
        <v>591</v>
      </c>
      <c r="G36" s="134">
        <v>1663.96</v>
      </c>
      <c r="H36" s="156"/>
      <c r="I36" s="156"/>
      <c r="J36" s="134" t="s">
        <v>592</v>
      </c>
      <c r="K36" s="134">
        <v>18337.919999999998</v>
      </c>
      <c r="L36" s="157"/>
      <c r="M36" s="156">
        <f>IF(ISNUMBER(K36/G36),IF(NOT(K36/G36=0),K36/G36, " "), " ")</f>
        <v>11.020649534844587</v>
      </c>
      <c r="N36" s="154"/>
    </row>
    <row r="37" spans="1:14" ht="22.8" x14ac:dyDescent="0.25">
      <c r="A37" s="152">
        <v>12</v>
      </c>
      <c r="B37" s="153" t="s">
        <v>593</v>
      </c>
      <c r="C37" s="132" t="s">
        <v>594</v>
      </c>
      <c r="D37" s="154" t="s">
        <v>550</v>
      </c>
      <c r="E37" s="155">
        <v>3.69</v>
      </c>
      <c r="F37" s="134" t="s">
        <v>595</v>
      </c>
      <c r="G37" s="134">
        <v>45.53</v>
      </c>
      <c r="H37" s="156"/>
      <c r="I37" s="156"/>
      <c r="J37" s="134" t="s">
        <v>596</v>
      </c>
      <c r="K37" s="134">
        <v>501.91</v>
      </c>
      <c r="L37" s="157"/>
      <c r="M37" s="156">
        <f>IF(ISNUMBER(K37/G37),IF(NOT(K37/G37=0),K37/G37, " "), " ")</f>
        <v>11.023720623764552</v>
      </c>
      <c r="N37" s="154"/>
    </row>
    <row r="38" spans="1:14" ht="22.8" x14ac:dyDescent="0.25">
      <c r="A38" s="152">
        <v>13</v>
      </c>
      <c r="B38" s="153" t="s">
        <v>597</v>
      </c>
      <c r="C38" s="132" t="s">
        <v>598</v>
      </c>
      <c r="D38" s="154" t="s">
        <v>550</v>
      </c>
      <c r="E38" s="155">
        <v>6.82</v>
      </c>
      <c r="F38" s="134" t="s">
        <v>599</v>
      </c>
      <c r="G38" s="134">
        <v>85.52</v>
      </c>
      <c r="H38" s="156"/>
      <c r="I38" s="156"/>
      <c r="J38" s="134" t="s">
        <v>600</v>
      </c>
      <c r="K38" s="134">
        <v>942.26</v>
      </c>
      <c r="L38" s="157"/>
      <c r="M38" s="156">
        <f>IF(ISNUMBER(K38/G38),IF(NOT(K38/G38=0),K38/G38, " "), " ")</f>
        <v>11.01800748362956</v>
      </c>
      <c r="N38" s="154"/>
    </row>
    <row r="39" spans="1:14" ht="22.8" x14ac:dyDescent="0.25">
      <c r="A39" s="152">
        <v>14</v>
      </c>
      <c r="B39" s="153" t="s">
        <v>601</v>
      </c>
      <c r="C39" s="132" t="s">
        <v>602</v>
      </c>
      <c r="D39" s="154" t="s">
        <v>550</v>
      </c>
      <c r="E39" s="155">
        <v>4.9000000000000004</v>
      </c>
      <c r="F39" s="134" t="s">
        <v>603</v>
      </c>
      <c r="G39" s="134">
        <v>62.33</v>
      </c>
      <c r="H39" s="156"/>
      <c r="I39" s="156"/>
      <c r="J39" s="134" t="s">
        <v>604</v>
      </c>
      <c r="K39" s="134">
        <v>686.84</v>
      </c>
      <c r="L39" s="157"/>
      <c r="M39" s="156">
        <f>IF(ISNUMBER(K39/G39),IF(NOT(K39/G39=0),K39/G39, " "), " ")</f>
        <v>11.01941280282368</v>
      </c>
      <c r="N39" s="154"/>
    </row>
    <row r="40" spans="1:14" ht="22.8" x14ac:dyDescent="0.25">
      <c r="A40" s="152">
        <v>15</v>
      </c>
      <c r="B40" s="153" t="s">
        <v>605</v>
      </c>
      <c r="C40" s="132" t="s">
        <v>606</v>
      </c>
      <c r="D40" s="154" t="s">
        <v>550</v>
      </c>
      <c r="E40" s="155">
        <v>7.0000000000000007E-2</v>
      </c>
      <c r="F40" s="134" t="s">
        <v>607</v>
      </c>
      <c r="G40" s="134">
        <v>0.92</v>
      </c>
      <c r="H40" s="156"/>
      <c r="I40" s="156"/>
      <c r="J40" s="134" t="s">
        <v>608</v>
      </c>
      <c r="K40" s="134">
        <v>10.09</v>
      </c>
      <c r="L40" s="157"/>
      <c r="M40" s="156">
        <f>IF(ISNUMBER(K40/G40),IF(NOT(K40/G40=0),K40/G40, " "), " ")</f>
        <v>10.967391304347826</v>
      </c>
      <c r="N40" s="154"/>
    </row>
    <row r="41" spans="1:14" ht="22.8" x14ac:dyDescent="0.25">
      <c r="A41" s="152">
        <v>16</v>
      </c>
      <c r="B41" s="153" t="s">
        <v>609</v>
      </c>
      <c r="C41" s="132" t="s">
        <v>610</v>
      </c>
      <c r="D41" s="154" t="s">
        <v>550</v>
      </c>
      <c r="E41" s="155">
        <v>2.52</v>
      </c>
      <c r="F41" s="134" t="s">
        <v>611</v>
      </c>
      <c r="G41" s="134">
        <v>35.909999999999997</v>
      </c>
      <c r="H41" s="156"/>
      <c r="I41" s="156"/>
      <c r="J41" s="134" t="s">
        <v>612</v>
      </c>
      <c r="K41" s="134">
        <v>395.78</v>
      </c>
      <c r="L41" s="157"/>
      <c r="M41" s="156">
        <f>IF(ISNUMBER(K41/G41),IF(NOT(K41/G41=0),K41/G41, " "), " ")</f>
        <v>11.021442495126706</v>
      </c>
      <c r="N41" s="154"/>
    </row>
    <row r="42" spans="1:14" ht="22.8" x14ac:dyDescent="0.25">
      <c r="A42" s="152">
        <v>17</v>
      </c>
      <c r="B42" s="153">
        <v>2</v>
      </c>
      <c r="C42" s="132" t="s">
        <v>613</v>
      </c>
      <c r="D42" s="154" t="s">
        <v>550</v>
      </c>
      <c r="E42" s="155">
        <v>1.55</v>
      </c>
      <c r="F42" s="134" t="s">
        <v>614</v>
      </c>
      <c r="G42" s="134"/>
      <c r="H42" s="156"/>
      <c r="I42" s="156"/>
      <c r="J42" s="134" t="s">
        <v>614</v>
      </c>
      <c r="K42" s="134"/>
      <c r="L42" s="157"/>
      <c r="M42" s="156" t="str">
        <f>IF(ISNUMBER(K42/G42),IF(NOT(K42/G42=0),K42/G42, " "), " ")</f>
        <v xml:space="preserve"> </v>
      </c>
      <c r="N42" s="154"/>
    </row>
    <row r="43" spans="1:14" ht="19.350000000000001" customHeight="1" x14ac:dyDescent="0.25">
      <c r="A43" s="128" t="s">
        <v>615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22.8" x14ac:dyDescent="0.25">
      <c r="A44" s="152">
        <v>18</v>
      </c>
      <c r="B44" s="153">
        <v>30101</v>
      </c>
      <c r="C44" s="132" t="s">
        <v>616</v>
      </c>
      <c r="D44" s="154" t="s">
        <v>617</v>
      </c>
      <c r="E44" s="155">
        <v>0.01</v>
      </c>
      <c r="F44" s="134" t="s">
        <v>618</v>
      </c>
      <c r="G44" s="134">
        <v>1.1200000000000001</v>
      </c>
      <c r="H44" s="156"/>
      <c r="I44" s="156"/>
      <c r="J44" s="134" t="s">
        <v>619</v>
      </c>
      <c r="K44" s="134">
        <v>4.49</v>
      </c>
      <c r="L44" s="157"/>
      <c r="M44" s="156">
        <f>IF(ISNUMBER(K44/G44),IF(NOT(K44/G44=0),K44/G44, " "), " ")</f>
        <v>4.0089285714285712</v>
      </c>
      <c r="N44" s="154" t="s">
        <v>620</v>
      </c>
    </row>
    <row r="45" spans="1:14" ht="22.8" x14ac:dyDescent="0.25">
      <c r="A45" s="152">
        <v>19</v>
      </c>
      <c r="B45" s="153">
        <v>30303</v>
      </c>
      <c r="C45" s="132" t="s">
        <v>621</v>
      </c>
      <c r="D45" s="154" t="s">
        <v>617</v>
      </c>
      <c r="E45" s="155">
        <v>0.02</v>
      </c>
      <c r="F45" s="134" t="s">
        <v>622</v>
      </c>
      <c r="G45" s="134">
        <v>0.02</v>
      </c>
      <c r="H45" s="156"/>
      <c r="I45" s="156"/>
      <c r="J45" s="134" t="s">
        <v>623</v>
      </c>
      <c r="K45" s="134">
        <v>0.1</v>
      </c>
      <c r="L45" s="157"/>
      <c r="M45" s="156">
        <f>IF(ISNUMBER(K45/G45),IF(NOT(K45/G45=0),K45/G45, " "), " ")</f>
        <v>5</v>
      </c>
      <c r="N45" s="154" t="s">
        <v>620</v>
      </c>
    </row>
    <row r="46" spans="1:14" ht="22.8" x14ac:dyDescent="0.25">
      <c r="A46" s="152">
        <v>20</v>
      </c>
      <c r="B46" s="153">
        <v>30954</v>
      </c>
      <c r="C46" s="132" t="s">
        <v>624</v>
      </c>
      <c r="D46" s="154" t="s">
        <v>617</v>
      </c>
      <c r="E46" s="155">
        <v>0.37</v>
      </c>
      <c r="F46" s="134" t="s">
        <v>625</v>
      </c>
      <c r="G46" s="134">
        <v>12.49</v>
      </c>
      <c r="H46" s="156"/>
      <c r="I46" s="156"/>
      <c r="J46" s="134" t="s">
        <v>626</v>
      </c>
      <c r="K46" s="134">
        <v>57.35</v>
      </c>
      <c r="L46" s="157"/>
      <c r="M46" s="156">
        <f>IF(ISNUMBER(K46/G46),IF(NOT(K46/G46=0),K46/G46, " "), " ")</f>
        <v>4.5916733386709367</v>
      </c>
      <c r="N46" s="154" t="s">
        <v>627</v>
      </c>
    </row>
    <row r="47" spans="1:14" ht="22.8" x14ac:dyDescent="0.25">
      <c r="A47" s="152">
        <v>21</v>
      </c>
      <c r="B47" s="153">
        <v>40502</v>
      </c>
      <c r="C47" s="132" t="s">
        <v>628</v>
      </c>
      <c r="D47" s="154" t="s">
        <v>617</v>
      </c>
      <c r="E47" s="155">
        <v>0.95</v>
      </c>
      <c r="F47" s="134" t="s">
        <v>629</v>
      </c>
      <c r="G47" s="134">
        <v>7.46</v>
      </c>
      <c r="H47" s="156"/>
      <c r="I47" s="156"/>
      <c r="J47" s="134" t="s">
        <v>630</v>
      </c>
      <c r="K47" s="134">
        <v>42.75</v>
      </c>
      <c r="L47" s="157"/>
      <c r="M47" s="156">
        <f>IF(ISNUMBER(K47/G47),IF(NOT(K47/G47=0),K47/G47, " "), " ")</f>
        <v>5.7305630026809649</v>
      </c>
      <c r="N47" s="154" t="s">
        <v>620</v>
      </c>
    </row>
    <row r="48" spans="1:14" ht="22.8" x14ac:dyDescent="0.25">
      <c r="A48" s="152">
        <v>22</v>
      </c>
      <c r="B48" s="153">
        <v>40504</v>
      </c>
      <c r="C48" s="132" t="s">
        <v>631</v>
      </c>
      <c r="D48" s="154" t="s">
        <v>617</v>
      </c>
      <c r="E48" s="155">
        <v>2.39</v>
      </c>
      <c r="F48" s="134" t="s">
        <v>632</v>
      </c>
      <c r="G48" s="134">
        <v>3.07</v>
      </c>
      <c r="H48" s="156"/>
      <c r="I48" s="156"/>
      <c r="J48" s="134" t="s">
        <v>633</v>
      </c>
      <c r="K48" s="134">
        <v>7.17</v>
      </c>
      <c r="L48" s="157"/>
      <c r="M48" s="156">
        <f>IF(ISNUMBER(K48/G48),IF(NOT(K48/G48=0),K48/G48, " "), " ")</f>
        <v>2.3355048859934855</v>
      </c>
      <c r="N48" s="154" t="s">
        <v>620</v>
      </c>
    </row>
    <row r="49" spans="1:14" ht="22.8" x14ac:dyDescent="0.25">
      <c r="A49" s="152">
        <v>23</v>
      </c>
      <c r="B49" s="153">
        <v>110901</v>
      </c>
      <c r="C49" s="132" t="s">
        <v>634</v>
      </c>
      <c r="D49" s="154" t="s">
        <v>617</v>
      </c>
      <c r="E49" s="155">
        <v>7.0000000000000007E-2</v>
      </c>
      <c r="F49" s="134" t="s">
        <v>635</v>
      </c>
      <c r="G49" s="134">
        <v>1.01</v>
      </c>
      <c r="H49" s="156"/>
      <c r="I49" s="156"/>
      <c r="J49" s="134" t="s">
        <v>636</v>
      </c>
      <c r="K49" s="134">
        <v>10.01</v>
      </c>
      <c r="L49" s="157"/>
      <c r="M49" s="156">
        <f>IF(ISNUMBER(K49/G49),IF(NOT(K49/G49=0),K49/G49, " "), " ")</f>
        <v>9.9108910891089099</v>
      </c>
      <c r="N49" s="154" t="s">
        <v>620</v>
      </c>
    </row>
    <row r="50" spans="1:14" ht="22.8" x14ac:dyDescent="0.25">
      <c r="A50" s="152">
        <v>24</v>
      </c>
      <c r="B50" s="153">
        <v>110902</v>
      </c>
      <c r="C50" s="132" t="s">
        <v>637</v>
      </c>
      <c r="D50" s="154" t="s">
        <v>617</v>
      </c>
      <c r="E50" s="155">
        <v>0.02</v>
      </c>
      <c r="F50" s="134" t="s">
        <v>638</v>
      </c>
      <c r="G50" s="134">
        <v>0.36</v>
      </c>
      <c r="H50" s="156"/>
      <c r="I50" s="156"/>
      <c r="J50" s="134" t="s">
        <v>639</v>
      </c>
      <c r="K50" s="134">
        <v>3.09</v>
      </c>
      <c r="L50" s="157"/>
      <c r="M50" s="156">
        <f>IF(ISNUMBER(K50/G50),IF(NOT(K50/G50=0),K50/G50, " "), " ")</f>
        <v>8.5833333333333339</v>
      </c>
      <c r="N50" s="154" t="s">
        <v>640</v>
      </c>
    </row>
    <row r="51" spans="1:14" ht="22.8" x14ac:dyDescent="0.25">
      <c r="A51" s="152">
        <v>25</v>
      </c>
      <c r="B51" s="153">
        <v>150101</v>
      </c>
      <c r="C51" s="132" t="s">
        <v>641</v>
      </c>
      <c r="D51" s="154" t="s">
        <v>617</v>
      </c>
      <c r="E51" s="155">
        <v>0.02</v>
      </c>
      <c r="F51" s="134" t="s">
        <v>642</v>
      </c>
      <c r="G51" s="134">
        <v>2.6</v>
      </c>
      <c r="H51" s="156"/>
      <c r="I51" s="156"/>
      <c r="J51" s="134" t="s">
        <v>643</v>
      </c>
      <c r="K51" s="134">
        <v>13.6</v>
      </c>
      <c r="L51" s="157"/>
      <c r="M51" s="156">
        <f>IF(ISNUMBER(K51/G51),IF(NOT(K51/G51=0),K51/G51, " "), " ")</f>
        <v>5.2307692307692308</v>
      </c>
      <c r="N51" s="154" t="s">
        <v>620</v>
      </c>
    </row>
    <row r="52" spans="1:14" ht="22.8" x14ac:dyDescent="0.25">
      <c r="A52" s="152">
        <v>26</v>
      </c>
      <c r="B52" s="153">
        <v>253100</v>
      </c>
      <c r="C52" s="132" t="s">
        <v>644</v>
      </c>
      <c r="D52" s="154" t="s">
        <v>617</v>
      </c>
      <c r="E52" s="155">
        <v>0.01</v>
      </c>
      <c r="F52" s="134" t="s">
        <v>645</v>
      </c>
      <c r="G52" s="134">
        <v>0.02</v>
      </c>
      <c r="H52" s="156"/>
      <c r="I52" s="156"/>
      <c r="J52" s="134" t="s">
        <v>646</v>
      </c>
      <c r="K52" s="134">
        <v>0.09</v>
      </c>
      <c r="L52" s="157"/>
      <c r="M52" s="156">
        <f>IF(ISNUMBER(K52/G52),IF(NOT(K52/G52=0),K52/G52, " "), " ")</f>
        <v>4.5</v>
      </c>
      <c r="N52" s="154" t="s">
        <v>640</v>
      </c>
    </row>
    <row r="53" spans="1:14" ht="22.8" x14ac:dyDescent="0.25">
      <c r="A53" s="152">
        <v>27</v>
      </c>
      <c r="B53" s="153">
        <v>310102</v>
      </c>
      <c r="C53" s="132" t="s">
        <v>647</v>
      </c>
      <c r="D53" s="154" t="s">
        <v>617</v>
      </c>
      <c r="E53" s="155">
        <v>0.27</v>
      </c>
      <c r="F53" s="134" t="s">
        <v>648</v>
      </c>
      <c r="G53" s="134">
        <v>1.9</v>
      </c>
      <c r="H53" s="156"/>
      <c r="I53" s="156"/>
      <c r="J53" s="134" t="s">
        <v>649</v>
      </c>
      <c r="K53" s="134">
        <v>18.61</v>
      </c>
      <c r="L53" s="157"/>
      <c r="M53" s="156">
        <f>IF(ISNUMBER(K53/G53),IF(NOT(K53/G53=0),K53/G53, " "), " ")</f>
        <v>9.7947368421052641</v>
      </c>
      <c r="N53" s="154" t="s">
        <v>640</v>
      </c>
    </row>
    <row r="54" spans="1:14" ht="22.8" x14ac:dyDescent="0.25">
      <c r="A54" s="152">
        <v>28</v>
      </c>
      <c r="B54" s="153">
        <v>330206</v>
      </c>
      <c r="C54" s="132" t="s">
        <v>650</v>
      </c>
      <c r="D54" s="154" t="s">
        <v>617</v>
      </c>
      <c r="E54" s="155">
        <v>3.11</v>
      </c>
      <c r="F54" s="134" t="s">
        <v>651</v>
      </c>
      <c r="G54" s="134">
        <v>7.21</v>
      </c>
      <c r="H54" s="156"/>
      <c r="I54" s="156"/>
      <c r="J54" s="134" t="s">
        <v>652</v>
      </c>
      <c r="K54" s="134">
        <v>34.21</v>
      </c>
      <c r="L54" s="157"/>
      <c r="M54" s="156">
        <f>IF(ISNUMBER(K54/G54),IF(NOT(K54/G54=0),K54/G54, " "), " ")</f>
        <v>4.7447988904299585</v>
      </c>
      <c r="N54" s="154" t="s">
        <v>620</v>
      </c>
    </row>
    <row r="55" spans="1:14" ht="22.8" x14ac:dyDescent="0.25">
      <c r="A55" s="152">
        <v>29</v>
      </c>
      <c r="B55" s="153">
        <v>380111</v>
      </c>
      <c r="C55" s="132" t="s">
        <v>653</v>
      </c>
      <c r="D55" s="154" t="s">
        <v>617</v>
      </c>
      <c r="E55" s="155">
        <v>7.0000000000000007E-2</v>
      </c>
      <c r="F55" s="134" t="s">
        <v>654</v>
      </c>
      <c r="G55" s="134">
        <v>16.190000000000001</v>
      </c>
      <c r="H55" s="156"/>
      <c r="I55" s="156"/>
      <c r="J55" s="134" t="s">
        <v>655</v>
      </c>
      <c r="K55" s="134">
        <v>38.409999999999997</v>
      </c>
      <c r="L55" s="157"/>
      <c r="M55" s="156">
        <f>IF(ISNUMBER(K55/G55),IF(NOT(K55/G55=0),K55/G55, " "), " ")</f>
        <v>2.3724521309450273</v>
      </c>
      <c r="N55" s="154" t="s">
        <v>640</v>
      </c>
    </row>
    <row r="56" spans="1:14" ht="22.8" x14ac:dyDescent="0.25">
      <c r="A56" s="152">
        <v>30</v>
      </c>
      <c r="B56" s="153">
        <v>380182</v>
      </c>
      <c r="C56" s="132" t="s">
        <v>656</v>
      </c>
      <c r="D56" s="154" t="s">
        <v>617</v>
      </c>
      <c r="E56" s="155">
        <v>0.16</v>
      </c>
      <c r="F56" s="134" t="s">
        <v>657</v>
      </c>
      <c r="G56" s="134">
        <v>255.31</v>
      </c>
      <c r="H56" s="156"/>
      <c r="I56" s="156"/>
      <c r="J56" s="134" t="s">
        <v>658</v>
      </c>
      <c r="K56" s="134">
        <v>362.42</v>
      </c>
      <c r="L56" s="157"/>
      <c r="M56" s="156">
        <f>IF(ISNUMBER(K56/G56),IF(NOT(K56/G56=0),K56/G56, " "), " ")</f>
        <v>1.4195291997963262</v>
      </c>
      <c r="N56" s="154" t="s">
        <v>640</v>
      </c>
    </row>
    <row r="57" spans="1:14" ht="22.8" x14ac:dyDescent="0.25">
      <c r="A57" s="152">
        <v>31</v>
      </c>
      <c r="B57" s="153">
        <v>390512</v>
      </c>
      <c r="C57" s="132" t="s">
        <v>659</v>
      </c>
      <c r="D57" s="154" t="s">
        <v>617</v>
      </c>
      <c r="E57" s="155">
        <v>0.19</v>
      </c>
      <c r="F57" s="134" t="s">
        <v>660</v>
      </c>
      <c r="G57" s="134">
        <v>31.3</v>
      </c>
      <c r="H57" s="156"/>
      <c r="I57" s="156"/>
      <c r="J57" s="134" t="s">
        <v>661</v>
      </c>
      <c r="K57" s="134">
        <v>105.85</v>
      </c>
      <c r="L57" s="157"/>
      <c r="M57" s="156">
        <f>IF(ISNUMBER(K57/G57),IF(NOT(K57/G57=0),K57/G57, " "), " ")</f>
        <v>3.3817891373801916</v>
      </c>
      <c r="N57" s="154" t="s">
        <v>640</v>
      </c>
    </row>
    <row r="58" spans="1:14" ht="22.8" x14ac:dyDescent="0.25">
      <c r="A58" s="152">
        <v>32</v>
      </c>
      <c r="B58" s="153">
        <v>391701</v>
      </c>
      <c r="C58" s="132" t="s">
        <v>662</v>
      </c>
      <c r="D58" s="154" t="s">
        <v>617</v>
      </c>
      <c r="E58" s="155">
        <v>0.19</v>
      </c>
      <c r="F58" s="134" t="s">
        <v>663</v>
      </c>
      <c r="G58" s="134">
        <v>25.34</v>
      </c>
      <c r="H58" s="156"/>
      <c r="I58" s="156"/>
      <c r="J58" s="134" t="s">
        <v>664</v>
      </c>
      <c r="K58" s="134">
        <v>79.87</v>
      </c>
      <c r="L58" s="157"/>
      <c r="M58" s="156">
        <f>IF(ISNUMBER(K58/G58),IF(NOT(K58/G58=0),K58/G58, " "), " ")</f>
        <v>3.1519337016574589</v>
      </c>
      <c r="N58" s="154" t="s">
        <v>640</v>
      </c>
    </row>
    <row r="59" spans="1:14" ht="22.8" x14ac:dyDescent="0.25">
      <c r="A59" s="152">
        <v>33</v>
      </c>
      <c r="B59" s="153">
        <v>394111</v>
      </c>
      <c r="C59" s="132" t="s">
        <v>665</v>
      </c>
      <c r="D59" s="154" t="s">
        <v>617</v>
      </c>
      <c r="E59" s="155">
        <v>0.19</v>
      </c>
      <c r="F59" s="134" t="s">
        <v>666</v>
      </c>
      <c r="G59" s="134">
        <v>152.59</v>
      </c>
      <c r="H59" s="156"/>
      <c r="I59" s="156"/>
      <c r="J59" s="134" t="s">
        <v>667</v>
      </c>
      <c r="K59" s="134">
        <v>382.87</v>
      </c>
      <c r="L59" s="157"/>
      <c r="M59" s="156">
        <f>IF(ISNUMBER(K59/G59),IF(NOT(K59/G59=0),K59/G59, " "), " ")</f>
        <v>2.5091421456189789</v>
      </c>
      <c r="N59" s="154" t="s">
        <v>640</v>
      </c>
    </row>
    <row r="60" spans="1:14" ht="22.8" x14ac:dyDescent="0.25">
      <c r="A60" s="152">
        <v>34</v>
      </c>
      <c r="B60" s="153">
        <v>400001</v>
      </c>
      <c r="C60" s="132" t="s">
        <v>668</v>
      </c>
      <c r="D60" s="154" t="s">
        <v>617</v>
      </c>
      <c r="E60" s="155">
        <v>0.57999999999999996</v>
      </c>
      <c r="F60" s="134" t="s">
        <v>669</v>
      </c>
      <c r="G60" s="134">
        <v>59.82</v>
      </c>
      <c r="H60" s="156"/>
      <c r="I60" s="156"/>
      <c r="J60" s="134" t="s">
        <v>670</v>
      </c>
      <c r="K60" s="134">
        <v>330.6</v>
      </c>
      <c r="L60" s="157"/>
      <c r="M60" s="156">
        <f>IF(ISNUMBER(K60/G60),IF(NOT(K60/G60=0),K60/G60, " "), " ")</f>
        <v>5.5265797392176532</v>
      </c>
      <c r="N60" s="154" t="s">
        <v>620</v>
      </c>
    </row>
    <row r="61" spans="1:14" ht="22.8" x14ac:dyDescent="0.25">
      <c r="A61" s="152">
        <v>35</v>
      </c>
      <c r="B61" s="153">
        <v>400005</v>
      </c>
      <c r="C61" s="132" t="s">
        <v>671</v>
      </c>
      <c r="D61" s="154" t="s">
        <v>617</v>
      </c>
      <c r="E61" s="155">
        <v>0.19</v>
      </c>
      <c r="F61" s="134" t="s">
        <v>672</v>
      </c>
      <c r="G61" s="134">
        <v>48.71</v>
      </c>
      <c r="H61" s="156"/>
      <c r="I61" s="156"/>
      <c r="J61" s="134" t="s">
        <v>673</v>
      </c>
      <c r="K61" s="134">
        <v>169.24</v>
      </c>
      <c r="L61" s="157"/>
      <c r="M61" s="156">
        <f>IF(ISNUMBER(K61/G61),IF(NOT(K61/G61=0),K61/G61, " "), " ")</f>
        <v>3.4744405666187643</v>
      </c>
      <c r="N61" s="154" t="s">
        <v>640</v>
      </c>
    </row>
    <row r="62" spans="1:14" ht="22.8" x14ac:dyDescent="0.25">
      <c r="A62" s="152">
        <v>36</v>
      </c>
      <c r="B62" s="153">
        <v>400006</v>
      </c>
      <c r="C62" s="132" t="s">
        <v>674</v>
      </c>
      <c r="D62" s="154" t="s">
        <v>617</v>
      </c>
      <c r="E62" s="155">
        <v>0.54</v>
      </c>
      <c r="F62" s="134" t="s">
        <v>675</v>
      </c>
      <c r="G62" s="134">
        <v>190.1</v>
      </c>
      <c r="H62" s="156"/>
      <c r="I62" s="156"/>
      <c r="J62" s="134" t="s">
        <v>676</v>
      </c>
      <c r="K62" s="134">
        <v>339.54</v>
      </c>
      <c r="L62" s="157"/>
      <c r="M62" s="156">
        <f>IF(ISNUMBER(K62/G62),IF(NOT(K62/G62=0),K62/G62, " "), " ")</f>
        <v>1.7861125723303526</v>
      </c>
      <c r="N62" s="154" t="s">
        <v>640</v>
      </c>
    </row>
    <row r="63" spans="1:14" ht="22.8" x14ac:dyDescent="0.25">
      <c r="A63" s="152">
        <v>37</v>
      </c>
      <c r="B63" s="153">
        <v>400303</v>
      </c>
      <c r="C63" s="132" t="s">
        <v>677</v>
      </c>
      <c r="D63" s="154" t="s">
        <v>617</v>
      </c>
      <c r="E63" s="155">
        <v>0.56000000000000005</v>
      </c>
      <c r="F63" s="134" t="s">
        <v>678</v>
      </c>
      <c r="G63" s="134">
        <v>74.900000000000006</v>
      </c>
      <c r="H63" s="156"/>
      <c r="I63" s="156"/>
      <c r="J63" s="134" t="s">
        <v>679</v>
      </c>
      <c r="K63" s="134">
        <v>344.4</v>
      </c>
      <c r="L63" s="157"/>
      <c r="M63" s="156">
        <f>IF(ISNUMBER(K63/G63),IF(NOT(K63/G63=0),K63/G63, " "), " ")</f>
        <v>4.5981308411214945</v>
      </c>
      <c r="N63" s="154" t="s">
        <v>680</v>
      </c>
    </row>
    <row r="64" spans="1:14" ht="19.350000000000001" customHeight="1" x14ac:dyDescent="0.25">
      <c r="A64" s="128" t="s">
        <v>681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</row>
    <row r="65" spans="1:14" ht="22.8" x14ac:dyDescent="0.25">
      <c r="A65" s="152">
        <v>38</v>
      </c>
      <c r="B65" s="153" t="s">
        <v>682</v>
      </c>
      <c r="C65" s="132" t="s">
        <v>683</v>
      </c>
      <c r="D65" s="154" t="s">
        <v>684</v>
      </c>
      <c r="E65" s="155">
        <v>1E-4</v>
      </c>
      <c r="F65" s="134" t="s">
        <v>685</v>
      </c>
      <c r="G65" s="134">
        <v>1.32</v>
      </c>
      <c r="H65" s="156">
        <v>39568.370000000003</v>
      </c>
      <c r="I65" s="156">
        <v>3.96</v>
      </c>
      <c r="J65" s="134" t="s">
        <v>686</v>
      </c>
      <c r="K65" s="134">
        <v>4.05</v>
      </c>
      <c r="L65" s="157"/>
      <c r="M65" s="156">
        <f>IF(ISNUMBER(K65/G65),IF(NOT(K65/G65=0),K65/G65, " "), " ")</f>
        <v>3.0681818181818179</v>
      </c>
      <c r="N65" s="154" t="s">
        <v>687</v>
      </c>
    </row>
    <row r="66" spans="1:14" ht="34.200000000000003" x14ac:dyDescent="0.25">
      <c r="A66" s="152">
        <v>39</v>
      </c>
      <c r="B66" s="153" t="s">
        <v>688</v>
      </c>
      <c r="C66" s="132" t="s">
        <v>689</v>
      </c>
      <c r="D66" s="154" t="s">
        <v>684</v>
      </c>
      <c r="E66" s="155">
        <v>1.3599999999999999E-2</v>
      </c>
      <c r="F66" s="134" t="s">
        <v>690</v>
      </c>
      <c r="G66" s="134">
        <v>118.87</v>
      </c>
      <c r="H66" s="156">
        <v>40186.449999999997</v>
      </c>
      <c r="I66" s="156">
        <v>546.53</v>
      </c>
      <c r="J66" s="134" t="s">
        <v>691</v>
      </c>
      <c r="K66" s="134">
        <v>559.1</v>
      </c>
      <c r="L66" s="157"/>
      <c r="M66" s="156">
        <f>IF(ISNUMBER(K66/G66),IF(NOT(K66/G66=0),K66/G66, " "), " ")</f>
        <v>4.7034575586775471</v>
      </c>
      <c r="N66" s="154" t="s">
        <v>692</v>
      </c>
    </row>
    <row r="67" spans="1:14" ht="22.8" x14ac:dyDescent="0.25">
      <c r="A67" s="152">
        <v>40</v>
      </c>
      <c r="B67" s="153" t="s">
        <v>693</v>
      </c>
      <c r="C67" s="132" t="s">
        <v>694</v>
      </c>
      <c r="D67" s="154" t="s">
        <v>684</v>
      </c>
      <c r="E67" s="155">
        <v>2.0000000000000001E-4</v>
      </c>
      <c r="F67" s="134" t="s">
        <v>695</v>
      </c>
      <c r="G67" s="134">
        <v>5.36</v>
      </c>
      <c r="H67" s="156">
        <v>88980</v>
      </c>
      <c r="I67" s="156">
        <v>17.8</v>
      </c>
      <c r="J67" s="134" t="s">
        <v>696</v>
      </c>
      <c r="K67" s="134">
        <v>18.18</v>
      </c>
      <c r="L67" s="157"/>
      <c r="M67" s="156">
        <f>IF(ISNUMBER(K67/G67),IF(NOT(K67/G67=0),K67/G67, " "), " ")</f>
        <v>3.3917910447761193</v>
      </c>
      <c r="N67" s="154" t="s">
        <v>697</v>
      </c>
    </row>
    <row r="68" spans="1:14" ht="22.8" x14ac:dyDescent="0.25">
      <c r="A68" s="152">
        <v>41</v>
      </c>
      <c r="B68" s="153" t="s">
        <v>698</v>
      </c>
      <c r="C68" s="132" t="s">
        <v>699</v>
      </c>
      <c r="D68" s="154" t="s">
        <v>700</v>
      </c>
      <c r="E68" s="155">
        <v>0.45450000000000002</v>
      </c>
      <c r="F68" s="134" t="s">
        <v>701</v>
      </c>
      <c r="G68" s="134">
        <v>2.81</v>
      </c>
      <c r="H68" s="156">
        <v>41.25</v>
      </c>
      <c r="I68" s="156">
        <v>18.73</v>
      </c>
      <c r="J68" s="134" t="s">
        <v>702</v>
      </c>
      <c r="K68" s="134">
        <v>20.03</v>
      </c>
      <c r="L68" s="157"/>
      <c r="M68" s="156">
        <f>IF(ISNUMBER(K68/G68),IF(NOT(K68/G68=0),K68/G68, " "), " ")</f>
        <v>7.1281138790035588</v>
      </c>
      <c r="N68" s="154" t="s">
        <v>703</v>
      </c>
    </row>
    <row r="69" spans="1:14" ht="22.8" x14ac:dyDescent="0.25">
      <c r="A69" s="152">
        <v>42</v>
      </c>
      <c r="B69" s="153" t="s">
        <v>704</v>
      </c>
      <c r="C69" s="132" t="s">
        <v>705</v>
      </c>
      <c r="D69" s="154" t="s">
        <v>684</v>
      </c>
      <c r="E69" s="155">
        <v>1.1000000000000001E-3</v>
      </c>
      <c r="F69" s="134" t="s">
        <v>706</v>
      </c>
      <c r="G69" s="134">
        <v>11.77</v>
      </c>
      <c r="H69" s="156">
        <v>103813.56</v>
      </c>
      <c r="I69" s="156">
        <v>114.2</v>
      </c>
      <c r="J69" s="134" t="s">
        <v>707</v>
      </c>
      <c r="K69" s="134">
        <v>116.6</v>
      </c>
      <c r="L69" s="157"/>
      <c r="M69" s="156">
        <f>IF(ISNUMBER(K69/G69),IF(NOT(K69/G69=0),K69/G69, " "), " ")</f>
        <v>9.9065420560747661</v>
      </c>
      <c r="N69" s="154" t="s">
        <v>708</v>
      </c>
    </row>
    <row r="70" spans="1:14" ht="34.200000000000003" x14ac:dyDescent="0.25">
      <c r="A70" s="152">
        <v>43</v>
      </c>
      <c r="B70" s="153" t="s">
        <v>709</v>
      </c>
      <c r="C70" s="132" t="s">
        <v>710</v>
      </c>
      <c r="D70" s="154" t="s">
        <v>711</v>
      </c>
      <c r="E70" s="155">
        <v>1.9E-3</v>
      </c>
      <c r="F70" s="134" t="s">
        <v>712</v>
      </c>
      <c r="G70" s="134">
        <v>6.25</v>
      </c>
      <c r="H70" s="156">
        <v>11130</v>
      </c>
      <c r="I70" s="156">
        <v>21.14</v>
      </c>
      <c r="J70" s="134" t="s">
        <v>713</v>
      </c>
      <c r="K70" s="134">
        <v>21.61</v>
      </c>
      <c r="L70" s="157"/>
      <c r="M70" s="156">
        <f>IF(ISNUMBER(K70/G70),IF(NOT(K70/G70=0),K70/G70, " "), " ")</f>
        <v>3.4575999999999998</v>
      </c>
      <c r="N70" s="154" t="s">
        <v>714</v>
      </c>
    </row>
    <row r="71" spans="1:14" ht="22.8" x14ac:dyDescent="0.25">
      <c r="A71" s="152">
        <v>44</v>
      </c>
      <c r="B71" s="153" t="s">
        <v>715</v>
      </c>
      <c r="C71" s="132" t="s">
        <v>716</v>
      </c>
      <c r="D71" s="154" t="s">
        <v>684</v>
      </c>
      <c r="E71" s="155">
        <v>4.0000000000000002E-4</v>
      </c>
      <c r="F71" s="134" t="s">
        <v>717</v>
      </c>
      <c r="G71" s="134">
        <v>4.08</v>
      </c>
      <c r="H71" s="156">
        <v>48900</v>
      </c>
      <c r="I71" s="156">
        <v>19.559999999999999</v>
      </c>
      <c r="J71" s="134" t="s">
        <v>718</v>
      </c>
      <c r="K71" s="134">
        <v>19.989999999999998</v>
      </c>
      <c r="L71" s="157"/>
      <c r="M71" s="156">
        <f>IF(ISNUMBER(K71/G71),IF(NOT(K71/G71=0),K71/G71, " "), " ")</f>
        <v>4.8995098039215685</v>
      </c>
      <c r="N71" s="154" t="s">
        <v>719</v>
      </c>
    </row>
    <row r="72" spans="1:14" ht="45.6" x14ac:dyDescent="0.25">
      <c r="A72" s="152">
        <v>45</v>
      </c>
      <c r="B72" s="153" t="s">
        <v>720</v>
      </c>
      <c r="C72" s="132" t="s">
        <v>721</v>
      </c>
      <c r="D72" s="154" t="s">
        <v>722</v>
      </c>
      <c r="E72" s="155">
        <v>9.4000000000000004E-3</v>
      </c>
      <c r="F72" s="134" t="s">
        <v>723</v>
      </c>
      <c r="G72" s="134">
        <v>0.1</v>
      </c>
      <c r="H72" s="156">
        <v>38.51</v>
      </c>
      <c r="I72" s="156">
        <v>0.36</v>
      </c>
      <c r="J72" s="134" t="s">
        <v>724</v>
      </c>
      <c r="K72" s="134">
        <v>0.38</v>
      </c>
      <c r="L72" s="157"/>
      <c r="M72" s="156">
        <f>IF(ISNUMBER(K72/G72),IF(NOT(K72/G72=0),K72/G72, " "), " ")</f>
        <v>3.8</v>
      </c>
      <c r="N72" s="154" t="s">
        <v>725</v>
      </c>
    </row>
    <row r="73" spans="1:14" ht="22.8" x14ac:dyDescent="0.25">
      <c r="A73" s="152">
        <v>46</v>
      </c>
      <c r="B73" s="153" t="s">
        <v>726</v>
      </c>
      <c r="C73" s="132" t="s">
        <v>727</v>
      </c>
      <c r="D73" s="154" t="s">
        <v>722</v>
      </c>
      <c r="E73" s="155">
        <v>21.295000000000002</v>
      </c>
      <c r="F73" s="134" t="s">
        <v>728</v>
      </c>
      <c r="G73" s="134">
        <v>430.16</v>
      </c>
      <c r="H73" s="156">
        <v>87</v>
      </c>
      <c r="I73" s="156">
        <v>1852.67</v>
      </c>
      <c r="J73" s="134" t="s">
        <v>729</v>
      </c>
      <c r="K73" s="134">
        <v>1908.67</v>
      </c>
      <c r="L73" s="157"/>
      <c r="M73" s="156">
        <f>IF(ISNUMBER(K73/G73),IF(NOT(K73/G73=0),K73/G73, " "), " ")</f>
        <v>4.4371164217965404</v>
      </c>
      <c r="N73" s="154" t="s">
        <v>730</v>
      </c>
    </row>
    <row r="74" spans="1:14" ht="22.8" x14ac:dyDescent="0.25">
      <c r="A74" s="152">
        <v>47</v>
      </c>
      <c r="B74" s="153" t="s">
        <v>731</v>
      </c>
      <c r="C74" s="132" t="s">
        <v>732</v>
      </c>
      <c r="D74" s="154" t="s">
        <v>684</v>
      </c>
      <c r="E74" s="155">
        <v>4.8999999999999998E-3</v>
      </c>
      <c r="F74" s="134" t="s">
        <v>733</v>
      </c>
      <c r="G74" s="134">
        <v>3.45</v>
      </c>
      <c r="H74" s="156">
        <v>3275</v>
      </c>
      <c r="I74" s="156">
        <v>16.05</v>
      </c>
      <c r="J74" s="134" t="s">
        <v>734</v>
      </c>
      <c r="K74" s="134">
        <v>16.850000000000001</v>
      </c>
      <c r="L74" s="157"/>
      <c r="M74" s="156">
        <f>IF(ISNUMBER(K74/G74),IF(NOT(K74/G74=0),K74/G74, " "), " ")</f>
        <v>4.8840579710144931</v>
      </c>
      <c r="N74" s="154" t="s">
        <v>735</v>
      </c>
    </row>
    <row r="75" spans="1:14" ht="34.200000000000003" x14ac:dyDescent="0.25">
      <c r="A75" s="152">
        <v>48</v>
      </c>
      <c r="B75" s="153" t="s">
        <v>736</v>
      </c>
      <c r="C75" s="132" t="s">
        <v>737</v>
      </c>
      <c r="D75" s="154" t="s">
        <v>684</v>
      </c>
      <c r="E75" s="155">
        <v>1.52E-2</v>
      </c>
      <c r="F75" s="134" t="s">
        <v>738</v>
      </c>
      <c r="G75" s="134">
        <v>8.1199999999999992</v>
      </c>
      <c r="H75" s="156">
        <v>2862.54</v>
      </c>
      <c r="I75" s="156">
        <v>43.51</v>
      </c>
      <c r="J75" s="134" t="s">
        <v>739</v>
      </c>
      <c r="K75" s="134">
        <v>45.84</v>
      </c>
      <c r="L75" s="157"/>
      <c r="M75" s="156">
        <f>IF(ISNUMBER(K75/G75),IF(NOT(K75/G75=0),K75/G75, " "), " ")</f>
        <v>5.6453201970443363</v>
      </c>
      <c r="N75" s="154" t="s">
        <v>740</v>
      </c>
    </row>
    <row r="76" spans="1:14" ht="22.8" x14ac:dyDescent="0.25">
      <c r="A76" s="152">
        <v>49</v>
      </c>
      <c r="B76" s="153" t="s">
        <v>741</v>
      </c>
      <c r="C76" s="132" t="s">
        <v>742</v>
      </c>
      <c r="D76" s="154" t="s">
        <v>684</v>
      </c>
      <c r="E76" s="155">
        <v>2.0000000000000001E-4</v>
      </c>
      <c r="F76" s="134" t="s">
        <v>743</v>
      </c>
      <c r="G76" s="134">
        <v>2.31</v>
      </c>
      <c r="H76" s="156">
        <v>48648.82</v>
      </c>
      <c r="I76" s="156">
        <v>9.73</v>
      </c>
      <c r="J76" s="134" t="s">
        <v>744</v>
      </c>
      <c r="K76" s="134">
        <v>9.9499999999999993</v>
      </c>
      <c r="L76" s="157"/>
      <c r="M76" s="156">
        <f>IF(ISNUMBER(K76/G76),IF(NOT(K76/G76=0),K76/G76, " "), " ")</f>
        <v>4.3073593073593068</v>
      </c>
      <c r="N76" s="154" t="s">
        <v>745</v>
      </c>
    </row>
    <row r="77" spans="1:14" ht="22.8" x14ac:dyDescent="0.25">
      <c r="A77" s="152">
        <v>50</v>
      </c>
      <c r="B77" s="153" t="s">
        <v>746</v>
      </c>
      <c r="C77" s="132" t="s">
        <v>747</v>
      </c>
      <c r="D77" s="154" t="s">
        <v>684</v>
      </c>
      <c r="E77" s="155">
        <v>2.9999999999999997E-4</v>
      </c>
      <c r="F77" s="134" t="s">
        <v>748</v>
      </c>
      <c r="G77" s="134">
        <v>3.21</v>
      </c>
      <c r="H77" s="156">
        <v>53556.78</v>
      </c>
      <c r="I77" s="156">
        <v>16.079999999999998</v>
      </c>
      <c r="J77" s="134" t="s">
        <v>749</v>
      </c>
      <c r="K77" s="134">
        <v>16.41</v>
      </c>
      <c r="L77" s="157"/>
      <c r="M77" s="156">
        <f>IF(ISNUMBER(K77/G77),IF(NOT(K77/G77=0),K77/G77, " "), " ")</f>
        <v>5.1121495327102808</v>
      </c>
      <c r="N77" s="154" t="s">
        <v>750</v>
      </c>
    </row>
    <row r="78" spans="1:14" ht="34.200000000000003" x14ac:dyDescent="0.25">
      <c r="A78" s="152">
        <v>51</v>
      </c>
      <c r="B78" s="153" t="s">
        <v>751</v>
      </c>
      <c r="C78" s="132" t="s">
        <v>752</v>
      </c>
      <c r="D78" s="154" t="s">
        <v>722</v>
      </c>
      <c r="E78" s="155">
        <v>0.17599999999999999</v>
      </c>
      <c r="F78" s="134" t="s">
        <v>753</v>
      </c>
      <c r="G78" s="134">
        <v>6.81</v>
      </c>
      <c r="H78" s="156">
        <v>126.06</v>
      </c>
      <c r="I78" s="156">
        <v>22.19</v>
      </c>
      <c r="J78" s="134" t="s">
        <v>754</v>
      </c>
      <c r="K78" s="134">
        <v>22.63</v>
      </c>
      <c r="L78" s="157"/>
      <c r="M78" s="156">
        <f>IF(ISNUMBER(K78/G78),IF(NOT(K78/G78=0),K78/G78, " "), " ")</f>
        <v>3.3230543318649044</v>
      </c>
      <c r="N78" s="154" t="s">
        <v>755</v>
      </c>
    </row>
    <row r="79" spans="1:14" ht="22.8" x14ac:dyDescent="0.25">
      <c r="A79" s="152">
        <v>52</v>
      </c>
      <c r="B79" s="153" t="s">
        <v>756</v>
      </c>
      <c r="C79" s="132" t="s">
        <v>757</v>
      </c>
      <c r="D79" s="154" t="s">
        <v>700</v>
      </c>
      <c r="E79" s="155">
        <v>0.22059999999999999</v>
      </c>
      <c r="F79" s="134" t="s">
        <v>758</v>
      </c>
      <c r="G79" s="134">
        <v>22.29</v>
      </c>
      <c r="H79" s="156">
        <v>328</v>
      </c>
      <c r="I79" s="156">
        <v>72.39</v>
      </c>
      <c r="J79" s="134" t="s">
        <v>759</v>
      </c>
      <c r="K79" s="134">
        <v>74.599999999999994</v>
      </c>
      <c r="L79" s="157"/>
      <c r="M79" s="156">
        <f>IF(ISNUMBER(K79/G79),IF(NOT(K79/G79=0),K79/G79, " "), " ")</f>
        <v>3.3467922835352173</v>
      </c>
      <c r="N79" s="154" t="s">
        <v>760</v>
      </c>
    </row>
    <row r="80" spans="1:14" ht="22.8" x14ac:dyDescent="0.25">
      <c r="A80" s="152">
        <v>53</v>
      </c>
      <c r="B80" s="153" t="s">
        <v>761</v>
      </c>
      <c r="C80" s="132" t="s">
        <v>762</v>
      </c>
      <c r="D80" s="154" t="s">
        <v>763</v>
      </c>
      <c r="E80" s="155">
        <v>3.15E-2</v>
      </c>
      <c r="F80" s="134" t="s">
        <v>764</v>
      </c>
      <c r="G80" s="134">
        <v>1.34</v>
      </c>
      <c r="H80" s="156">
        <v>128.38999999999999</v>
      </c>
      <c r="I80" s="156">
        <v>4.05</v>
      </c>
      <c r="J80" s="134" t="s">
        <v>765</v>
      </c>
      <c r="K80" s="134">
        <v>4.12</v>
      </c>
      <c r="L80" s="157"/>
      <c r="M80" s="156">
        <f>IF(ISNUMBER(K80/G80),IF(NOT(K80/G80=0),K80/G80, " "), " ")</f>
        <v>3.0746268656716418</v>
      </c>
      <c r="N80" s="154" t="s">
        <v>766</v>
      </c>
    </row>
    <row r="81" spans="1:14" ht="45.6" x14ac:dyDescent="0.25">
      <c r="A81" s="152">
        <v>54</v>
      </c>
      <c r="B81" s="153" t="s">
        <v>767</v>
      </c>
      <c r="C81" s="132" t="s">
        <v>768</v>
      </c>
      <c r="D81" s="154" t="s">
        <v>763</v>
      </c>
      <c r="E81" s="155">
        <v>3.26</v>
      </c>
      <c r="F81" s="134" t="s">
        <v>769</v>
      </c>
      <c r="G81" s="134">
        <v>74.33</v>
      </c>
      <c r="H81" s="156">
        <v>118.14</v>
      </c>
      <c r="I81" s="156">
        <v>385.13</v>
      </c>
      <c r="J81" s="134" t="s">
        <v>770</v>
      </c>
      <c r="K81" s="134">
        <v>393.17</v>
      </c>
      <c r="L81" s="157"/>
      <c r="M81" s="156">
        <f>IF(ISNUMBER(K81/G81),IF(NOT(K81/G81=0),K81/G81, " "), " ")</f>
        <v>5.2895197094040096</v>
      </c>
      <c r="N81" s="154" t="s">
        <v>771</v>
      </c>
    </row>
    <row r="82" spans="1:14" ht="22.8" x14ac:dyDescent="0.25">
      <c r="A82" s="152">
        <v>55</v>
      </c>
      <c r="B82" s="153" t="s">
        <v>772</v>
      </c>
      <c r="C82" s="132" t="s">
        <v>773</v>
      </c>
      <c r="D82" s="154" t="s">
        <v>763</v>
      </c>
      <c r="E82" s="155">
        <v>5.91E-2</v>
      </c>
      <c r="F82" s="134" t="s">
        <v>648</v>
      </c>
      <c r="G82" s="134">
        <v>0.41</v>
      </c>
      <c r="H82" s="156">
        <v>34.75</v>
      </c>
      <c r="I82" s="156">
        <v>2.06</v>
      </c>
      <c r="J82" s="134" t="s">
        <v>774</v>
      </c>
      <c r="K82" s="134">
        <v>2.1</v>
      </c>
      <c r="L82" s="157"/>
      <c r="M82" s="156">
        <f>IF(ISNUMBER(K82/G82),IF(NOT(K82/G82=0),K82/G82, " "), " ")</f>
        <v>5.1219512195121952</v>
      </c>
      <c r="N82" s="154" t="s">
        <v>775</v>
      </c>
    </row>
    <row r="83" spans="1:14" ht="22.8" x14ac:dyDescent="0.25">
      <c r="A83" s="152">
        <v>56</v>
      </c>
      <c r="B83" s="153" t="s">
        <v>776</v>
      </c>
      <c r="C83" s="132" t="s">
        <v>777</v>
      </c>
      <c r="D83" s="154" t="s">
        <v>684</v>
      </c>
      <c r="E83" s="155">
        <v>1E-4</v>
      </c>
      <c r="F83" s="134" t="s">
        <v>778</v>
      </c>
      <c r="G83" s="134">
        <v>0.92</v>
      </c>
      <c r="H83" s="156">
        <v>32928</v>
      </c>
      <c r="I83" s="156">
        <v>3.29</v>
      </c>
      <c r="J83" s="134" t="s">
        <v>779</v>
      </c>
      <c r="K83" s="134">
        <v>3.37</v>
      </c>
      <c r="L83" s="157"/>
      <c r="M83" s="156">
        <f>IF(ISNUMBER(K83/G83),IF(NOT(K83/G83=0),K83/G83, " "), " ")</f>
        <v>3.6630434782608696</v>
      </c>
      <c r="N83" s="154" t="s">
        <v>780</v>
      </c>
    </row>
    <row r="84" spans="1:14" ht="34.200000000000003" x14ac:dyDescent="0.25">
      <c r="A84" s="152">
        <v>57</v>
      </c>
      <c r="B84" s="153" t="s">
        <v>781</v>
      </c>
      <c r="C84" s="132" t="s">
        <v>782</v>
      </c>
      <c r="D84" s="154" t="s">
        <v>763</v>
      </c>
      <c r="E84" s="155">
        <v>3.2000000000000001E-2</v>
      </c>
      <c r="F84" s="134" t="s">
        <v>783</v>
      </c>
      <c r="G84" s="134">
        <v>0.55000000000000004</v>
      </c>
      <c r="H84" s="156">
        <v>56.91</v>
      </c>
      <c r="I84" s="156">
        <v>1.82</v>
      </c>
      <c r="J84" s="134" t="s">
        <v>784</v>
      </c>
      <c r="K84" s="134">
        <v>1.86</v>
      </c>
      <c r="L84" s="157"/>
      <c r="M84" s="156">
        <f>IF(ISNUMBER(K84/G84),IF(NOT(K84/G84=0),K84/G84, " "), " ")</f>
        <v>3.3818181818181818</v>
      </c>
      <c r="N84" s="154" t="s">
        <v>785</v>
      </c>
    </row>
    <row r="85" spans="1:14" ht="68.400000000000006" x14ac:dyDescent="0.25">
      <c r="A85" s="152">
        <v>58</v>
      </c>
      <c r="B85" s="153" t="s">
        <v>786</v>
      </c>
      <c r="C85" s="132" t="s">
        <v>787</v>
      </c>
      <c r="D85" s="154" t="s">
        <v>684</v>
      </c>
      <c r="E85" s="155">
        <v>1.1000000000000001E-3</v>
      </c>
      <c r="F85" s="134" t="s">
        <v>788</v>
      </c>
      <c r="G85" s="134">
        <v>8.77</v>
      </c>
      <c r="H85" s="156">
        <v>20852.8</v>
      </c>
      <c r="I85" s="156">
        <v>22.94</v>
      </c>
      <c r="J85" s="134" t="s">
        <v>789</v>
      </c>
      <c r="K85" s="134">
        <v>23.59</v>
      </c>
      <c r="L85" s="157"/>
      <c r="M85" s="156">
        <f>IF(ISNUMBER(K85/G85),IF(NOT(K85/G85=0),K85/G85, " "), " ")</f>
        <v>2.6898517673888258</v>
      </c>
      <c r="N85" s="154" t="s">
        <v>790</v>
      </c>
    </row>
    <row r="86" spans="1:14" ht="45.6" x14ac:dyDescent="0.25">
      <c r="A86" s="152">
        <v>59</v>
      </c>
      <c r="B86" s="153" t="s">
        <v>791</v>
      </c>
      <c r="C86" s="132" t="s">
        <v>792</v>
      </c>
      <c r="D86" s="154" t="s">
        <v>684</v>
      </c>
      <c r="E86" s="155">
        <v>5.0000000000000001E-4</v>
      </c>
      <c r="F86" s="134" t="s">
        <v>793</v>
      </c>
      <c r="G86" s="134">
        <v>5.48</v>
      </c>
      <c r="H86" s="156">
        <v>35450.769999999997</v>
      </c>
      <c r="I86" s="156">
        <v>17.73</v>
      </c>
      <c r="J86" s="134" t="s">
        <v>794</v>
      </c>
      <c r="K86" s="134">
        <v>18.170000000000002</v>
      </c>
      <c r="L86" s="157"/>
      <c r="M86" s="156">
        <f>IF(ISNUMBER(K86/G86),IF(NOT(K86/G86=0),K86/G86, " "), " ")</f>
        <v>3.3156934306569346</v>
      </c>
      <c r="N86" s="154" t="s">
        <v>795</v>
      </c>
    </row>
    <row r="87" spans="1:14" ht="22.8" x14ac:dyDescent="0.25">
      <c r="A87" s="152">
        <v>60</v>
      </c>
      <c r="B87" s="153" t="s">
        <v>796</v>
      </c>
      <c r="C87" s="132" t="s">
        <v>797</v>
      </c>
      <c r="D87" s="154" t="s">
        <v>763</v>
      </c>
      <c r="E87" s="155">
        <v>2.5999999999999999E-3</v>
      </c>
      <c r="F87" s="134" t="s">
        <v>798</v>
      </c>
      <c r="G87" s="134">
        <v>0.02</v>
      </c>
      <c r="H87" s="156">
        <v>27.54</v>
      </c>
      <c r="I87" s="156">
        <v>7.0000000000000007E-2</v>
      </c>
      <c r="J87" s="134" t="s">
        <v>799</v>
      </c>
      <c r="K87" s="134">
        <v>7.0000000000000007E-2</v>
      </c>
      <c r="L87" s="157"/>
      <c r="M87" s="156">
        <f>IF(ISNUMBER(K87/G87),IF(NOT(K87/G87=0),K87/G87, " "), " ")</f>
        <v>3.5000000000000004</v>
      </c>
      <c r="N87" s="154" t="s">
        <v>800</v>
      </c>
    </row>
    <row r="88" spans="1:14" ht="22.8" x14ac:dyDescent="0.25">
      <c r="A88" s="152">
        <v>61</v>
      </c>
      <c r="B88" s="153" t="s">
        <v>801</v>
      </c>
      <c r="C88" s="132" t="s">
        <v>802</v>
      </c>
      <c r="D88" s="154" t="s">
        <v>684</v>
      </c>
      <c r="E88" s="155">
        <v>4.0000000000000002E-4</v>
      </c>
      <c r="F88" s="134" t="s">
        <v>803</v>
      </c>
      <c r="G88" s="134">
        <v>0.95</v>
      </c>
      <c r="H88" s="156">
        <v>18122.03</v>
      </c>
      <c r="I88" s="156">
        <v>7.25</v>
      </c>
      <c r="J88" s="134" t="s">
        <v>804</v>
      </c>
      <c r="K88" s="134">
        <v>7.43</v>
      </c>
      <c r="L88" s="157"/>
      <c r="M88" s="156">
        <f>IF(ISNUMBER(K88/G88),IF(NOT(K88/G88=0),K88/G88, " "), " ")</f>
        <v>7.8210526315789473</v>
      </c>
      <c r="N88" s="154" t="s">
        <v>805</v>
      </c>
    </row>
    <row r="89" spans="1:14" ht="68.400000000000006" x14ac:dyDescent="0.25">
      <c r="A89" s="152">
        <v>62</v>
      </c>
      <c r="B89" s="153" t="s">
        <v>806</v>
      </c>
      <c r="C89" s="132" t="s">
        <v>807</v>
      </c>
      <c r="D89" s="154" t="s">
        <v>763</v>
      </c>
      <c r="E89" s="155">
        <v>0.44</v>
      </c>
      <c r="F89" s="134" t="s">
        <v>808</v>
      </c>
      <c r="G89" s="134">
        <v>51.04</v>
      </c>
      <c r="H89" s="156">
        <v>646.92999999999995</v>
      </c>
      <c r="I89" s="156">
        <v>284.64</v>
      </c>
      <c r="J89" s="134" t="s">
        <v>809</v>
      </c>
      <c r="K89" s="134">
        <v>290.39999999999998</v>
      </c>
      <c r="L89" s="157"/>
      <c r="M89" s="156">
        <f>IF(ISNUMBER(K89/G89),IF(NOT(K89/G89=0),K89/G89, " "), " ")</f>
        <v>5.6896551724137927</v>
      </c>
      <c r="N89" s="154" t="s">
        <v>810</v>
      </c>
    </row>
    <row r="90" spans="1:14" ht="34.200000000000003" x14ac:dyDescent="0.25">
      <c r="A90" s="152">
        <v>63</v>
      </c>
      <c r="B90" s="153" t="s">
        <v>811</v>
      </c>
      <c r="C90" s="132" t="s">
        <v>812</v>
      </c>
      <c r="D90" s="154" t="s">
        <v>684</v>
      </c>
      <c r="E90" s="155">
        <v>8.9999999999999993E-3</v>
      </c>
      <c r="F90" s="134" t="s">
        <v>813</v>
      </c>
      <c r="G90" s="134">
        <v>188.2</v>
      </c>
      <c r="H90" s="156">
        <v>50416.65</v>
      </c>
      <c r="I90" s="156">
        <v>453.78</v>
      </c>
      <c r="J90" s="134" t="s">
        <v>814</v>
      </c>
      <c r="K90" s="134">
        <v>463.8</v>
      </c>
      <c r="L90" s="157"/>
      <c r="M90" s="156">
        <f>IF(ISNUMBER(K90/G90),IF(NOT(K90/G90=0),K90/G90, " "), " ")</f>
        <v>2.4643995749202978</v>
      </c>
      <c r="N90" s="154" t="s">
        <v>815</v>
      </c>
    </row>
    <row r="91" spans="1:14" ht="34.200000000000003" x14ac:dyDescent="0.25">
      <c r="A91" s="152">
        <v>64</v>
      </c>
      <c r="B91" s="153" t="s">
        <v>816</v>
      </c>
      <c r="C91" s="132" t="s">
        <v>817</v>
      </c>
      <c r="D91" s="154" t="s">
        <v>700</v>
      </c>
      <c r="E91" s="155">
        <v>3.5799999999999998E-2</v>
      </c>
      <c r="F91" s="134" t="s">
        <v>818</v>
      </c>
      <c r="G91" s="134">
        <v>45.47</v>
      </c>
      <c r="H91" s="156">
        <v>7690.26</v>
      </c>
      <c r="I91" s="156">
        <v>275.31</v>
      </c>
      <c r="J91" s="134" t="s">
        <v>819</v>
      </c>
      <c r="K91" s="134">
        <v>282.49</v>
      </c>
      <c r="L91" s="157"/>
      <c r="M91" s="156">
        <f>IF(ISNUMBER(K91/G91),IF(NOT(K91/G91=0),K91/G91, " "), " ")</f>
        <v>6.212667692984386</v>
      </c>
      <c r="N91" s="154" t="s">
        <v>820</v>
      </c>
    </row>
    <row r="92" spans="1:14" ht="34.200000000000003" x14ac:dyDescent="0.25">
      <c r="A92" s="152">
        <v>65</v>
      </c>
      <c r="B92" s="153" t="s">
        <v>821</v>
      </c>
      <c r="C92" s="132" t="s">
        <v>822</v>
      </c>
      <c r="D92" s="154" t="s">
        <v>700</v>
      </c>
      <c r="E92" s="155">
        <v>2.64E-2</v>
      </c>
      <c r="F92" s="134" t="s">
        <v>823</v>
      </c>
      <c r="G92" s="134">
        <v>37.619999999999997</v>
      </c>
      <c r="H92" s="156">
        <v>7690.26</v>
      </c>
      <c r="I92" s="156">
        <v>203.02</v>
      </c>
      <c r="J92" s="134" t="s">
        <v>819</v>
      </c>
      <c r="K92" s="134">
        <v>208.31</v>
      </c>
      <c r="L92" s="157"/>
      <c r="M92" s="156">
        <f>IF(ISNUMBER(K92/G92),IF(NOT(K92/G92=0),K92/G92, " "), " ")</f>
        <v>5.5372142477405637</v>
      </c>
      <c r="N92" s="154" t="s">
        <v>820</v>
      </c>
    </row>
    <row r="93" spans="1:14" ht="57" x14ac:dyDescent="0.25">
      <c r="A93" s="152">
        <v>66</v>
      </c>
      <c r="B93" s="153" t="s">
        <v>824</v>
      </c>
      <c r="C93" s="132" t="s">
        <v>825</v>
      </c>
      <c r="D93" s="154" t="s">
        <v>826</v>
      </c>
      <c r="E93" s="155">
        <v>9.202</v>
      </c>
      <c r="F93" s="134" t="s">
        <v>827</v>
      </c>
      <c r="G93" s="134">
        <v>113.18</v>
      </c>
      <c r="H93" s="156">
        <v>39.79</v>
      </c>
      <c r="I93" s="156">
        <v>366.15</v>
      </c>
      <c r="J93" s="134" t="s">
        <v>828</v>
      </c>
      <c r="K93" s="134">
        <v>374.9</v>
      </c>
      <c r="L93" s="157"/>
      <c r="M93" s="156">
        <f>IF(ISNUMBER(K93/G93),IF(NOT(K93/G93=0),K93/G93, " "), " ")</f>
        <v>3.3124226895211164</v>
      </c>
      <c r="N93" s="154" t="s">
        <v>829</v>
      </c>
    </row>
    <row r="94" spans="1:14" ht="57" x14ac:dyDescent="0.25">
      <c r="A94" s="152">
        <v>67</v>
      </c>
      <c r="B94" s="153" t="s">
        <v>830</v>
      </c>
      <c r="C94" s="132" t="s">
        <v>831</v>
      </c>
      <c r="D94" s="154" t="s">
        <v>826</v>
      </c>
      <c r="E94" s="155">
        <v>0.214</v>
      </c>
      <c r="F94" s="134" t="s">
        <v>832</v>
      </c>
      <c r="G94" s="134">
        <v>3.77</v>
      </c>
      <c r="H94" s="156">
        <v>57.28</v>
      </c>
      <c r="I94" s="156">
        <v>12.26</v>
      </c>
      <c r="J94" s="134" t="s">
        <v>833</v>
      </c>
      <c r="K94" s="134">
        <v>12.55</v>
      </c>
      <c r="L94" s="157"/>
      <c r="M94" s="156">
        <f>IF(ISNUMBER(K94/G94),IF(NOT(K94/G94=0),K94/G94, " "), " ")</f>
        <v>3.3289124668435015</v>
      </c>
      <c r="N94" s="154" t="s">
        <v>834</v>
      </c>
    </row>
    <row r="95" spans="1:14" ht="57" x14ac:dyDescent="0.25">
      <c r="A95" s="152">
        <v>68</v>
      </c>
      <c r="B95" s="153" t="s">
        <v>835</v>
      </c>
      <c r="C95" s="132" t="s">
        <v>836</v>
      </c>
      <c r="D95" s="154" t="s">
        <v>826</v>
      </c>
      <c r="E95" s="155">
        <v>2.14</v>
      </c>
      <c r="F95" s="134" t="s">
        <v>837</v>
      </c>
      <c r="G95" s="134">
        <v>131.61000000000001</v>
      </c>
      <c r="H95" s="156">
        <v>199.88</v>
      </c>
      <c r="I95" s="156">
        <v>427.74</v>
      </c>
      <c r="J95" s="134" t="s">
        <v>838</v>
      </c>
      <c r="K95" s="134">
        <v>438.02</v>
      </c>
      <c r="L95" s="157"/>
      <c r="M95" s="156">
        <f>IF(ISNUMBER(K95/G95),IF(NOT(K95/G95=0),K95/G95, " "), " ")</f>
        <v>3.3281665526935638</v>
      </c>
      <c r="N95" s="154" t="s">
        <v>839</v>
      </c>
    </row>
    <row r="96" spans="1:14" ht="57" x14ac:dyDescent="0.25">
      <c r="A96" s="152">
        <v>69</v>
      </c>
      <c r="B96" s="153" t="s">
        <v>840</v>
      </c>
      <c r="C96" s="132" t="s">
        <v>841</v>
      </c>
      <c r="D96" s="154" t="s">
        <v>826</v>
      </c>
      <c r="E96" s="155">
        <v>3.5999999999999999E-3</v>
      </c>
      <c r="F96" s="134" t="s">
        <v>842</v>
      </c>
      <c r="G96" s="134">
        <v>0.98</v>
      </c>
      <c r="H96" s="156">
        <v>1039.1300000000001</v>
      </c>
      <c r="I96" s="156">
        <v>3.74</v>
      </c>
      <c r="J96" s="134" t="s">
        <v>843</v>
      </c>
      <c r="K96" s="134">
        <v>3.84</v>
      </c>
      <c r="L96" s="157"/>
      <c r="M96" s="156">
        <f>IF(ISNUMBER(K96/G96),IF(NOT(K96/G96=0),K96/G96, " "), " ")</f>
        <v>3.9183673469387754</v>
      </c>
      <c r="N96" s="154" t="s">
        <v>844</v>
      </c>
    </row>
    <row r="97" spans="1:14" ht="57" x14ac:dyDescent="0.25">
      <c r="A97" s="152">
        <v>70</v>
      </c>
      <c r="B97" s="153" t="s">
        <v>845</v>
      </c>
      <c r="C97" s="132" t="s">
        <v>846</v>
      </c>
      <c r="D97" s="154" t="s">
        <v>826</v>
      </c>
      <c r="E97" s="155">
        <v>3.9119999999999999</v>
      </c>
      <c r="F97" s="134" t="s">
        <v>847</v>
      </c>
      <c r="G97" s="134">
        <v>112.9</v>
      </c>
      <c r="H97" s="156">
        <v>57.17</v>
      </c>
      <c r="I97" s="156">
        <v>223.65</v>
      </c>
      <c r="J97" s="134" t="s">
        <v>848</v>
      </c>
      <c r="K97" s="134">
        <v>228.23</v>
      </c>
      <c r="L97" s="157"/>
      <c r="M97" s="156">
        <f>IF(ISNUMBER(K97/G97),IF(NOT(K97/G97=0),K97/G97, " "), " ")</f>
        <v>2.0215234720992026</v>
      </c>
      <c r="N97" s="154" t="s">
        <v>849</v>
      </c>
    </row>
    <row r="98" spans="1:14" ht="34.200000000000003" x14ac:dyDescent="0.25">
      <c r="A98" s="152">
        <v>71</v>
      </c>
      <c r="B98" s="153" t="s">
        <v>850</v>
      </c>
      <c r="C98" s="132" t="s">
        <v>851</v>
      </c>
      <c r="D98" s="154" t="s">
        <v>684</v>
      </c>
      <c r="E98" s="155">
        <v>1.1999999999999999E-3</v>
      </c>
      <c r="F98" s="134" t="s">
        <v>852</v>
      </c>
      <c r="G98" s="134">
        <v>17.39</v>
      </c>
      <c r="H98" s="156">
        <v>49632</v>
      </c>
      <c r="I98" s="156">
        <v>59.56</v>
      </c>
      <c r="J98" s="134" t="s">
        <v>853</v>
      </c>
      <c r="K98" s="134">
        <v>60.85</v>
      </c>
      <c r="L98" s="157"/>
      <c r="M98" s="156">
        <f>IF(ISNUMBER(K98/G98),IF(NOT(K98/G98=0),K98/G98, " "), " ")</f>
        <v>3.4991374353076479</v>
      </c>
      <c r="N98" s="154" t="s">
        <v>854</v>
      </c>
    </row>
    <row r="99" spans="1:14" ht="22.8" x14ac:dyDescent="0.25">
      <c r="A99" s="152">
        <v>72</v>
      </c>
      <c r="B99" s="153" t="s">
        <v>855</v>
      </c>
      <c r="C99" s="132" t="s">
        <v>856</v>
      </c>
      <c r="D99" s="154" t="s">
        <v>826</v>
      </c>
      <c r="E99" s="155">
        <v>113.3</v>
      </c>
      <c r="F99" s="134" t="s">
        <v>857</v>
      </c>
      <c r="G99" s="134">
        <v>226.6</v>
      </c>
      <c r="H99" s="156">
        <v>4.24</v>
      </c>
      <c r="I99" s="156">
        <v>480.38</v>
      </c>
      <c r="J99" s="134" t="s">
        <v>858</v>
      </c>
      <c r="K99" s="134">
        <v>493.99</v>
      </c>
      <c r="L99" s="157"/>
      <c r="M99" s="156">
        <f>IF(ISNUMBER(K99/G99),IF(NOT(K99/G99=0),K99/G99, " "), " ")</f>
        <v>2.1800088261253312</v>
      </c>
      <c r="N99" s="154" t="s">
        <v>859</v>
      </c>
    </row>
    <row r="100" spans="1:14" ht="22.8" x14ac:dyDescent="0.25">
      <c r="A100" s="152">
        <v>73</v>
      </c>
      <c r="B100" s="153" t="s">
        <v>860</v>
      </c>
      <c r="C100" s="132" t="s">
        <v>861</v>
      </c>
      <c r="D100" s="154" t="s">
        <v>862</v>
      </c>
      <c r="E100" s="155">
        <v>5.9999999999999995E-4</v>
      </c>
      <c r="F100" s="134" t="s">
        <v>863</v>
      </c>
      <c r="G100" s="134">
        <v>0.24</v>
      </c>
      <c r="H100" s="156">
        <v>1375.57</v>
      </c>
      <c r="I100" s="156">
        <v>0.82</v>
      </c>
      <c r="J100" s="134" t="s">
        <v>864</v>
      </c>
      <c r="K100" s="134">
        <v>0.84</v>
      </c>
      <c r="L100" s="157"/>
      <c r="M100" s="156">
        <f>IF(ISNUMBER(K100/G100),IF(NOT(K100/G100=0),K100/G100, " "), " ")</f>
        <v>3.5</v>
      </c>
      <c r="N100" s="154" t="s">
        <v>865</v>
      </c>
    </row>
    <row r="101" spans="1:14" ht="45.6" x14ac:dyDescent="0.25">
      <c r="A101" s="152">
        <v>74</v>
      </c>
      <c r="B101" s="153" t="s">
        <v>866</v>
      </c>
      <c r="C101" s="132" t="s">
        <v>867</v>
      </c>
      <c r="D101" s="154" t="s">
        <v>826</v>
      </c>
      <c r="E101" s="155">
        <v>4.6550000000000002</v>
      </c>
      <c r="F101" s="134" t="s">
        <v>868</v>
      </c>
      <c r="G101" s="134">
        <v>54.01</v>
      </c>
      <c r="H101" s="156">
        <v>22.1</v>
      </c>
      <c r="I101" s="156">
        <v>102.89</v>
      </c>
      <c r="J101" s="134" t="s">
        <v>869</v>
      </c>
      <c r="K101" s="134">
        <v>104.96</v>
      </c>
      <c r="L101" s="157"/>
      <c r="M101" s="156">
        <f>IF(ISNUMBER(K101/G101),IF(NOT(K101/G101=0),K101/G101, " "), " ")</f>
        <v>1.9433438252175523</v>
      </c>
      <c r="N101" s="154" t="s">
        <v>870</v>
      </c>
    </row>
    <row r="102" spans="1:14" ht="57" x14ac:dyDescent="0.25">
      <c r="A102" s="152">
        <v>75</v>
      </c>
      <c r="B102" s="153" t="s">
        <v>871</v>
      </c>
      <c r="C102" s="132" t="s">
        <v>872</v>
      </c>
      <c r="D102" s="154" t="s">
        <v>826</v>
      </c>
      <c r="E102" s="155">
        <v>0.12</v>
      </c>
      <c r="F102" s="134" t="s">
        <v>873</v>
      </c>
      <c r="G102" s="134">
        <v>5.71</v>
      </c>
      <c r="H102" s="156">
        <v>132</v>
      </c>
      <c r="I102" s="156">
        <v>15.84</v>
      </c>
      <c r="J102" s="134" t="s">
        <v>874</v>
      </c>
      <c r="K102" s="134">
        <v>16.170000000000002</v>
      </c>
      <c r="L102" s="157"/>
      <c r="M102" s="156">
        <f>IF(ISNUMBER(K102/G102),IF(NOT(K102/G102=0),K102/G102, " "), " ")</f>
        <v>2.831873905429072</v>
      </c>
      <c r="N102" s="154" t="s">
        <v>875</v>
      </c>
    </row>
    <row r="103" spans="1:14" ht="45.6" x14ac:dyDescent="0.25">
      <c r="A103" s="152">
        <v>76</v>
      </c>
      <c r="B103" s="153" t="s">
        <v>876</v>
      </c>
      <c r="C103" s="132" t="s">
        <v>877</v>
      </c>
      <c r="D103" s="154" t="s">
        <v>826</v>
      </c>
      <c r="E103" s="155">
        <v>1.4970000000000001</v>
      </c>
      <c r="F103" s="134" t="s">
        <v>878</v>
      </c>
      <c r="G103" s="134">
        <v>206.95</v>
      </c>
      <c r="H103" s="156">
        <v>885.63</v>
      </c>
      <c r="I103" s="156">
        <v>1325.79</v>
      </c>
      <c r="J103" s="134" t="s">
        <v>879</v>
      </c>
      <c r="K103" s="134">
        <v>1354.65</v>
      </c>
      <c r="L103" s="157"/>
      <c r="M103" s="156">
        <f>IF(ISNUMBER(K103/G103),IF(NOT(K103/G103=0),K103/G103, " "), " ")</f>
        <v>6.5457840057985033</v>
      </c>
      <c r="N103" s="154" t="s">
        <v>880</v>
      </c>
    </row>
    <row r="104" spans="1:14" ht="22.8" x14ac:dyDescent="0.25">
      <c r="A104" s="152">
        <v>77</v>
      </c>
      <c r="B104" s="153" t="s">
        <v>881</v>
      </c>
      <c r="C104" s="132" t="s">
        <v>882</v>
      </c>
      <c r="D104" s="154" t="s">
        <v>862</v>
      </c>
      <c r="E104" s="155">
        <v>3</v>
      </c>
      <c r="F104" s="134" t="s">
        <v>883</v>
      </c>
      <c r="G104" s="134">
        <v>55.8</v>
      </c>
      <c r="H104" s="156">
        <v>33.74</v>
      </c>
      <c r="I104" s="156">
        <v>101.22</v>
      </c>
      <c r="J104" s="134" t="s">
        <v>884</v>
      </c>
      <c r="K104" s="134">
        <v>103.44</v>
      </c>
      <c r="L104" s="157"/>
      <c r="M104" s="156">
        <f>IF(ISNUMBER(K104/G104),IF(NOT(K104/G104=0),K104/G104, " "), " ")</f>
        <v>1.8537634408602151</v>
      </c>
      <c r="N104" s="154" t="s">
        <v>885</v>
      </c>
    </row>
    <row r="105" spans="1:14" ht="34.200000000000003" x14ac:dyDescent="0.25">
      <c r="A105" s="152">
        <v>78</v>
      </c>
      <c r="B105" s="153" t="s">
        <v>886</v>
      </c>
      <c r="C105" s="132" t="s">
        <v>887</v>
      </c>
      <c r="D105" s="154" t="s">
        <v>826</v>
      </c>
      <c r="E105" s="155">
        <v>4.99</v>
      </c>
      <c r="F105" s="134" t="s">
        <v>888</v>
      </c>
      <c r="G105" s="134">
        <v>291.92</v>
      </c>
      <c r="H105" s="156">
        <v>209.74</v>
      </c>
      <c r="I105" s="156">
        <v>1046.5999999999999</v>
      </c>
      <c r="J105" s="134" t="s">
        <v>889</v>
      </c>
      <c r="K105" s="134">
        <v>1068.26</v>
      </c>
      <c r="L105" s="157"/>
      <c r="M105" s="156">
        <f>IF(ISNUMBER(K105/G105),IF(NOT(K105/G105=0),K105/G105, " "), " ")</f>
        <v>3.6594272403398187</v>
      </c>
      <c r="N105" s="154" t="s">
        <v>890</v>
      </c>
    </row>
    <row r="106" spans="1:14" ht="22.8" x14ac:dyDescent="0.25">
      <c r="A106" s="152">
        <v>79</v>
      </c>
      <c r="B106" s="153" t="s">
        <v>891</v>
      </c>
      <c r="C106" s="132" t="s">
        <v>892</v>
      </c>
      <c r="D106" s="154" t="s">
        <v>700</v>
      </c>
      <c r="E106" s="155">
        <v>2.5000000000000001E-3</v>
      </c>
      <c r="F106" s="134" t="s">
        <v>893</v>
      </c>
      <c r="G106" s="134">
        <v>1.75</v>
      </c>
      <c r="H106" s="156">
        <v>3003</v>
      </c>
      <c r="I106" s="156">
        <v>7.51</v>
      </c>
      <c r="J106" s="134" t="s">
        <v>894</v>
      </c>
      <c r="K106" s="134">
        <v>8.6</v>
      </c>
      <c r="L106" s="157"/>
      <c r="M106" s="156">
        <f>IF(ISNUMBER(K106/G106),IF(NOT(K106/G106=0),K106/G106, " "), " ")</f>
        <v>4.9142857142857137</v>
      </c>
      <c r="N106" s="154" t="s">
        <v>895</v>
      </c>
    </row>
    <row r="107" spans="1:14" ht="22.8" x14ac:dyDescent="0.25">
      <c r="A107" s="152">
        <v>80</v>
      </c>
      <c r="B107" s="153" t="s">
        <v>896</v>
      </c>
      <c r="C107" s="132" t="s">
        <v>897</v>
      </c>
      <c r="D107" s="154" t="s">
        <v>700</v>
      </c>
      <c r="E107" s="155">
        <v>1.0200000000000001E-2</v>
      </c>
      <c r="F107" s="134" t="s">
        <v>898</v>
      </c>
      <c r="G107" s="134">
        <v>6.55</v>
      </c>
      <c r="H107" s="156">
        <v>2581</v>
      </c>
      <c r="I107" s="156">
        <v>26.33</v>
      </c>
      <c r="J107" s="134" t="s">
        <v>899</v>
      </c>
      <c r="K107" s="134">
        <v>30.69</v>
      </c>
      <c r="L107" s="157"/>
      <c r="M107" s="156">
        <f>IF(ISNUMBER(K107/G107),IF(NOT(K107/G107=0),K107/G107, " "), " ")</f>
        <v>4.6854961832061068</v>
      </c>
      <c r="N107" s="154" t="s">
        <v>900</v>
      </c>
    </row>
    <row r="108" spans="1:14" ht="22.8" x14ac:dyDescent="0.25">
      <c r="A108" s="152">
        <v>81</v>
      </c>
      <c r="B108" s="153" t="s">
        <v>901</v>
      </c>
      <c r="C108" s="132" t="s">
        <v>902</v>
      </c>
      <c r="D108" s="154" t="s">
        <v>711</v>
      </c>
      <c r="E108" s="155">
        <v>4.0000000000000001E-3</v>
      </c>
      <c r="F108" s="134" t="s">
        <v>903</v>
      </c>
      <c r="G108" s="134">
        <v>5.52</v>
      </c>
      <c r="H108" s="156">
        <v>10061</v>
      </c>
      <c r="I108" s="156">
        <v>40.24</v>
      </c>
      <c r="J108" s="134" t="s">
        <v>904</v>
      </c>
      <c r="K108" s="134">
        <v>43.04</v>
      </c>
      <c r="L108" s="157"/>
      <c r="M108" s="156">
        <f>IF(ISNUMBER(K108/G108),IF(NOT(K108/G108=0),K108/G108, " "), " ")</f>
        <v>7.7971014492753632</v>
      </c>
      <c r="N108" s="154" t="s">
        <v>905</v>
      </c>
    </row>
    <row r="109" spans="1:14" ht="22.8" x14ac:dyDescent="0.25">
      <c r="A109" s="152">
        <v>82</v>
      </c>
      <c r="B109" s="153" t="s">
        <v>906</v>
      </c>
      <c r="C109" s="132" t="s">
        <v>907</v>
      </c>
      <c r="D109" s="154" t="s">
        <v>684</v>
      </c>
      <c r="E109" s="155">
        <v>4.1799999999999997E-2</v>
      </c>
      <c r="F109" s="134" t="s">
        <v>908</v>
      </c>
      <c r="G109" s="134">
        <v>30.22</v>
      </c>
      <c r="H109" s="156">
        <v>3951</v>
      </c>
      <c r="I109" s="156">
        <v>165.16</v>
      </c>
      <c r="J109" s="134" t="s">
        <v>909</v>
      </c>
      <c r="K109" s="134">
        <v>179.46</v>
      </c>
      <c r="L109" s="157"/>
      <c r="M109" s="156">
        <f>IF(ISNUMBER(K109/G109),IF(NOT(K109/G109=0),K109/G109, " "), " ")</f>
        <v>5.9384513567174064</v>
      </c>
      <c r="N109" s="154" t="s">
        <v>910</v>
      </c>
    </row>
    <row r="110" spans="1:14" ht="22.8" x14ac:dyDescent="0.25">
      <c r="A110" s="152">
        <v>83</v>
      </c>
      <c r="B110" s="153" t="s">
        <v>911</v>
      </c>
      <c r="C110" s="132" t="s">
        <v>912</v>
      </c>
      <c r="D110" s="154" t="s">
        <v>700</v>
      </c>
      <c r="E110" s="155">
        <v>6.0499999999999998E-2</v>
      </c>
      <c r="F110" s="134" t="s">
        <v>913</v>
      </c>
      <c r="G110" s="134">
        <v>6.72</v>
      </c>
      <c r="H110" s="156">
        <v>160</v>
      </c>
      <c r="I110" s="156">
        <v>9.68</v>
      </c>
      <c r="J110" s="134" t="s">
        <v>914</v>
      </c>
      <c r="K110" s="134">
        <v>22.15</v>
      </c>
      <c r="L110" s="157"/>
      <c r="M110" s="156">
        <f>IF(ISNUMBER(K110/G110),IF(NOT(K110/G110=0),K110/G110, " "), " ")</f>
        <v>3.2961309523809521</v>
      </c>
      <c r="N110" s="154" t="s">
        <v>915</v>
      </c>
    </row>
    <row r="111" spans="1:14" ht="22.8" x14ac:dyDescent="0.25">
      <c r="A111" s="152">
        <v>84</v>
      </c>
      <c r="B111" s="153" t="s">
        <v>916</v>
      </c>
      <c r="C111" s="132" t="s">
        <v>917</v>
      </c>
      <c r="D111" s="154" t="s">
        <v>684</v>
      </c>
      <c r="E111" s="155">
        <v>4.8999999999999998E-3</v>
      </c>
      <c r="F111" s="134" t="s">
        <v>918</v>
      </c>
      <c r="G111" s="134">
        <v>1.26</v>
      </c>
      <c r="H111" s="156">
        <v>1567</v>
      </c>
      <c r="I111" s="156">
        <v>7.68</v>
      </c>
      <c r="J111" s="134" t="s">
        <v>919</v>
      </c>
      <c r="K111" s="134">
        <v>8.49</v>
      </c>
      <c r="L111" s="157"/>
      <c r="M111" s="156">
        <f>IF(ISNUMBER(K111/G111),IF(NOT(K111/G111=0),K111/G111, " "), " ")</f>
        <v>6.7380952380952381</v>
      </c>
      <c r="N111" s="154" t="s">
        <v>920</v>
      </c>
    </row>
    <row r="112" spans="1:14" ht="57" x14ac:dyDescent="0.25">
      <c r="A112" s="152">
        <v>85</v>
      </c>
      <c r="B112" s="153" t="s">
        <v>921</v>
      </c>
      <c r="C112" s="132" t="s">
        <v>922</v>
      </c>
      <c r="D112" s="154" t="s">
        <v>700</v>
      </c>
      <c r="E112" s="155">
        <v>8.9999999999999998E-4</v>
      </c>
      <c r="F112" s="134" t="s">
        <v>758</v>
      </c>
      <c r="G112" s="134">
        <v>0.09</v>
      </c>
      <c r="H112" s="156">
        <v>322.10000000000002</v>
      </c>
      <c r="I112" s="156">
        <v>0.28999999999999998</v>
      </c>
      <c r="J112" s="134" t="s">
        <v>923</v>
      </c>
      <c r="K112" s="134">
        <v>0.33</v>
      </c>
      <c r="L112" s="157"/>
      <c r="M112" s="156">
        <f>IF(ISNUMBER(K112/G112),IF(NOT(K112/G112=0),K112/G112, " "), " ")</f>
        <v>3.666666666666667</v>
      </c>
      <c r="N112" s="154" t="s">
        <v>924</v>
      </c>
    </row>
    <row r="113" spans="1:14" ht="34.200000000000003" x14ac:dyDescent="0.25">
      <c r="A113" s="152">
        <v>86</v>
      </c>
      <c r="B113" s="153" t="s">
        <v>925</v>
      </c>
      <c r="C113" s="132" t="s">
        <v>926</v>
      </c>
      <c r="D113" s="154" t="s">
        <v>700</v>
      </c>
      <c r="E113" s="155">
        <v>13.1469</v>
      </c>
      <c r="F113" s="134" t="s">
        <v>927</v>
      </c>
      <c r="G113" s="134">
        <v>40.9</v>
      </c>
      <c r="H113" s="156">
        <v>21.36</v>
      </c>
      <c r="I113" s="156">
        <v>280.82</v>
      </c>
      <c r="J113" s="134" t="s">
        <v>928</v>
      </c>
      <c r="K113" s="134">
        <v>286.52</v>
      </c>
      <c r="L113" s="157"/>
      <c r="M113" s="156">
        <f>IF(ISNUMBER(K113/G113),IF(NOT(K113/G113=0),K113/G113, " "), " ")</f>
        <v>7.0053789731051346</v>
      </c>
      <c r="N113" s="154" t="s">
        <v>929</v>
      </c>
    </row>
    <row r="114" spans="1:14" ht="22.8" x14ac:dyDescent="0.25">
      <c r="A114" s="152">
        <v>87</v>
      </c>
      <c r="B114" s="153" t="s">
        <v>930</v>
      </c>
      <c r="C114" s="132" t="s">
        <v>931</v>
      </c>
      <c r="D114" s="154" t="s">
        <v>862</v>
      </c>
      <c r="E114" s="155">
        <v>2</v>
      </c>
      <c r="F114" s="134" t="s">
        <v>932</v>
      </c>
      <c r="G114" s="134">
        <v>30.2</v>
      </c>
      <c r="H114" s="156"/>
      <c r="I114" s="156"/>
      <c r="J114" s="134" t="s">
        <v>933</v>
      </c>
      <c r="K114" s="134">
        <v>77.14</v>
      </c>
      <c r="L114" s="157"/>
      <c r="M114" s="156">
        <f>IF(ISNUMBER(K114/G114),IF(NOT(K114/G114=0),K114/G114, " "), " ")</f>
        <v>2.5543046357615893</v>
      </c>
      <c r="N114" s="154"/>
    </row>
    <row r="115" spans="1:14" ht="22.8" x14ac:dyDescent="0.25">
      <c r="A115" s="152">
        <v>88</v>
      </c>
      <c r="B115" s="153" t="s">
        <v>934</v>
      </c>
      <c r="C115" s="132" t="s">
        <v>935</v>
      </c>
      <c r="D115" s="154" t="s">
        <v>763</v>
      </c>
      <c r="E115" s="155">
        <v>0.8</v>
      </c>
      <c r="F115" s="134" t="s">
        <v>936</v>
      </c>
      <c r="G115" s="134">
        <v>21.04</v>
      </c>
      <c r="H115" s="156"/>
      <c r="I115" s="156"/>
      <c r="J115" s="134" t="s">
        <v>937</v>
      </c>
      <c r="K115" s="134">
        <v>96.5</v>
      </c>
      <c r="L115" s="157"/>
      <c r="M115" s="156">
        <f>IF(ISNUMBER(K115/G115),IF(NOT(K115/G115=0),K115/G115, " "), " ")</f>
        <v>4.5865019011406849</v>
      </c>
      <c r="N115" s="154"/>
    </row>
    <row r="116" spans="1:14" ht="22.8" x14ac:dyDescent="0.25">
      <c r="A116" s="152">
        <v>89</v>
      </c>
      <c r="B116" s="153" t="s">
        <v>938</v>
      </c>
      <c r="C116" s="132" t="s">
        <v>939</v>
      </c>
      <c r="D116" s="154" t="s">
        <v>722</v>
      </c>
      <c r="E116" s="155">
        <v>0.16</v>
      </c>
      <c r="F116" s="134" t="s">
        <v>940</v>
      </c>
      <c r="G116" s="134">
        <v>2.56</v>
      </c>
      <c r="H116" s="156"/>
      <c r="I116" s="156"/>
      <c r="J116" s="134" t="s">
        <v>941</v>
      </c>
      <c r="K116" s="134">
        <v>6.24</v>
      </c>
      <c r="L116" s="157"/>
      <c r="M116" s="156">
        <f>IF(ISNUMBER(K116/G116),IF(NOT(K116/G116=0),K116/G116, " "), " ")</f>
        <v>2.4375</v>
      </c>
      <c r="N116" s="154"/>
    </row>
    <row r="117" spans="1:14" ht="22.8" x14ac:dyDescent="0.25">
      <c r="A117" s="152">
        <v>90</v>
      </c>
      <c r="B117" s="153" t="s">
        <v>942</v>
      </c>
      <c r="C117" s="132" t="s">
        <v>943</v>
      </c>
      <c r="D117" s="154" t="s">
        <v>862</v>
      </c>
      <c r="E117" s="155">
        <v>1</v>
      </c>
      <c r="F117" s="134" t="s">
        <v>944</v>
      </c>
      <c r="G117" s="134">
        <v>73.8</v>
      </c>
      <c r="H117" s="156"/>
      <c r="I117" s="156"/>
      <c r="J117" s="134" t="s">
        <v>945</v>
      </c>
      <c r="K117" s="134">
        <v>415.6</v>
      </c>
      <c r="L117" s="157"/>
      <c r="M117" s="156">
        <f>IF(ISNUMBER(K117/G117),IF(NOT(K117/G117=0),K117/G117, " "), " ")</f>
        <v>5.6314363143631443</v>
      </c>
      <c r="N117" s="154"/>
    </row>
    <row r="118" spans="1:14" ht="22.8" x14ac:dyDescent="0.25">
      <c r="A118" s="152">
        <v>91</v>
      </c>
      <c r="B118" s="153" t="s">
        <v>946</v>
      </c>
      <c r="C118" s="132" t="s">
        <v>882</v>
      </c>
      <c r="D118" s="154" t="s">
        <v>862</v>
      </c>
      <c r="E118" s="155">
        <v>7</v>
      </c>
      <c r="F118" s="134" t="s">
        <v>883</v>
      </c>
      <c r="G118" s="134">
        <v>130.19999999999999</v>
      </c>
      <c r="H118" s="156"/>
      <c r="I118" s="156"/>
      <c r="J118" s="134" t="s">
        <v>884</v>
      </c>
      <c r="K118" s="134">
        <v>241.36</v>
      </c>
      <c r="L118" s="157"/>
      <c r="M118" s="156">
        <f>IF(ISNUMBER(K118/G118),IF(NOT(K118/G118=0),K118/G118, " "), " ")</f>
        <v>1.8537634408602153</v>
      </c>
      <c r="N118" s="154"/>
    </row>
    <row r="119" spans="1:14" ht="22.8" x14ac:dyDescent="0.25">
      <c r="A119" s="152">
        <v>92</v>
      </c>
      <c r="B119" s="153" t="s">
        <v>947</v>
      </c>
      <c r="C119" s="132" t="s">
        <v>948</v>
      </c>
      <c r="D119" s="154" t="s">
        <v>862</v>
      </c>
      <c r="E119" s="155">
        <v>2</v>
      </c>
      <c r="F119" s="134" t="s">
        <v>949</v>
      </c>
      <c r="G119" s="134">
        <v>4.82</v>
      </c>
      <c r="H119" s="156"/>
      <c r="I119" s="156"/>
      <c r="J119" s="134" t="s">
        <v>950</v>
      </c>
      <c r="K119" s="134">
        <v>35.14</v>
      </c>
      <c r="L119" s="157"/>
      <c r="M119" s="156">
        <f>IF(ISNUMBER(K119/G119),IF(NOT(K119/G119=0),K119/G119, " "), " ")</f>
        <v>7.2904564315352696</v>
      </c>
      <c r="N119" s="154"/>
    </row>
    <row r="120" spans="1:14" ht="22.8" x14ac:dyDescent="0.25">
      <c r="A120" s="152">
        <v>93</v>
      </c>
      <c r="B120" s="153" t="s">
        <v>951</v>
      </c>
      <c r="C120" s="132" t="s">
        <v>952</v>
      </c>
      <c r="D120" s="154" t="s">
        <v>953</v>
      </c>
      <c r="E120" s="155">
        <v>0.6</v>
      </c>
      <c r="F120" s="134" t="s">
        <v>954</v>
      </c>
      <c r="G120" s="134">
        <v>46.62</v>
      </c>
      <c r="H120" s="156"/>
      <c r="I120" s="156"/>
      <c r="J120" s="134" t="s">
        <v>955</v>
      </c>
      <c r="K120" s="134">
        <v>217.95</v>
      </c>
      <c r="L120" s="157"/>
      <c r="M120" s="156">
        <f>IF(ISNUMBER(K120/G120),IF(NOT(K120/G120=0),K120/G120, " "), " ")</f>
        <v>4.6750321750321753</v>
      </c>
      <c r="N120" s="154"/>
    </row>
    <row r="121" spans="1:14" ht="22.8" x14ac:dyDescent="0.25">
      <c r="A121" s="152">
        <v>94</v>
      </c>
      <c r="B121" s="153" t="s">
        <v>956</v>
      </c>
      <c r="C121" s="132" t="s">
        <v>957</v>
      </c>
      <c r="D121" s="154" t="s">
        <v>763</v>
      </c>
      <c r="E121" s="155">
        <v>50</v>
      </c>
      <c r="F121" s="134" t="s">
        <v>958</v>
      </c>
      <c r="G121" s="134">
        <v>137</v>
      </c>
      <c r="H121" s="156"/>
      <c r="I121" s="156"/>
      <c r="J121" s="134" t="s">
        <v>959</v>
      </c>
      <c r="K121" s="134">
        <v>580.5</v>
      </c>
      <c r="L121" s="157"/>
      <c r="M121" s="156">
        <f>IF(ISNUMBER(K121/G121),IF(NOT(K121/G121=0),K121/G121, " "), " ")</f>
        <v>4.2372262773722627</v>
      </c>
      <c r="N121" s="154"/>
    </row>
    <row r="122" spans="1:14" ht="34.200000000000003" x14ac:dyDescent="0.25">
      <c r="A122" s="152">
        <v>95</v>
      </c>
      <c r="B122" s="153" t="s">
        <v>960</v>
      </c>
      <c r="C122" s="132" t="s">
        <v>961</v>
      </c>
      <c r="D122" s="154" t="s">
        <v>862</v>
      </c>
      <c r="E122" s="155">
        <v>2</v>
      </c>
      <c r="F122" s="134" t="s">
        <v>962</v>
      </c>
      <c r="G122" s="134">
        <v>328</v>
      </c>
      <c r="H122" s="156"/>
      <c r="I122" s="156"/>
      <c r="J122" s="134" t="s">
        <v>963</v>
      </c>
      <c r="K122" s="134">
        <v>882.08</v>
      </c>
      <c r="L122" s="157"/>
      <c r="M122" s="156">
        <f>IF(ISNUMBER(K122/G122),IF(NOT(K122/G122=0),K122/G122, " "), " ")</f>
        <v>2.689268292682927</v>
      </c>
      <c r="N122" s="154"/>
    </row>
    <row r="123" spans="1:14" ht="22.8" x14ac:dyDescent="0.25">
      <c r="A123" s="152">
        <v>96</v>
      </c>
      <c r="B123" s="153" t="s">
        <v>964</v>
      </c>
      <c r="C123" s="132" t="s">
        <v>965</v>
      </c>
      <c r="D123" s="154" t="s">
        <v>862</v>
      </c>
      <c r="E123" s="155">
        <v>3</v>
      </c>
      <c r="F123" s="134" t="s">
        <v>966</v>
      </c>
      <c r="G123" s="134">
        <v>2100</v>
      </c>
      <c r="H123" s="156"/>
      <c r="I123" s="156"/>
      <c r="J123" s="134" t="s">
        <v>967</v>
      </c>
      <c r="K123" s="134">
        <v>2689.71</v>
      </c>
      <c r="L123" s="157"/>
      <c r="M123" s="156">
        <f>IF(ISNUMBER(K123/G123),IF(NOT(K123/G123=0),K123/G123, " "), " ")</f>
        <v>1.2808142857142857</v>
      </c>
      <c r="N123" s="154"/>
    </row>
    <row r="124" spans="1:14" ht="34.200000000000003" x14ac:dyDescent="0.25">
      <c r="A124" s="152">
        <v>97</v>
      </c>
      <c r="B124" s="153" t="s">
        <v>968</v>
      </c>
      <c r="C124" s="132" t="s">
        <v>969</v>
      </c>
      <c r="D124" s="154" t="s">
        <v>862</v>
      </c>
      <c r="E124" s="155">
        <v>2</v>
      </c>
      <c r="F124" s="134" t="s">
        <v>970</v>
      </c>
      <c r="G124" s="134">
        <v>151.80000000000001</v>
      </c>
      <c r="H124" s="156"/>
      <c r="I124" s="156"/>
      <c r="J124" s="134" t="s">
        <v>971</v>
      </c>
      <c r="K124" s="134">
        <v>414.88</v>
      </c>
      <c r="L124" s="157"/>
      <c r="M124" s="156">
        <f>IF(ISNUMBER(K124/G124),IF(NOT(K124/G124=0),K124/G124, " "), " ")</f>
        <v>2.7330698287220025</v>
      </c>
      <c r="N124" s="154"/>
    </row>
    <row r="125" spans="1:14" ht="34.200000000000003" x14ac:dyDescent="0.25">
      <c r="A125" s="152">
        <v>98</v>
      </c>
      <c r="B125" s="153" t="s">
        <v>972</v>
      </c>
      <c r="C125" s="132" t="s">
        <v>973</v>
      </c>
      <c r="D125" s="154" t="s">
        <v>953</v>
      </c>
      <c r="E125" s="155">
        <v>0.1</v>
      </c>
      <c r="F125" s="134" t="s">
        <v>974</v>
      </c>
      <c r="G125" s="134">
        <v>126</v>
      </c>
      <c r="H125" s="156"/>
      <c r="I125" s="156"/>
      <c r="J125" s="134" t="s">
        <v>975</v>
      </c>
      <c r="K125" s="134">
        <v>1540.19</v>
      </c>
      <c r="L125" s="157"/>
      <c r="M125" s="156">
        <f>IF(ISNUMBER(K125/G125),IF(NOT(K125/G125=0),K125/G125, " "), " ")</f>
        <v>12.223730158730159</v>
      </c>
      <c r="N125" s="154"/>
    </row>
    <row r="126" spans="1:14" ht="57" x14ac:dyDescent="0.25">
      <c r="A126" s="152">
        <v>99</v>
      </c>
      <c r="B126" s="153" t="s">
        <v>976</v>
      </c>
      <c r="C126" s="132" t="s">
        <v>977</v>
      </c>
      <c r="D126" s="154" t="s">
        <v>862</v>
      </c>
      <c r="E126" s="155">
        <v>3</v>
      </c>
      <c r="F126" s="134" t="s">
        <v>978</v>
      </c>
      <c r="G126" s="134">
        <v>126.9</v>
      </c>
      <c r="H126" s="156"/>
      <c r="I126" s="156"/>
      <c r="J126" s="134" t="s">
        <v>979</v>
      </c>
      <c r="K126" s="134">
        <v>270.12</v>
      </c>
      <c r="L126" s="157"/>
      <c r="M126" s="156">
        <f>IF(ISNUMBER(K126/G126),IF(NOT(K126/G126=0),K126/G126, " "), " ")</f>
        <v>2.1286052009456262</v>
      </c>
      <c r="N126" s="154"/>
    </row>
    <row r="127" spans="1:14" ht="22.8" x14ac:dyDescent="0.25">
      <c r="A127" s="152">
        <v>100</v>
      </c>
      <c r="B127" s="153" t="s">
        <v>980</v>
      </c>
      <c r="C127" s="132" t="s">
        <v>981</v>
      </c>
      <c r="D127" s="154" t="s">
        <v>862</v>
      </c>
      <c r="E127" s="155">
        <v>18</v>
      </c>
      <c r="F127" s="134" t="s">
        <v>982</v>
      </c>
      <c r="G127" s="134">
        <v>44.1</v>
      </c>
      <c r="H127" s="156"/>
      <c r="I127" s="156"/>
      <c r="J127" s="134" t="s">
        <v>983</v>
      </c>
      <c r="K127" s="134">
        <v>110.52</v>
      </c>
      <c r="L127" s="157"/>
      <c r="M127" s="156">
        <f>IF(ISNUMBER(K127/G127),IF(NOT(K127/G127=0),K127/G127, " "), " ")</f>
        <v>2.5061224489795917</v>
      </c>
      <c r="N127" s="154"/>
    </row>
    <row r="128" spans="1:14" ht="22.8" x14ac:dyDescent="0.25">
      <c r="A128" s="152">
        <v>101</v>
      </c>
      <c r="B128" s="153" t="s">
        <v>984</v>
      </c>
      <c r="C128" s="132" t="s">
        <v>985</v>
      </c>
      <c r="D128" s="154" t="s">
        <v>826</v>
      </c>
      <c r="E128" s="155">
        <v>62.5</v>
      </c>
      <c r="F128" s="134" t="s">
        <v>986</v>
      </c>
      <c r="G128" s="134">
        <v>1057.5</v>
      </c>
      <c r="H128" s="156"/>
      <c r="I128" s="156"/>
      <c r="J128" s="134" t="s">
        <v>987</v>
      </c>
      <c r="K128" s="134">
        <v>2973.75</v>
      </c>
      <c r="L128" s="157"/>
      <c r="M128" s="156">
        <f>IF(ISNUMBER(K128/G128),IF(NOT(K128/G128=0),K128/G128, " "), " ")</f>
        <v>2.8120567375886525</v>
      </c>
      <c r="N128" s="154"/>
    </row>
    <row r="129" spans="1:14" ht="22.8" x14ac:dyDescent="0.25">
      <c r="A129" s="152">
        <v>102</v>
      </c>
      <c r="B129" s="153" t="s">
        <v>988</v>
      </c>
      <c r="C129" s="132" t="s">
        <v>989</v>
      </c>
      <c r="D129" s="154" t="s">
        <v>862</v>
      </c>
      <c r="E129" s="155">
        <v>16</v>
      </c>
      <c r="F129" s="134" t="s">
        <v>990</v>
      </c>
      <c r="G129" s="134">
        <v>15.2</v>
      </c>
      <c r="H129" s="156"/>
      <c r="I129" s="156"/>
      <c r="J129" s="134" t="s">
        <v>991</v>
      </c>
      <c r="K129" s="134">
        <v>67.680000000000007</v>
      </c>
      <c r="L129" s="157"/>
      <c r="M129" s="156">
        <f>IF(ISNUMBER(K129/G129),IF(NOT(K129/G129=0),K129/G129, " "), " ")</f>
        <v>4.4526315789473694</v>
      </c>
      <c r="N129" s="154"/>
    </row>
    <row r="130" spans="1:14" ht="22.8" x14ac:dyDescent="0.25">
      <c r="A130" s="152">
        <v>103</v>
      </c>
      <c r="B130" s="153" t="s">
        <v>992</v>
      </c>
      <c r="C130" s="132" t="s">
        <v>993</v>
      </c>
      <c r="D130" s="154" t="s">
        <v>862</v>
      </c>
      <c r="E130" s="155">
        <v>2</v>
      </c>
      <c r="F130" s="134" t="s">
        <v>994</v>
      </c>
      <c r="G130" s="134">
        <v>1.94</v>
      </c>
      <c r="H130" s="156"/>
      <c r="I130" s="156"/>
      <c r="J130" s="134" t="s">
        <v>995</v>
      </c>
      <c r="K130" s="134">
        <v>8.82</v>
      </c>
      <c r="L130" s="157"/>
      <c r="M130" s="156">
        <f>IF(ISNUMBER(K130/G130),IF(NOT(K130/G130=0),K130/G130, " "), " ")</f>
        <v>4.5463917525773194</v>
      </c>
      <c r="N130" s="154"/>
    </row>
    <row r="131" spans="1:14" ht="34.200000000000003" x14ac:dyDescent="0.25">
      <c r="A131" s="152">
        <v>104</v>
      </c>
      <c r="B131" s="153" t="s">
        <v>996</v>
      </c>
      <c r="C131" s="132" t="s">
        <v>997</v>
      </c>
      <c r="D131" s="154" t="s">
        <v>862</v>
      </c>
      <c r="E131" s="155">
        <v>18</v>
      </c>
      <c r="F131" s="134" t="s">
        <v>998</v>
      </c>
      <c r="G131" s="134">
        <v>224.28</v>
      </c>
      <c r="H131" s="156"/>
      <c r="I131" s="156"/>
      <c r="J131" s="134" t="s">
        <v>999</v>
      </c>
      <c r="K131" s="134">
        <v>525.96</v>
      </c>
      <c r="L131" s="157"/>
      <c r="M131" s="156">
        <f>IF(ISNUMBER(K131/G131),IF(NOT(K131/G131=0),K131/G131, " "), " ")</f>
        <v>2.3451043338683788</v>
      </c>
      <c r="N131" s="154"/>
    </row>
    <row r="132" spans="1:14" ht="19.350000000000001" customHeight="1" x14ac:dyDescent="0.25">
      <c r="A132" s="150" t="s">
        <v>1000</v>
      </c>
      <c r="B132" s="151"/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</row>
    <row r="133" spans="1:14" ht="19.350000000000001" customHeight="1" x14ac:dyDescent="0.25">
      <c r="A133" s="128" t="s">
        <v>681</v>
      </c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</row>
    <row r="134" spans="1:14" ht="22.8" x14ac:dyDescent="0.25">
      <c r="A134" s="152">
        <v>105</v>
      </c>
      <c r="B134" s="153" t="s">
        <v>1001</v>
      </c>
      <c r="C134" s="132" t="s">
        <v>1002</v>
      </c>
      <c r="D134" s="154" t="s">
        <v>862</v>
      </c>
      <c r="E134" s="155">
        <v>3</v>
      </c>
      <c r="F134" s="134" t="s">
        <v>614</v>
      </c>
      <c r="G134" s="134"/>
      <c r="H134" s="156"/>
      <c r="I134" s="156"/>
      <c r="J134" s="134" t="s">
        <v>614</v>
      </c>
      <c r="K134" s="134"/>
      <c r="L134" s="157"/>
      <c r="M134" s="156" t="str">
        <f>IF(ISNUMBER(K134/G134),IF(NOT(K134/G134=0),K134/G134, " "), " ")</f>
        <v xml:space="preserve"> </v>
      </c>
      <c r="N134" s="154"/>
    </row>
    <row r="135" spans="1:14" ht="22.8" x14ac:dyDescent="0.25">
      <c r="A135" s="152">
        <v>106</v>
      </c>
      <c r="B135" s="153" t="s">
        <v>1003</v>
      </c>
      <c r="C135" s="132" t="s">
        <v>1004</v>
      </c>
      <c r="D135" s="154" t="s">
        <v>684</v>
      </c>
      <c r="E135" s="155">
        <v>4.8000000000000001E-2</v>
      </c>
      <c r="F135" s="134" t="s">
        <v>614</v>
      </c>
      <c r="G135" s="134"/>
      <c r="H135" s="156"/>
      <c r="I135" s="156"/>
      <c r="J135" s="134" t="s">
        <v>614</v>
      </c>
      <c r="K135" s="134"/>
      <c r="L135" s="157"/>
      <c r="M135" s="156" t="str">
        <f>IF(ISNUMBER(K135/G135),IF(NOT(K135/G135=0),K135/G135, " "), " ")</f>
        <v xml:space="preserve"> </v>
      </c>
      <c r="N135" s="154"/>
    </row>
    <row r="136" spans="1:14" ht="22.8" x14ac:dyDescent="0.25">
      <c r="A136" s="152">
        <v>107</v>
      </c>
      <c r="B136" s="153" t="s">
        <v>1005</v>
      </c>
      <c r="C136" s="132" t="s">
        <v>1006</v>
      </c>
      <c r="D136" s="154" t="s">
        <v>684</v>
      </c>
      <c r="E136" s="155">
        <v>3.3000000000000002E-2</v>
      </c>
      <c r="F136" s="134" t="s">
        <v>614</v>
      </c>
      <c r="G136" s="134"/>
      <c r="H136" s="156"/>
      <c r="I136" s="156"/>
      <c r="J136" s="134" t="s">
        <v>614</v>
      </c>
      <c r="K136" s="134"/>
      <c r="L136" s="157"/>
      <c r="M136" s="156" t="str">
        <f>IF(ISNUMBER(K136/G136),IF(NOT(K136/G136=0),K136/G136, " "), " ")</f>
        <v xml:space="preserve"> </v>
      </c>
      <c r="N136" s="154"/>
    </row>
    <row r="137" spans="1:14" ht="22.8" x14ac:dyDescent="0.25">
      <c r="A137" s="158">
        <v>108</v>
      </c>
      <c r="B137" s="159" t="s">
        <v>1007</v>
      </c>
      <c r="C137" s="138" t="s">
        <v>1008</v>
      </c>
      <c r="D137" s="160" t="s">
        <v>684</v>
      </c>
      <c r="E137" s="161">
        <v>0.1489</v>
      </c>
      <c r="F137" s="140" t="s">
        <v>614</v>
      </c>
      <c r="G137" s="140"/>
      <c r="H137" s="162"/>
      <c r="I137" s="162"/>
      <c r="J137" s="140" t="s">
        <v>614</v>
      </c>
      <c r="K137" s="140"/>
      <c r="L137" s="163"/>
      <c r="M137" s="162" t="str">
        <f>IF(ISNUMBER(K137/G137),IF(NOT(K137/G137=0),K137/G137, " "), " ")</f>
        <v xml:space="preserve"> </v>
      </c>
      <c r="N137" s="160"/>
    </row>
    <row r="138" spans="1:14" x14ac:dyDescent="0.25">
      <c r="A138" s="144" t="s">
        <v>518</v>
      </c>
      <c r="B138" s="145"/>
      <c r="C138" s="145"/>
      <c r="D138" s="145"/>
      <c r="E138" s="145"/>
      <c r="F138" s="145"/>
      <c r="G138" s="164">
        <v>11407</v>
      </c>
      <c r="H138" s="165"/>
      <c r="I138" s="165"/>
      <c r="J138" s="165"/>
      <c r="K138" s="164">
        <v>61889</v>
      </c>
      <c r="L138" s="166"/>
      <c r="M138" s="164">
        <f ca="1">IF(ISNUMBER(INDIRECT("K" &amp; ROW())/INDIRECT("G" &amp; ROW())),INDIRECT("K" &amp; ROW())/INDIRECT("G" &amp; ROW()), " ")</f>
        <v>5.4255281844481456</v>
      </c>
      <c r="N138" s="146" t="s">
        <v>1009</v>
      </c>
    </row>
    <row r="139" spans="1:14" x14ac:dyDescent="0.25">
      <c r="A139" s="144" t="s">
        <v>523</v>
      </c>
      <c r="B139" s="145"/>
      <c r="C139" s="145"/>
      <c r="D139" s="145"/>
      <c r="E139" s="145"/>
      <c r="F139" s="145"/>
      <c r="G139" s="164"/>
      <c r="H139" s="165"/>
      <c r="I139" s="165"/>
      <c r="J139" s="165"/>
      <c r="K139" s="164"/>
      <c r="L139" s="166"/>
      <c r="M139" s="164" t="str">
        <f ca="1">IF(ISNUMBER(INDIRECT("K" &amp; ROW())/INDIRECT("G" &amp; ROW())),INDIRECT("K" &amp; ROW())/INDIRECT("G" &amp; ROW()), " ")</f>
        <v xml:space="preserve"> </v>
      </c>
      <c r="N139" s="146" t="s">
        <v>1009</v>
      </c>
    </row>
    <row r="140" spans="1:14" x14ac:dyDescent="0.25">
      <c r="A140" s="144" t="s">
        <v>524</v>
      </c>
      <c r="B140" s="145"/>
      <c r="C140" s="145"/>
      <c r="D140" s="145"/>
      <c r="E140" s="145"/>
      <c r="F140" s="145"/>
      <c r="G140" s="164">
        <v>3555</v>
      </c>
      <c r="H140" s="165"/>
      <c r="I140" s="165"/>
      <c r="J140" s="165"/>
      <c r="K140" s="164">
        <v>39215</v>
      </c>
      <c r="L140" s="166"/>
      <c r="M140" s="164">
        <f ca="1">IF(ISNUMBER(INDIRECT("K" &amp; ROW())/INDIRECT("G" &amp; ROW())),INDIRECT("K" &amp; ROW())/INDIRECT("G" &amp; ROW()), " ")</f>
        <v>11.030942334739803</v>
      </c>
      <c r="N140" s="146" t="s">
        <v>1009</v>
      </c>
    </row>
    <row r="141" spans="1:14" x14ac:dyDescent="0.25">
      <c r="A141" s="144" t="s">
        <v>525</v>
      </c>
      <c r="B141" s="145"/>
      <c r="C141" s="145"/>
      <c r="D141" s="145"/>
      <c r="E141" s="145"/>
      <c r="F141" s="145"/>
      <c r="G141" s="164">
        <v>6968</v>
      </c>
      <c r="H141" s="165"/>
      <c r="I141" s="165"/>
      <c r="J141" s="165"/>
      <c r="K141" s="164">
        <v>20529</v>
      </c>
      <c r="L141" s="166"/>
      <c r="M141" s="164">
        <f ca="1">IF(ISNUMBER(INDIRECT("K" &amp; ROW())/INDIRECT("G" &amp; ROW())),INDIRECT("K" &amp; ROW())/INDIRECT("G" &amp; ROW()), " ")</f>
        <v>2.9461825487944893</v>
      </c>
      <c r="N141" s="146" t="s">
        <v>1009</v>
      </c>
    </row>
    <row r="142" spans="1:14" x14ac:dyDescent="0.25">
      <c r="A142" s="144" t="s">
        <v>526</v>
      </c>
      <c r="B142" s="145"/>
      <c r="C142" s="145"/>
      <c r="D142" s="145"/>
      <c r="E142" s="145"/>
      <c r="F142" s="145"/>
      <c r="G142" s="164">
        <v>904</v>
      </c>
      <c r="H142" s="165"/>
      <c r="I142" s="165"/>
      <c r="J142" s="165"/>
      <c r="K142" s="164">
        <v>2375</v>
      </c>
      <c r="L142" s="166"/>
      <c r="M142" s="164">
        <f ca="1">IF(ISNUMBER(INDIRECT("K" &amp; ROW())/INDIRECT("G" &amp; ROW())),INDIRECT("K" &amp; ROW())/INDIRECT("G" &amp; ROW()), " ")</f>
        <v>2.627212389380531</v>
      </c>
      <c r="N142" s="146" t="s">
        <v>1009</v>
      </c>
    </row>
    <row r="143" spans="1:14" x14ac:dyDescent="0.25">
      <c r="A143" s="147" t="s">
        <v>527</v>
      </c>
      <c r="B143" s="148"/>
      <c r="C143" s="148"/>
      <c r="D143" s="148"/>
      <c r="E143" s="148"/>
      <c r="F143" s="148"/>
      <c r="G143" s="167">
        <v>3390</v>
      </c>
      <c r="H143" s="168"/>
      <c r="I143" s="168"/>
      <c r="J143" s="168"/>
      <c r="K143" s="167">
        <v>31880</v>
      </c>
      <c r="L143" s="169"/>
      <c r="M143" s="167">
        <f ca="1">IF(ISNUMBER(INDIRECT("K" &amp; ROW())/INDIRECT("G" &amp; ROW())),INDIRECT("K" &amp; ROW())/INDIRECT("G" &amp; ROW()), " ")</f>
        <v>9.4041297935103252</v>
      </c>
      <c r="N143" s="149" t="s">
        <v>1009</v>
      </c>
    </row>
    <row r="144" spans="1:14" x14ac:dyDescent="0.25">
      <c r="A144" s="147" t="s">
        <v>528</v>
      </c>
      <c r="B144" s="148"/>
      <c r="C144" s="148"/>
      <c r="D144" s="148"/>
      <c r="E144" s="148"/>
      <c r="F144" s="148"/>
      <c r="G144" s="167">
        <v>2061</v>
      </c>
      <c r="H144" s="168"/>
      <c r="I144" s="168"/>
      <c r="J144" s="168"/>
      <c r="K144" s="167">
        <v>18191</v>
      </c>
      <c r="L144" s="169"/>
      <c r="M144" s="167">
        <f ca="1">IF(ISNUMBER(INDIRECT("K" &amp; ROW())/INDIRECT("G" &amp; ROW())),INDIRECT("K" &amp; ROW())/INDIRECT("G" &amp; ROW()), " ")</f>
        <v>8.8262979136341588</v>
      </c>
      <c r="N144" s="149" t="s">
        <v>1009</v>
      </c>
    </row>
    <row r="145" spans="1:14" x14ac:dyDescent="0.25">
      <c r="A145" s="147" t="s">
        <v>529</v>
      </c>
      <c r="B145" s="148"/>
      <c r="C145" s="148"/>
      <c r="D145" s="148"/>
      <c r="E145" s="148"/>
      <c r="F145" s="148"/>
      <c r="G145" s="167"/>
      <c r="H145" s="168"/>
      <c r="I145" s="168"/>
      <c r="J145" s="168"/>
      <c r="K145" s="167"/>
      <c r="L145" s="169"/>
      <c r="M145" s="167" t="str">
        <f ca="1">IF(ISNUMBER(INDIRECT("K" &amp; ROW())/INDIRECT("G" &amp; ROW())),INDIRECT("K" &amp; ROW())/INDIRECT("G" &amp; ROW()), " ")</f>
        <v xml:space="preserve"> </v>
      </c>
      <c r="N145" s="149" t="s">
        <v>1009</v>
      </c>
    </row>
    <row r="146" spans="1:14" ht="30" customHeight="1" x14ac:dyDescent="0.25">
      <c r="A146" s="144" t="s">
        <v>530</v>
      </c>
      <c r="B146" s="145"/>
      <c r="C146" s="145"/>
      <c r="D146" s="145"/>
      <c r="E146" s="145"/>
      <c r="F146" s="145"/>
      <c r="G146" s="164">
        <v>254</v>
      </c>
      <c r="H146" s="165"/>
      <c r="I146" s="165"/>
      <c r="J146" s="165"/>
      <c r="K146" s="164">
        <v>1299</v>
      </c>
      <c r="L146" s="166"/>
      <c r="M146" s="164">
        <f ca="1">IF(ISNUMBER(INDIRECT("K" &amp; ROW())/INDIRECT("G" &amp; ROW())),INDIRECT("K" &amp; ROW())/INDIRECT("G" &amp; ROW()), " ")</f>
        <v>5.1141732283464565</v>
      </c>
      <c r="N146" s="146" t="s">
        <v>1009</v>
      </c>
    </row>
    <row r="147" spans="1:14" ht="30" customHeight="1" x14ac:dyDescent="0.25">
      <c r="A147" s="144" t="s">
        <v>531</v>
      </c>
      <c r="B147" s="145"/>
      <c r="C147" s="145"/>
      <c r="D147" s="145"/>
      <c r="E147" s="145"/>
      <c r="F147" s="145"/>
      <c r="G147" s="164">
        <v>11126</v>
      </c>
      <c r="H147" s="165"/>
      <c r="I147" s="165"/>
      <c r="J147" s="165"/>
      <c r="K147" s="164">
        <v>75326</v>
      </c>
      <c r="L147" s="166"/>
      <c r="M147" s="164">
        <f ca="1">IF(ISNUMBER(INDIRECT("K" &amp; ROW())/INDIRECT("G" &amp; ROW())),INDIRECT("K" &amp; ROW())/INDIRECT("G" &amp; ROW()), " ")</f>
        <v>6.7702678410929353</v>
      </c>
      <c r="N147" s="146" t="s">
        <v>1009</v>
      </c>
    </row>
    <row r="148" spans="1:14" ht="30" customHeight="1" x14ac:dyDescent="0.25">
      <c r="A148" s="144" t="s">
        <v>532</v>
      </c>
      <c r="B148" s="145"/>
      <c r="C148" s="145"/>
      <c r="D148" s="145"/>
      <c r="E148" s="145"/>
      <c r="F148" s="145"/>
      <c r="G148" s="164">
        <v>1675</v>
      </c>
      <c r="H148" s="165"/>
      <c r="I148" s="165"/>
      <c r="J148" s="165"/>
      <c r="K148" s="164">
        <v>11865</v>
      </c>
      <c r="L148" s="166"/>
      <c r="M148" s="164">
        <f ca="1">IF(ISNUMBER(INDIRECT("K" &amp; ROW())/INDIRECT("G" &amp; ROW())),INDIRECT("K" &amp; ROW())/INDIRECT("G" &amp; ROW()), " ")</f>
        <v>7.0835820895522392</v>
      </c>
      <c r="N148" s="146" t="s">
        <v>1009</v>
      </c>
    </row>
    <row r="149" spans="1:14" x14ac:dyDescent="0.25">
      <c r="A149" s="144" t="s">
        <v>533</v>
      </c>
      <c r="B149" s="145"/>
      <c r="C149" s="145"/>
      <c r="D149" s="145"/>
      <c r="E149" s="145"/>
      <c r="F149" s="145"/>
      <c r="G149" s="164">
        <v>263</v>
      </c>
      <c r="H149" s="165"/>
      <c r="I149" s="165"/>
      <c r="J149" s="165"/>
      <c r="K149" s="164">
        <v>2372</v>
      </c>
      <c r="L149" s="166"/>
      <c r="M149" s="164">
        <f ca="1">IF(ISNUMBER(INDIRECT("K" &amp; ROW())/INDIRECT("G" &amp; ROW())),INDIRECT("K" &amp; ROW())/INDIRECT("G" &amp; ROW()), " ")</f>
        <v>9.0190114068441058</v>
      </c>
      <c r="N149" s="146" t="s">
        <v>1009</v>
      </c>
    </row>
    <row r="150" spans="1:14" ht="30" customHeight="1" x14ac:dyDescent="0.25">
      <c r="A150" s="144" t="s">
        <v>534</v>
      </c>
      <c r="B150" s="145"/>
      <c r="C150" s="145"/>
      <c r="D150" s="145"/>
      <c r="E150" s="145"/>
      <c r="F150" s="145"/>
      <c r="G150" s="164">
        <v>943</v>
      </c>
      <c r="H150" s="165"/>
      <c r="I150" s="165"/>
      <c r="J150" s="165"/>
      <c r="K150" s="164">
        <v>3103</v>
      </c>
      <c r="L150" s="166"/>
      <c r="M150" s="164">
        <f ca="1">IF(ISNUMBER(INDIRECT("K" &amp; ROW())/INDIRECT("G" &amp; ROW())),INDIRECT("K" &amp; ROW())/INDIRECT("G" &amp; ROW()), " ")</f>
        <v>3.2905620360551433</v>
      </c>
      <c r="N150" s="146" t="s">
        <v>1009</v>
      </c>
    </row>
    <row r="151" spans="1:14" x14ac:dyDescent="0.25">
      <c r="A151" s="144" t="s">
        <v>535</v>
      </c>
      <c r="B151" s="145"/>
      <c r="C151" s="145"/>
      <c r="D151" s="145"/>
      <c r="E151" s="145"/>
      <c r="F151" s="145"/>
      <c r="G151" s="164">
        <v>42</v>
      </c>
      <c r="H151" s="165"/>
      <c r="I151" s="165"/>
      <c r="J151" s="165"/>
      <c r="K151" s="164">
        <v>188</v>
      </c>
      <c r="L151" s="166"/>
      <c r="M151" s="164">
        <f ca="1">IF(ISNUMBER(INDIRECT("K" &amp; ROW())/INDIRECT("G" &amp; ROW())),INDIRECT("K" &amp; ROW())/INDIRECT("G" &amp; ROW()), " ")</f>
        <v>4.4761904761904763</v>
      </c>
      <c r="N151" s="146" t="s">
        <v>1009</v>
      </c>
    </row>
    <row r="152" spans="1:14" x14ac:dyDescent="0.25">
      <c r="A152" s="144" t="s">
        <v>536</v>
      </c>
      <c r="B152" s="145"/>
      <c r="C152" s="145"/>
      <c r="D152" s="145"/>
      <c r="E152" s="145"/>
      <c r="F152" s="145"/>
      <c r="G152" s="164">
        <v>41</v>
      </c>
      <c r="H152" s="165"/>
      <c r="I152" s="165"/>
      <c r="J152" s="165"/>
      <c r="K152" s="164">
        <v>400</v>
      </c>
      <c r="L152" s="166"/>
      <c r="M152" s="164">
        <f ca="1">IF(ISNUMBER(INDIRECT("K" &amp; ROW())/INDIRECT("G" &amp; ROW())),INDIRECT("K" &amp; ROW())/INDIRECT("G" &amp; ROW()), " ")</f>
        <v>9.7560975609756095</v>
      </c>
      <c r="N152" s="146" t="s">
        <v>1009</v>
      </c>
    </row>
    <row r="153" spans="1:14" ht="30" customHeight="1" x14ac:dyDescent="0.25">
      <c r="A153" s="144" t="s">
        <v>537</v>
      </c>
      <c r="B153" s="145"/>
      <c r="C153" s="145"/>
      <c r="D153" s="145"/>
      <c r="E153" s="145"/>
      <c r="F153" s="145"/>
      <c r="G153" s="164">
        <v>715</v>
      </c>
      <c r="H153" s="165"/>
      <c r="I153" s="165"/>
      <c r="J153" s="165"/>
      <c r="K153" s="164">
        <v>936</v>
      </c>
      <c r="L153" s="166"/>
      <c r="M153" s="164">
        <f ca="1">IF(ISNUMBER(INDIRECT("K" &amp; ROW())/INDIRECT("G" &amp; ROW())),INDIRECT("K" &amp; ROW())/INDIRECT("G" &amp; ROW()), " ")</f>
        <v>1.3090909090909091</v>
      </c>
      <c r="N153" s="146" t="s">
        <v>1009</v>
      </c>
    </row>
    <row r="154" spans="1:14" ht="30" customHeight="1" x14ac:dyDescent="0.25">
      <c r="A154" s="144" t="s">
        <v>538</v>
      </c>
      <c r="B154" s="145"/>
      <c r="C154" s="145"/>
      <c r="D154" s="145"/>
      <c r="E154" s="145"/>
      <c r="F154" s="145"/>
      <c r="G154" s="164">
        <v>18</v>
      </c>
      <c r="H154" s="165"/>
      <c r="I154" s="165"/>
      <c r="J154" s="165"/>
      <c r="K154" s="164">
        <v>95</v>
      </c>
      <c r="L154" s="166"/>
      <c r="M154" s="164">
        <f ca="1">IF(ISNUMBER(INDIRECT("K" &amp; ROW())/INDIRECT("G" &amp; ROW())),INDIRECT("K" &amp; ROW())/INDIRECT("G" &amp; ROW()), " ")</f>
        <v>5.2777777777777777</v>
      </c>
      <c r="N154" s="146" t="s">
        <v>1009</v>
      </c>
    </row>
    <row r="155" spans="1:14" x14ac:dyDescent="0.25">
      <c r="A155" s="144" t="s">
        <v>539</v>
      </c>
      <c r="B155" s="145"/>
      <c r="C155" s="145"/>
      <c r="D155" s="145"/>
      <c r="E155" s="145"/>
      <c r="F155" s="145"/>
      <c r="G155" s="164">
        <v>470</v>
      </c>
      <c r="H155" s="165"/>
      <c r="I155" s="165"/>
      <c r="J155" s="165"/>
      <c r="K155" s="164">
        <v>3805</v>
      </c>
      <c r="L155" s="166"/>
      <c r="M155" s="164">
        <f ca="1">IF(ISNUMBER(INDIRECT("K" &amp; ROW())/INDIRECT("G" &amp; ROW())),INDIRECT("K" &amp; ROW())/INDIRECT("G" &amp; ROW()), " ")</f>
        <v>8.0957446808510642</v>
      </c>
      <c r="N155" s="146" t="s">
        <v>1009</v>
      </c>
    </row>
    <row r="156" spans="1:14" x14ac:dyDescent="0.25">
      <c r="A156" s="144" t="s">
        <v>540</v>
      </c>
      <c r="B156" s="145"/>
      <c r="C156" s="145"/>
      <c r="D156" s="145"/>
      <c r="E156" s="145"/>
      <c r="F156" s="145"/>
      <c r="G156" s="164">
        <v>824</v>
      </c>
      <c r="H156" s="165"/>
      <c r="I156" s="165"/>
      <c r="J156" s="165"/>
      <c r="K156" s="164">
        <v>7911</v>
      </c>
      <c r="L156" s="166"/>
      <c r="M156" s="164">
        <f ca="1">IF(ISNUMBER(INDIRECT("K" &amp; ROW())/INDIRECT("G" &amp; ROW())),INDIRECT("K" &amp; ROW())/INDIRECT("G" &amp; ROW()), " ")</f>
        <v>9.6007281553398052</v>
      </c>
      <c r="N156" s="146" t="s">
        <v>1009</v>
      </c>
    </row>
    <row r="157" spans="1:14" x14ac:dyDescent="0.25">
      <c r="A157" s="144" t="s">
        <v>541</v>
      </c>
      <c r="B157" s="145"/>
      <c r="C157" s="145"/>
      <c r="D157" s="145"/>
      <c r="E157" s="145"/>
      <c r="F157" s="145"/>
      <c r="G157" s="164">
        <v>487</v>
      </c>
      <c r="H157" s="165"/>
      <c r="I157" s="165"/>
      <c r="J157" s="165"/>
      <c r="K157" s="164">
        <v>4660</v>
      </c>
      <c r="L157" s="166"/>
      <c r="M157" s="164">
        <f ca="1">IF(ISNUMBER(INDIRECT("K" &amp; ROW())/INDIRECT("G" &amp; ROW())),INDIRECT("K" &amp; ROW())/INDIRECT("G" &amp; ROW()), " ")</f>
        <v>9.5687885010266935</v>
      </c>
      <c r="N157" s="146" t="s">
        <v>1009</v>
      </c>
    </row>
    <row r="158" spans="1:14" x14ac:dyDescent="0.25">
      <c r="A158" s="144" t="s">
        <v>542</v>
      </c>
      <c r="B158" s="145"/>
      <c r="C158" s="145"/>
      <c r="D158" s="145"/>
      <c r="E158" s="145"/>
      <c r="F158" s="145"/>
      <c r="G158" s="164">
        <v>16858</v>
      </c>
      <c r="H158" s="165"/>
      <c r="I158" s="165"/>
      <c r="J158" s="165"/>
      <c r="K158" s="164">
        <v>111960</v>
      </c>
      <c r="L158" s="166"/>
      <c r="M158" s="164">
        <f ca="1">IF(ISNUMBER(INDIRECT("K" &amp; ROW())/INDIRECT("G" &amp; ROW())),INDIRECT("K" &amp; ROW())/INDIRECT("G" &amp; ROW()), " ")</f>
        <v>6.6413572191244512</v>
      </c>
      <c r="N158" s="146" t="s">
        <v>1009</v>
      </c>
    </row>
    <row r="159" spans="1:14" ht="30" customHeight="1" x14ac:dyDescent="0.25">
      <c r="A159" s="144" t="s">
        <v>543</v>
      </c>
      <c r="B159" s="145"/>
      <c r="C159" s="145"/>
      <c r="D159" s="145"/>
      <c r="E159" s="145"/>
      <c r="F159" s="145"/>
      <c r="G159" s="164">
        <v>1573.47</v>
      </c>
      <c r="H159" s="165"/>
      <c r="I159" s="165"/>
      <c r="J159" s="165"/>
      <c r="K159" s="164">
        <v>5554.89</v>
      </c>
      <c r="L159" s="166"/>
      <c r="M159" s="164">
        <f ca="1">IF(ISNUMBER(INDIRECT("K" &amp; ROW())/INDIRECT("G" &amp; ROW())),INDIRECT("K" &amp; ROW())/INDIRECT("G" &amp; ROW()), " ")</f>
        <v>3.530343762512155</v>
      </c>
      <c r="N159" s="146" t="s">
        <v>1009</v>
      </c>
    </row>
    <row r="160" spans="1:14" x14ac:dyDescent="0.25">
      <c r="A160" s="147" t="s">
        <v>544</v>
      </c>
      <c r="B160" s="148"/>
      <c r="C160" s="148"/>
      <c r="D160" s="148"/>
      <c r="E160" s="148"/>
      <c r="F160" s="148"/>
      <c r="G160" s="167">
        <v>18431.47</v>
      </c>
      <c r="H160" s="168"/>
      <c r="I160" s="168"/>
      <c r="J160" s="168"/>
      <c r="K160" s="167">
        <v>117514.89</v>
      </c>
      <c r="L160" s="169"/>
      <c r="M160" s="167">
        <f ca="1">IF(ISNUMBER(INDIRECT("K" &amp; ROW())/INDIRECT("G" &amp; ROW())),INDIRECT("K" &amp; ROW())/INDIRECT("G" &amp; ROW()), " ")</f>
        <v>6.3757741514919859</v>
      </c>
      <c r="N160" s="149" t="s">
        <v>1009</v>
      </c>
    </row>
    <row r="161" spans="1:14" x14ac:dyDescent="0.25">
      <c r="A161" s="48"/>
      <c r="G161" s="67"/>
      <c r="H161" s="68"/>
      <c r="I161" s="68"/>
      <c r="J161" s="68"/>
      <c r="K161" s="67"/>
      <c r="L161" s="69"/>
      <c r="M161" s="67"/>
      <c r="N161" s="48"/>
    </row>
    <row r="162" spans="1:14" x14ac:dyDescent="0.25">
      <c r="A162" s="28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70"/>
      <c r="M162" s="29"/>
      <c r="N162" s="29"/>
    </row>
    <row r="163" spans="1:14" x14ac:dyDescent="0.25">
      <c r="A163" s="75" t="s">
        <v>68</v>
      </c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70"/>
      <c r="M163" s="29"/>
      <c r="N163" s="29"/>
    </row>
    <row r="164" spans="1:14" x14ac:dyDescent="0.25">
      <c r="A164" s="3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70"/>
      <c r="M164" s="29"/>
      <c r="N164" s="29"/>
    </row>
    <row r="165" spans="1:14" x14ac:dyDescent="0.25">
      <c r="A165" s="75" t="s">
        <v>69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70"/>
      <c r="M165" s="29"/>
      <c r="N165" s="29"/>
    </row>
  </sheetData>
  <mergeCells count="56">
    <mergeCell ref="A156:F156"/>
    <mergeCell ref="A157:F157"/>
    <mergeCell ref="A158:F158"/>
    <mergeCell ref="A159:F159"/>
    <mergeCell ref="A160:F160"/>
    <mergeCell ref="A150:F150"/>
    <mergeCell ref="A151:F151"/>
    <mergeCell ref="A152:F152"/>
    <mergeCell ref="A153:F153"/>
    <mergeCell ref="A154:F154"/>
    <mergeCell ref="A155:F155"/>
    <mergeCell ref="A144:F144"/>
    <mergeCell ref="A145:F145"/>
    <mergeCell ref="A146:F146"/>
    <mergeCell ref="A147:F147"/>
    <mergeCell ref="A148:F148"/>
    <mergeCell ref="A149:F149"/>
    <mergeCell ref="A138:F138"/>
    <mergeCell ref="A139:F139"/>
    <mergeCell ref="A140:F140"/>
    <mergeCell ref="A141:F141"/>
    <mergeCell ref="A142:F142"/>
    <mergeCell ref="A143:F143"/>
    <mergeCell ref="A24:N24"/>
    <mergeCell ref="A25:N25"/>
    <mergeCell ref="A43:N43"/>
    <mergeCell ref="A64:N64"/>
    <mergeCell ref="A132:N132"/>
    <mergeCell ref="A133:N13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2015-04-24T13:22:48Z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