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9" i="16"/>
  <c r="M120" i="16"/>
  <c r="M121" i="16"/>
  <c r="M12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03" i="8"/>
  <c r="K202" i="8"/>
  <c r="H203" i="8"/>
  <c r="H202" i="8"/>
  <c r="J14" i="16"/>
  <c r="G14" i="16"/>
  <c r="K30" i="8"/>
  <c r="H30" i="8"/>
  <c r="A18" i="16"/>
  <c r="B34" i="8"/>
  <c r="M123" i="16"/>
  <c r="M127" i="16"/>
  <c r="M131" i="16"/>
  <c r="M135" i="16"/>
  <c r="M139" i="16"/>
  <c r="M124" i="16"/>
  <c r="M128" i="16"/>
  <c r="M132" i="16"/>
  <c r="M136" i="16"/>
  <c r="M140" i="16"/>
  <c r="M138" i="16"/>
  <c r="M125" i="16"/>
  <c r="M129" i="16"/>
  <c r="M133" i="16"/>
  <c r="M137" i="16"/>
  <c r="M141" i="16"/>
  <c r="M126" i="16"/>
  <c r="M130" i="16"/>
  <c r="M1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8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8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8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8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8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8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8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<sst xmlns="http://schemas.openxmlformats.org/spreadsheetml/2006/main" count="1474" uniqueCount="876">
  <si>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</si>
  <si>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</si>
  <si>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</si>
  <si>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</si>
  <si>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</si>
  <si>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</si>
  <si>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</si>
  <si>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</si>
  <si>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</si>
  <si>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</si>
  <si>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</si>
  <si>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</si>
  <si>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</si>
  <si>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</si>
  <si>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</si>
  <si>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</si>
  <si>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</si>
  <si>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</si>
  <si>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</si>
  <si>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</si>
  <si>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</si>
  <si>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</si>
  <si>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</si>
  <si>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</si>
  <si>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</si>
  <si>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</si>
  <si>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</si>
  <si>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</si>
  <si>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</si>
  <si>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</si>
  <si>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</si>
  <si>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</si>
  <si>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</si>
  <si>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</si>
  <si>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</si>
  <si>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</si>
  <si>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</si>
  <si>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</si>
  <si>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</si>
  <si>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</si>
  <si>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</si>
  <si>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</si>
  <si>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</si>
  <si>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</si>
  <si>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</si>
  <si>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</si>
  <si>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</si>
  <si>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</si>
  <si>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</si>
  <si>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</si>
  <si>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</si>
  <si>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</si>
  <si>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</si>
  <si>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</si>
  <si>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</si>
  <si>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</si>
  <si>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</si>
  <si>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</si>
  <si>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</si>
  <si>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</si>
  <si>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</si>
  <si>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</si>
  <si>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</si>
  <si>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</si>
  <si>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</si>
  <si>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</si>
  <si>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</si>
  <si>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В.вольтная,46</t>
  </si>
  <si>
    <t>Сдал:  _________________ //</t>
  </si>
  <si>
    <t>Принял:  _________________ //</t>
  </si>
  <si>
    <t>Раздел 1. Ремонт системы отопления.кв.49,52,55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</si>
  <si>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</si>
  <si>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</si>
  <si>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</si>
  <si>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</si>
  <si>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</si>
  <si>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</si>
  <si>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</si>
  <si>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Р</t>
  </si>
  <si>
    <t>ТСЦ-507-3354
Труба из полипропилена PN 20/20
м</t>
  </si>
  <si>
    <t>3,912
88
48</t>
  </si>
  <si>
    <t xml:space="preserve">
_____
8,39</t>
  </si>
  <si>
    <t xml:space="preserve">
_____
33</t>
  </si>
  <si>
    <t xml:space="preserve">
_____
72</t>
  </si>
  <si>
    <t>М</t>
  </si>
  <si>
    <t>ТСЦ-302-1151
Вентиль проходной для полипропиленовых трубопроводов диаметром 25 мм
шт.</t>
  </si>
  <si>
    <t>1
88
48</t>
  </si>
  <si>
    <t xml:space="preserve">
_____
89,89</t>
  </si>
  <si>
    <t xml:space="preserve">
_____
90</t>
  </si>
  <si>
    <t xml:space="preserve">
_____
142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</si>
  <si>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</si>
  <si>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</si>
  <si>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</si>
  <si>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</si>
  <si>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9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</si>
  <si>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</si>
  <si>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</si>
  <si>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</si>
  <si>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</si>
  <si>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</si>
  <si>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</si>
  <si>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</si>
  <si>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</si>
  <si>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</si>
  <si>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Раздел 2. Замена отопления в подвале. от 21.01.2014г.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</si>
  <si>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</si>
  <si>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0,08
88
48</t>
  </si>
  <si>
    <t>1456
_____
6949,09</t>
  </si>
  <si>
    <t>279,64
_____
6,31</t>
  </si>
  <si>
    <t>695
121
70</t>
  </si>
  <si>
    <t>116
_____
557</t>
  </si>
  <si>
    <t>22
_____
1</t>
  </si>
  <si>
    <t>3272
1135
619</t>
  </si>
  <si>
    <t>1284
_____
1866</t>
  </si>
  <si>
    <t>122
_____
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</si>
  <si>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</si>
  <si>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</si>
  <si>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</si>
  <si>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</si>
  <si>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</si>
  <si>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</si>
  <si>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</si>
  <si>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</si>
  <si>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</si>
  <si>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</si>
  <si>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45</t>
  </si>
  <si>
    <t xml:space="preserve">
_____
197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</si>
  <si>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</si>
  <si>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</si>
  <si>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50</t>
  </si>
  <si>
    <t xml:space="preserve">
_____
234</t>
  </si>
  <si>
    <t>0,2
63
40</t>
  </si>
  <si>
    <t>3
2
2</t>
  </si>
  <si>
    <t>30
19
12</t>
  </si>
  <si>
    <t>Раздел 3. Чистка канализации, вытяжки  на чердаке от 31.01.2014</t>
  </si>
  <si>
    <t>ТЕРр65-10-1
Очистка канализационной сети: внутренней
100 м трубопровода
НР 88%=103%*0.85 от ФОТ
СП 48%=60%*0.8 от ФОТ</t>
  </si>
  <si>
    <t>0,125
88
48</t>
  </si>
  <si>
    <t>332,63
_____
174,41</t>
  </si>
  <si>
    <t>64
43
25</t>
  </si>
  <si>
    <t>42
_____
22</t>
  </si>
  <si>
    <t>543
403
220</t>
  </si>
  <si>
    <t>458
_____
84</t>
  </si>
  <si>
    <t>Раздел 4. Ремонт отопления. Кв.№48, подвал, заявка от 14.03.2014г.</t>
  </si>
  <si>
    <t>0,025
88
48</t>
  </si>
  <si>
    <t>61
26
15</t>
  </si>
  <si>
    <t>25
_____
35</t>
  </si>
  <si>
    <t>399
243
132</t>
  </si>
  <si>
    <t>276
_____
116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</si>
  <si>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</si>
  <si>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</si>
  <si>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</si>
  <si>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138</t>
  </si>
  <si>
    <t>Раздел 5. Замена сгона в кв.№20 от 15.01.2014г.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</si>
  <si>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</si>
  <si>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</si>
  <si>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</si>
  <si>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</si>
  <si>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</si>
  <si>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</si>
  <si>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</si>
  <si>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</si>
  <si>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Раздел 6. Замена труб отопления в подвале от 03.03.2014г.</t>
  </si>
  <si>
    <t>0,06
88
48</t>
  </si>
  <si>
    <t>521
90
52</t>
  </si>
  <si>
    <t>87
_____
417</t>
  </si>
  <si>
    <t>2454
851
464</t>
  </si>
  <si>
    <t>963
_____
1399</t>
  </si>
  <si>
    <t>92
_____
4</t>
  </si>
  <si>
    <t>ТСЦ-302-1266
прим. Кран букса проходные муфтовые: 15Б1БК для воды и пара давлением 1,6 МПа (16 кгс/см2), диаметром 20 мм
(ПЗ=0,5 (ОЗП=0,5; ЭМ=0,5 к расх.; ЗПМ=0,5; МАТ=0,5 к расх.; ТЗ=0,5; ТЗМ=0,5))
шт.</t>
  </si>
  <si>
    <t xml:space="preserve">
_____
12,45</t>
  </si>
  <si>
    <t xml:space="preserve">
_____
117</t>
  </si>
  <si>
    <t>Раздел 7. Замена стояка кв.46 от 20.02.2014г.</t>
  </si>
  <si>
    <t>0,02
88
48</t>
  </si>
  <si>
    <t>49
21
12</t>
  </si>
  <si>
    <t>20
_____
28</t>
  </si>
  <si>
    <t>319
194
106</t>
  </si>
  <si>
    <t>220
_____
93</t>
  </si>
  <si>
    <t>ТСЦ-302-3246
Угольники прямые
10 шт.</t>
  </si>
  <si>
    <t>0,2
88
48</t>
  </si>
  <si>
    <t xml:space="preserve">
_____
77,7</t>
  </si>
  <si>
    <t xml:space="preserve">
_____
16</t>
  </si>
  <si>
    <t xml:space="preserve">
_____
73</t>
  </si>
  <si>
    <t>3
88
48</t>
  </si>
  <si>
    <t xml:space="preserve">
_____
56</t>
  </si>
  <si>
    <t xml:space="preserve">
_____
103</t>
  </si>
  <si>
    <t>ТСЦ-302-3234
Контргайка
шт.</t>
  </si>
  <si>
    <t xml:space="preserve">
_____
2,41</t>
  </si>
  <si>
    <t xml:space="preserve">
_____
5</t>
  </si>
  <si>
    <t xml:space="preserve">
_____
35</t>
  </si>
  <si>
    <t>Раздел 8. Замена стояков в кв.52 от 03.02.2014г.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</si>
  <si>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</si>
  <si>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</si>
  <si>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</si>
  <si>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</si>
  <si>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Раздел 9. Ремонт кранов в подвале  от 10.02.14г.</t>
  </si>
  <si>
    <t>ТЕРр65-5-5
Ремонт кранов: водоразборных и туалетных
(ремонт ПЗ=0,5 (ОЗП=0,5; ЭМ=0,5 к расх.; ЗПМ=0,5; МАТ=0,5 к расх.; ТЗ=0,5; ТЗМ=0,5))
100 шт.
НР 88%=103%*0.85 от ФОТ
СП 48%=60%*0.8 от ФОТ</t>
  </si>
  <si>
    <t>190,98
_____
1467,49</t>
  </si>
  <si>
    <t>33
4
2</t>
  </si>
  <si>
    <t>4
_____
29</t>
  </si>
  <si>
    <t>124
37
20</t>
  </si>
  <si>
    <t>42
_____
82</t>
  </si>
  <si>
    <t>ТЕРр65-23-3
Слив воды из системы
1000 м3 объема здания
НР 63%=74%*0.85 от ФОТ
СП 40%=50%*0.8 от ФОТ</t>
  </si>
  <si>
    <t>0,225
63
40</t>
  </si>
  <si>
    <t>5
3
2</t>
  </si>
  <si>
    <t>Раздел 10. Замена стояков отопления в кв.16 от 07.02.2014г.</t>
  </si>
  <si>
    <t>34
21
14</t>
  </si>
  <si>
    <t xml:space="preserve">
_____
70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</si>
  <si>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</si>
  <si>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</si>
  <si>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</si>
  <si>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</si>
  <si>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</si>
  <si>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</si>
  <si>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Раздел 11. Замена отвода в бойлерной от  07.02.2014г.</t>
  </si>
  <si>
    <t>87
15
9</t>
  </si>
  <si>
    <t>15
_____
69</t>
  </si>
  <si>
    <t>409
142
77</t>
  </si>
  <si>
    <t>160
_____
234</t>
  </si>
  <si>
    <t>15
_____
1</t>
  </si>
  <si>
    <t>ТЕРр65-18-1
прим. Ремонт задвижек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</si>
  <si>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</si>
  <si>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</si>
  <si>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</si>
  <si>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805
641
349</t>
  </si>
  <si>
    <t>728
_____
77</t>
  </si>
  <si>
    <t>ТСЦ-302-0009
Зап.части. Краны проходные сальниковые муфтовые 11Ч6БК для воды, нефти и масла давлением 1 МПа (10 кгс/см2) диаметром 20 мм
(зап.части ПЗ=0,5 (ОЗП=0,5; ЭМ=0,5 к расх.; ЗПМ=0,5; МАТ=0,5 к расх.; ТЗ=0,5; ТЗМ=0,5))
шт.</t>
  </si>
  <si>
    <t xml:space="preserve">
_____
23,15</t>
  </si>
  <si>
    <t xml:space="preserve">
_____
46</t>
  </si>
  <si>
    <t xml:space="preserve">
_____
161</t>
  </si>
  <si>
    <t>ТСЦ-507-0842
Отводы диаметром условного прохода: 80 мм и наружным диаметром 93 мм
шт.</t>
  </si>
  <si>
    <t xml:space="preserve">
_____
39,3</t>
  </si>
  <si>
    <t xml:space="preserve">
_____
39</t>
  </si>
  <si>
    <t>Раздел 12. АПРЕЛЬ</t>
  </si>
  <si>
    <t>Ливневки</t>
  </si>
  <si>
    <t>0,52
88
48</t>
  </si>
  <si>
    <t>264
178
104</t>
  </si>
  <si>
    <t>173
_____
90</t>
  </si>
  <si>
    <t>2258
1678
915</t>
  </si>
  <si>
    <t>1907
_____
348</t>
  </si>
  <si>
    <t>Раздел 13. МАЙ</t>
  </si>
  <si>
    <t>подвал</t>
  </si>
  <si>
    <t>ТЕРр65-5-1
Ревизия вентилей и клапанов обратных муфтовых диаметром: до 20 мм
100 шт.
НР 88%=103%*0.85 от ФОТ
СП 48%=60%*0.8 от ФОТ</t>
  </si>
  <si>
    <t>0,5
88
48</t>
  </si>
  <si>
    <t>929,07
_____
76,36</t>
  </si>
  <si>
    <t>505
479
279</t>
  </si>
  <si>
    <t>465
_____
37</t>
  </si>
  <si>
    <t>5252
4504
2457</t>
  </si>
  <si>
    <t>5118
_____
120</t>
  </si>
  <si>
    <t>Раздел 14. ИЮНЬ</t>
  </si>
  <si>
    <t>ТЕРр58-12-1
Устройство обрешетки сплошной из досок
100 м2
НР 71%=83%*0.85 от ФОТ
СП 52%=65%*0.8 от ФОТ</t>
  </si>
  <si>
    <t>0,009
71
52</t>
  </si>
  <si>
    <t>319,57
_____
1679,91</t>
  </si>
  <si>
    <t>46,83
_____
6,17</t>
  </si>
  <si>
    <t>18
2
2</t>
  </si>
  <si>
    <t>3
_____
15</t>
  </si>
  <si>
    <t>134
23
17</t>
  </si>
  <si>
    <t>32
_____
100</t>
  </si>
  <si>
    <t>2
_____
1</t>
  </si>
  <si>
    <t>кв.40,</t>
  </si>
  <si>
    <t>ТЕРр65-5-1
Смена вентилей и клапанов обратных муфтовых диаметром: до 20 мм
100 шт.
НР 88%=103%*0.85 от ФОТ
СП 48%=60%*0.8 от ФОТ</t>
  </si>
  <si>
    <t>10
9
5</t>
  </si>
  <si>
    <t>9
_____
1</t>
  </si>
  <si>
    <t>105
90
49</t>
  </si>
  <si>
    <t>102
_____
3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</si>
  <si>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</si>
  <si>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</si>
  <si>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</si>
  <si>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</si>
  <si>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48
46
27</t>
  </si>
  <si>
    <t>45
_____
1</t>
  </si>
  <si>
    <t>503
431
235</t>
  </si>
  <si>
    <t>490
_____
5</t>
  </si>
  <si>
    <t>ТСЦ-507-3367
Труба из полипропилена PN 25/25
м</t>
  </si>
  <si>
    <t>2
63
40</t>
  </si>
  <si>
    <t xml:space="preserve">
_____
16,92</t>
  </si>
  <si>
    <t xml:space="preserve">
_____
34</t>
  </si>
  <si>
    <t xml:space="preserve">
_____
95</t>
  </si>
  <si>
    <t xml:space="preserve">
_____
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</si>
  <si>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</si>
  <si>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</si>
  <si>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58</t>
  </si>
  <si>
    <t>Чистка ливневки</t>
  </si>
  <si>
    <t>0,15
88
48</t>
  </si>
  <si>
    <t>76
52
30</t>
  </si>
  <si>
    <t>50
_____
26</t>
  </si>
  <si>
    <t>651
484
264</t>
  </si>
  <si>
    <t>550
_____
100</t>
  </si>
  <si>
    <t>Ремонт вент трубы</t>
  </si>
  <si>
    <t>ТЕР10-01-012-01
Обшивка каркасных стен: досками обшивки
100 м2 обшивки стен (за вычетом проемов)
НР 90%=118%*(0.9*0.85) от ФОТ
СП 43%=63%*(0.85*0.8) от ФОТ</t>
  </si>
  <si>
    <t>0,023
90
43</t>
  </si>
  <si>
    <t>396,4
_____
5183,11</t>
  </si>
  <si>
    <t>130
10
5</t>
  </si>
  <si>
    <t>9
_____
120</t>
  </si>
  <si>
    <t>660
90
43</t>
  </si>
  <si>
    <t>100
_____
553</t>
  </si>
  <si>
    <t>ТЕР10-01-012-05
Обшивка каркасных стен: пергамином
100 м2 обшивки стен (за вычетом проемов)
118,92 = 515,82 - 105 x 3,78
НР 90%=118%*(0.9*0.85) от ФОТ
СП 43%=63%*(0.85*0.8) от ФОТ</t>
  </si>
  <si>
    <t>0,071
90
43</t>
  </si>
  <si>
    <t>91,49
_____
23,3</t>
  </si>
  <si>
    <t>8
6
3</t>
  </si>
  <si>
    <t>6
_____
2</t>
  </si>
  <si>
    <t>79
65
31</t>
  </si>
  <si>
    <t>72
_____
5</t>
  </si>
  <si>
    <t>ТСЦ-101-3336
Бикрост ХПП-3,0
м2</t>
  </si>
  <si>
    <t>7,5
71
52</t>
  </si>
  <si>
    <t xml:space="preserve">
_____
18,2</t>
  </si>
  <si>
    <t xml:space="preserve">
_____
137</t>
  </si>
  <si>
    <t xml:space="preserve">
_____
389</t>
  </si>
  <si>
    <t>Раздел 15. ИЮЛЬ</t>
  </si>
  <si>
    <t>217
37
22</t>
  </si>
  <si>
    <t>36
_____
174</t>
  </si>
  <si>
    <t>1023
355
193</t>
  </si>
  <si>
    <t>401
_____
584</t>
  </si>
  <si>
    <t>38
_____
2</t>
  </si>
  <si>
    <t>20
20
11</t>
  </si>
  <si>
    <t>19
_____
1</t>
  </si>
  <si>
    <t>210
180
98</t>
  </si>
  <si>
    <t>205
_____
4</t>
  </si>
  <si>
    <t>ТЕРр65-5-2
Смена вентилей и клапанов обратных муфтовых диаметром: до 25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</si>
  <si>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</si>
  <si>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</si>
  <si>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</si>
  <si>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</si>
  <si>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</si>
  <si>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</si>
  <si>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</si>
  <si>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</si>
  <si>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233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</si>
  <si>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</si>
  <si>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</si>
  <si>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</si>
  <si>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189</t>
  </si>
  <si>
    <t>кв.39</t>
  </si>
  <si>
    <t>0,022
88
48</t>
  </si>
  <si>
    <t>54
23
13</t>
  </si>
  <si>
    <t>22
_____
31</t>
  </si>
  <si>
    <t>351
213
116</t>
  </si>
  <si>
    <t>242
_____
103</t>
  </si>
  <si>
    <t xml:space="preserve">
_____
37</t>
  </si>
  <si>
    <t xml:space="preserve">
_____
69</t>
  </si>
  <si>
    <t>кв.23</t>
  </si>
  <si>
    <t>193
183
107</t>
  </si>
  <si>
    <t>178
_____
9</t>
  </si>
  <si>
    <t>2014
1727
942</t>
  </si>
  <si>
    <t>1962
_____
20</t>
  </si>
  <si>
    <t>8
63
40</t>
  </si>
  <si>
    <t xml:space="preserve">
_____
135</t>
  </si>
  <si>
    <t xml:space="preserve">
_____
381</t>
  </si>
  <si>
    <t>Ремонт кровли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</si>
  <si>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</si>
  <si>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0,667
71
52</t>
  </si>
  <si>
    <t>533,01
_____
2719,35</t>
  </si>
  <si>
    <t>30,09
_____
2,1</t>
  </si>
  <si>
    <t>2189
296
232</t>
  </si>
  <si>
    <t>356
_____
1813</t>
  </si>
  <si>
    <t>20
_____
1</t>
  </si>
  <si>
    <t>11041
2792
2045</t>
  </si>
  <si>
    <t>3917
_____
7047</t>
  </si>
  <si>
    <t>77
_____
15</t>
  </si>
  <si>
    <t>90
71
52</t>
  </si>
  <si>
    <t xml:space="preserve">
_____
1638</t>
  </si>
  <si>
    <t xml:space="preserve">
_____
4664</t>
  </si>
  <si>
    <t>ТСЦ-101-1995
Мастика битумная
т</t>
  </si>
  <si>
    <t>0,01
71
52</t>
  </si>
  <si>
    <t xml:space="preserve">
_____
3200</t>
  </si>
  <si>
    <t xml:space="preserve">
_____
32</t>
  </si>
  <si>
    <t xml:space="preserve">
_____
139</t>
  </si>
  <si>
    <t>ТЕРр69-9-1
Очистка кровли от строительного мусора
100 т мусора
НР 66%=78%*0.85 от ФОТ
СП 40%=50%*0.8 от ФОТ</t>
  </si>
  <si>
    <t>0,005203
66
40</t>
  </si>
  <si>
    <t>10
8
5</t>
  </si>
  <si>
    <t>113
75
45</t>
  </si>
  <si>
    <t>С600-2029-1
Погрузочные работы при автомобильных перевозках: мусор строительный
т
НР 85%=100%*0.85 от ФОТ
СП 48%=60%*0.8 от ФОТ</t>
  </si>
  <si>
    <t>0,5203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</si>
  <si>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</si>
  <si>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0,5203
0
0</t>
  </si>
  <si>
    <t>Раздел 16. АВГУСТ</t>
  </si>
  <si>
    <t>кв.28</t>
  </si>
  <si>
    <t>ТЕРр65-6-6
Смена: манжетов резиновых к унитазам
100 приборов
НР 88%=103%*0.85 от ФОТ
СП 48%=60%*0.8 от ФОТ</t>
  </si>
  <si>
    <t>917,6
_____
548,2</t>
  </si>
  <si>
    <t>3,77
_____
0,28</t>
  </si>
  <si>
    <t>15
9
5</t>
  </si>
  <si>
    <t>9
_____
6</t>
  </si>
  <si>
    <t>109
89
48</t>
  </si>
  <si>
    <t>101
_____
8</t>
  </si>
  <si>
    <t>Раздел 17. СЕНТЯБРЬ</t>
  </si>
  <si>
    <t>кв.52</t>
  </si>
  <si>
    <t>90
14
8</t>
  </si>
  <si>
    <t>14
_____
76</t>
  </si>
  <si>
    <t>296
134
73</t>
  </si>
  <si>
    <t>152
_____
144</t>
  </si>
  <si>
    <t xml:space="preserve">
_____
18</t>
  </si>
  <si>
    <t>кв.35</t>
  </si>
  <si>
    <t>0,024
88
48</t>
  </si>
  <si>
    <t>58
25
14</t>
  </si>
  <si>
    <t>24
_____
33</t>
  </si>
  <si>
    <t>383
233
127</t>
  </si>
  <si>
    <t>265
_____
111</t>
  </si>
  <si>
    <t>Раздел 18. ОКТЯБРЬ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</si>
  <si>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</si>
  <si>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</si>
  <si>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</si>
  <si>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</si>
  <si>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2126
469
256</t>
  </si>
  <si>
    <t>533
_____
1569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</si>
  <si>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</si>
  <si>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0,005
88
48</t>
  </si>
  <si>
    <t>2970,12
_____
295,52</t>
  </si>
  <si>
    <t>123,24
_____
12,62</t>
  </si>
  <si>
    <t>17
15
9</t>
  </si>
  <si>
    <t>173
145
79</t>
  </si>
  <si>
    <t>164
_____
6</t>
  </si>
  <si>
    <t>3
_____
1</t>
  </si>
  <si>
    <t>ТСЦ-101-1793
Манжеты резиновые
шт.</t>
  </si>
  <si>
    <t xml:space="preserve">
_____
15,1</t>
  </si>
  <si>
    <t xml:space="preserve">
_____
15</t>
  </si>
  <si>
    <t>ТСЦ-507-0779
Переход: «полиэтилен-сталь 110х108»
шт.</t>
  </si>
  <si>
    <t xml:space="preserve">
_____
700</t>
  </si>
  <si>
    <t xml:space="preserve">
_____
897</t>
  </si>
  <si>
    <t>Раздел 19. НОЯБРЬ</t>
  </si>
  <si>
    <t>ТЕРр65-5-1
Ремонт вентилей и клапанов обратных муфтовых диаметром: до 20 мм
100 шт.
НР 88%=103%*0.85 от ФОТ
СП 48%=60%*0.8 от ФОТ</t>
  </si>
  <si>
    <t>ТСЦ-302-1832
кран-букса  к Кран шаровой муфтовый 11Б27П1, диаметром: 20 мм
(кран-букса ПЗ=0,5 (ОЗП=0,5; ЭМ=0,5 к расх.; ЗПМ=0,5; МАТ=0,5 к расх.; ТЗ=0,5; ТЗМ=0,5))
шт.</t>
  </si>
  <si>
    <t xml:space="preserve">
_____
21,75</t>
  </si>
  <si>
    <t xml:space="preserve">
_____
22</t>
  </si>
  <si>
    <t>0,035
88
48</t>
  </si>
  <si>
    <t>304
53
31</t>
  </si>
  <si>
    <t>51
_____
243</t>
  </si>
  <si>
    <t>1432
496
271</t>
  </si>
  <si>
    <t>562
_____
817</t>
  </si>
  <si>
    <t>53
_____
2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</si>
  <si>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</si>
  <si>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0,013
88
48</t>
  </si>
  <si>
    <t>2680,06
_____
21991,06</t>
  </si>
  <si>
    <t>344,24
_____
9,39</t>
  </si>
  <si>
    <t>325
36
21</t>
  </si>
  <si>
    <t>35
_____
286</t>
  </si>
  <si>
    <t>1294
339
185</t>
  </si>
  <si>
    <t>384
_____
886</t>
  </si>
  <si>
    <t>24
_____
1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</si>
  <si>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</si>
  <si>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 xml:space="preserve">
_____
42,3</t>
  </si>
  <si>
    <t xml:space="preserve">
_____
42</t>
  </si>
  <si>
    <t>ТЕР16-02-007-04
Демонтаж  фланцевых соединений на стальных трубопроводах диаметром: 100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 соединение
НР 98%=128%*(0.9*0.85) от ФОТ
СП 56%=83%*(0.85*0.8) от ФОТ</t>
  </si>
  <si>
    <t>1
98
56</t>
  </si>
  <si>
    <t>96
79
45</t>
  </si>
  <si>
    <t>ТЕР16-02-007-04
Установка фланцевых соединений на стальных трубопроводах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соединение
НР 98%=128%*(0.9*0.85) от ФОТ
СП 56%=83%*(0.85*0.8) от ФОТ</t>
  </si>
  <si>
    <t>21,06
_____
208,71</t>
  </si>
  <si>
    <t>238
24
15</t>
  </si>
  <si>
    <t>21
_____
208</t>
  </si>
  <si>
    <t>968
227
130</t>
  </si>
  <si>
    <t>232
_____
687</t>
  </si>
  <si>
    <t>4 подъезд</t>
  </si>
  <si>
    <t>0,1
88
48</t>
  </si>
  <si>
    <t>51
34
20</t>
  </si>
  <si>
    <t>33
_____
18</t>
  </si>
  <si>
    <t>434
323
176</t>
  </si>
  <si>
    <t>367
_____
66</t>
  </si>
  <si>
    <t>Итого прямые затраты по акту</t>
  </si>
  <si>
    <t>2434
_____
9720</t>
  </si>
  <si>
    <t>143
_____
2</t>
  </si>
  <si>
    <t>26838
_____
30810</t>
  </si>
  <si>
    <t>759
_____
35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</si>
  <si>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</si>
  <si>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</si>
  <si>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</si>
  <si>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</si>
  <si>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</si>
  <si>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</si>
  <si>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</si>
  <si>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</si>
  <si>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</si>
  <si>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Крыши, кровли (ремонтно-строительные)</t>
  </si>
  <si>
    <t xml:space="preserve">    Деревянные конструкции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</si>
  <si>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</si>
  <si>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</si>
  <si>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</si>
  <si>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</si>
  <si>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</si>
  <si>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</si>
  <si>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</si>
  <si>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</si>
  <si>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</si>
  <si>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</si>
  <si>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</si>
  <si>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</si>
  <si>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</si>
  <si>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</si>
  <si>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</si>
  <si>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</si>
  <si>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</si>
  <si>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</si>
  <si>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</si>
  <si>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1-2-2</t>
  </si>
  <si>
    <t>Затраты труда рабочих (ср 2,2)</t>
  </si>
  <si>
    <t xml:space="preserve">10,04
</t>
  </si>
  <si>
    <t xml:space="preserve">110,69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</si>
  <si>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</si>
  <si>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</si>
  <si>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</si>
  <si>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</si>
  <si>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</si>
  <si>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</si>
  <si>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</si>
  <si>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</si>
  <si>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</si>
  <si>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</si>
  <si>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</si>
  <si>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</si>
  <si>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</si>
  <si>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</si>
  <si>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</si>
  <si>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</si>
  <si>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</si>
  <si>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</si>
  <si>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</si>
  <si>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</si>
  <si>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</si>
  <si>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</si>
  <si>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</si>
  <si>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</si>
  <si>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</si>
  <si>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</si>
  <si>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</si>
  <si>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</si>
  <si>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</si>
  <si>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</si>
  <si>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</si>
  <si>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</si>
  <si>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</si>
  <si>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</si>
  <si>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</si>
  <si>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</si>
  <si>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</si>
  <si>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</si>
  <si>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</si>
  <si>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</si>
  <si>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</si>
  <si>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</si>
  <si>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</si>
  <si>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</si>
  <si>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</si>
  <si>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</si>
  <si>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</si>
  <si>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</si>
  <si>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</si>
  <si>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</si>
  <si>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</si>
  <si>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</si>
  <si>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</si>
  <si>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</si>
  <si>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</si>
  <si>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Горелки газопламенные</t>
  </si>
  <si>
    <t xml:space="preserve">3,35
</t>
  </si>
  <si>
    <t xml:space="preserve">8
</t>
  </si>
  <si>
    <t>Дрели: электрические</t>
  </si>
  <si>
    <t xml:space="preserve">2,32
</t>
  </si>
  <si>
    <t xml:space="preserve">11
</t>
  </si>
  <si>
    <t>Пила: дисковая электрическая</t>
  </si>
  <si>
    <t xml:space="preserve">1
</t>
  </si>
  <si>
    <t xml:space="preserve">5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</si>
  <si>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</si>
  <si>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</si>
  <si>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</si>
  <si>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</si>
  <si>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</si>
  <si>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</si>
  <si>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</si>
  <si>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</si>
  <si>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</si>
  <si>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</si>
  <si>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</si>
  <si>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</si>
  <si>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</si>
  <si>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101-0181</t>
  </si>
  <si>
    <t>Гвозди строительные с плоской головкой: 1,8х60 мм</t>
  </si>
  <si>
    <t xml:space="preserve">10840
</t>
  </si>
  <si>
    <t xml:space="preserve">34636,73
</t>
  </si>
  <si>
    <t>08.05.0924</t>
  </si>
  <si>
    <t>101-0195</t>
  </si>
  <si>
    <t>Гвозди толевые круглые: 3,0х40 мм</t>
  </si>
  <si>
    <t xml:space="preserve">10590
</t>
  </si>
  <si>
    <t xml:space="preserve">35246,69
</t>
  </si>
  <si>
    <t>08.05.1273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</si>
  <si>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</si>
  <si>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</si>
  <si>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</si>
  <si>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</si>
  <si>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</si>
  <si>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</si>
  <si>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</si>
  <si>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</si>
  <si>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</si>
  <si>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</si>
  <si>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</si>
  <si>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</si>
  <si>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</si>
  <si>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</si>
  <si>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</si>
  <si>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</si>
  <si>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</si>
  <si>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</si>
  <si>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</si>
  <si>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</si>
  <si>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</si>
  <si>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</si>
  <si>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</si>
  <si>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</si>
  <si>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</si>
  <si>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</si>
  <si>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</si>
  <si>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</si>
  <si>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</si>
  <si>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</si>
  <si>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</si>
  <si>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101-0812</t>
  </si>
  <si>
    <t>Проволока стальная низкоуглеродистая разного назначения оцинкованная диаметром: 1,6 мм</t>
  </si>
  <si>
    <t xml:space="preserve">16240
</t>
  </si>
  <si>
    <t xml:space="preserve">33804,72
</t>
  </si>
  <si>
    <t>08.05.0192</t>
  </si>
  <si>
    <t>101-0851</t>
  </si>
  <si>
    <t>Пергамин кровельный марки: П-350</t>
  </si>
  <si>
    <t xml:space="preserve">м2
</t>
  </si>
  <si>
    <t xml:space="preserve">3,78
</t>
  </si>
  <si>
    <t xml:space="preserve">14,23
</t>
  </si>
  <si>
    <t>11.01.303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</si>
  <si>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</si>
  <si>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</si>
  <si>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</si>
  <si>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</si>
  <si>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</si>
  <si>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</si>
  <si>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</si>
  <si>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</si>
  <si>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</si>
  <si>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</si>
  <si>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</si>
  <si>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</si>
  <si>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</si>
  <si>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</si>
  <si>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</si>
  <si>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</si>
  <si>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</si>
  <si>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</si>
  <si>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</si>
  <si>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</si>
  <si>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</si>
  <si>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</si>
  <si>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</si>
  <si>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</si>
  <si>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</si>
  <si>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</si>
  <si>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</si>
  <si>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</si>
  <si>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</si>
  <si>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</si>
  <si>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</si>
  <si>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</si>
  <si>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</si>
  <si>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</si>
  <si>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</si>
  <si>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</si>
  <si>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</si>
  <si>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</si>
  <si>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</si>
  <si>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</si>
  <si>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</si>
  <si>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</si>
  <si>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</si>
  <si>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</si>
  <si>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</si>
  <si>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</si>
  <si>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</si>
  <si>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</si>
  <si>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</si>
  <si>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</si>
  <si>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</si>
  <si>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101-2450</t>
  </si>
  <si>
    <t>Манжеты резиновые к унитазу</t>
  </si>
  <si>
    <t xml:space="preserve">шт.
</t>
  </si>
  <si>
    <t xml:space="preserve">4,67
</t>
  </si>
  <si>
    <t xml:space="preserve">5,79
</t>
  </si>
  <si>
    <t>Среднее (21.06.018, 21.06.019)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</si>
  <si>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</si>
  <si>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</si>
  <si>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</si>
  <si>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</si>
  <si>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</si>
  <si>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</si>
  <si>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</si>
  <si>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</si>
  <si>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</si>
  <si>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</si>
  <si>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102-0052</t>
  </si>
  <si>
    <t>Доски обрезные хвойных пород длиной: 4-6,5 м, шириной 75-150 мм, толщиной 25 мм, II сорта</t>
  </si>
  <si>
    <t xml:space="preserve">978
</t>
  </si>
  <si>
    <t xml:space="preserve">6213,54
</t>
  </si>
  <si>
    <t>ГК ЕТО №4/1 от 31.01.2014 г., п.178</t>
  </si>
  <si>
    <t>102-0077</t>
  </si>
  <si>
    <t>Доски необрезные хвойных пород длиной: 4-6,5 м, все ширины, толщиной 32-40 мм, III сорта</t>
  </si>
  <si>
    <t xml:space="preserve">605
</t>
  </si>
  <si>
    <t xml:space="preserve">4092,64
</t>
  </si>
  <si>
    <t>(09.01.113/599.5)*557.35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</si>
  <si>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</si>
  <si>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</si>
  <si>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</si>
  <si>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</si>
  <si>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</si>
  <si>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</si>
  <si>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</si>
  <si>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</si>
  <si>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</si>
  <si>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</si>
  <si>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</si>
  <si>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203-0367</t>
  </si>
  <si>
    <t>Обшивка наружная и внутренняя из древесины тип: 0-1; 0-2; 0-3 толщиной 13 мм, шириной без гребня от 70 до 90 мм</t>
  </si>
  <si>
    <t xml:space="preserve">3180
</t>
  </si>
  <si>
    <t xml:space="preserve">14902,53
</t>
  </si>
  <si>
    <t>ГК ЕТО №4/1 от 31.01.2014 г., п.246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</si>
  <si>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</si>
  <si>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</si>
  <si>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</si>
  <si>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</si>
  <si>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</si>
  <si>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</si>
  <si>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</si>
  <si>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</si>
  <si>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</si>
  <si>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</si>
  <si>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</si>
  <si>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</si>
  <si>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</si>
  <si>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</si>
  <si>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</si>
  <si>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</si>
  <si>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</si>
  <si>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</si>
  <si>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</si>
  <si>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</si>
  <si>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302-1301</t>
  </si>
  <si>
    <t>Краны водоразборные и туалетные</t>
  </si>
  <si>
    <t xml:space="preserve">29
</t>
  </si>
  <si>
    <t xml:space="preserve">80,35
</t>
  </si>
  <si>
    <t>21.06.101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</si>
  <si>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</si>
  <si>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</si>
  <si>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</si>
  <si>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</si>
  <si>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</si>
  <si>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411-0001</t>
  </si>
  <si>
    <t>Вода</t>
  </si>
  <si>
    <t xml:space="preserve">3,11
</t>
  </si>
  <si>
    <t xml:space="preserve">21,79
</t>
  </si>
  <si>
    <t>Среднее (26.01.015, 26.01.017)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</si>
  <si>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</si>
  <si>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</si>
  <si>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</si>
  <si>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280,03
</t>
  </si>
  <si>
    <t>20.06.348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</si>
  <si>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</si>
  <si>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</si>
  <si>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</si>
  <si>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</si>
  <si>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</si>
  <si>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</si>
  <si>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</si>
  <si>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</si>
  <si>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</si>
  <si>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21077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</si>
  <si>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</si>
  <si>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</si>
  <si>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</si>
  <si>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</si>
  <si>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</si>
  <si>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</si>
  <si>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</si>
  <si>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</si>
  <si>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</si>
  <si>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</si>
  <si>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</si>
  <si>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</si>
  <si>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</si>
  <si>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15,1
</t>
  </si>
  <si>
    <t xml:space="preserve">38,57
</t>
  </si>
  <si>
    <t>ТСЦ-101-1995</t>
  </si>
  <si>
    <t>Мастика битумная</t>
  </si>
  <si>
    <t xml:space="preserve">3200
</t>
  </si>
  <si>
    <t xml:space="preserve">13913,66
</t>
  </si>
  <si>
    <t>ТСЦ-101-3336</t>
  </si>
  <si>
    <t>Бикрост ХПП-3,0</t>
  </si>
  <si>
    <t xml:space="preserve">18,2
</t>
  </si>
  <si>
    <t xml:space="preserve">51,82
</t>
  </si>
  <si>
    <t>ТСЦ-301-1308</t>
  </si>
  <si>
    <t>Пробки радиаторные</t>
  </si>
  <si>
    <t xml:space="preserve">15,7
</t>
  </si>
  <si>
    <t xml:space="preserve">19,06
</t>
  </si>
  <si>
    <t>ТСЦ-302-0009</t>
  </si>
  <si>
    <t>Зап.части. Краны проходные сальниковые муфтовые 11Ч6БК для воды, нефти и масла давлением 1 МПа (10 кгс/см2) диаметром 20 мм</t>
  </si>
  <si>
    <t xml:space="preserve">46,3
</t>
  </si>
  <si>
    <t xml:space="preserve">160,75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</si>
  <si>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</si>
  <si>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</si>
  <si>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</si>
  <si>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</si>
  <si>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</si>
  <si>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</si>
  <si>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</si>
  <si>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</si>
  <si>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</si>
  <si>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ТСЦ-302-1266</t>
  </si>
  <si>
    <t>...</t>
  </si>
  <si>
    <t xml:space="preserve">24,9
</t>
  </si>
  <si>
    <t xml:space="preserve">116,75
</t>
  </si>
  <si>
    <t xml:space="preserve">   - Вентили проходные муфтовые: 15Б1БК для воды и пара давлением 1,6 МПа (16 кгс/см2), диаметром 20 мм</t>
  </si>
  <si>
    <t xml:space="preserve">   - прим. Кран букса проходные муфтовые: 15Б1БК для воды и пара давлением 1,6 МПа (16 кгс/см2), диаметром 20 мм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</si>
  <si>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</si>
  <si>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</si>
  <si>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</si>
  <si>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</si>
  <si>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</si>
  <si>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</si>
  <si>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</si>
  <si>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</si>
  <si>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кран-букса  к Кран шаровой муфтовый 11Б27П1, диаметром: 20 мм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</si>
  <si>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</si>
  <si>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</si>
  <si>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</si>
  <si>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</si>
  <si>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</si>
  <si>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</si>
  <si>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</si>
  <si>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</si>
  <si>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</si>
  <si>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</si>
  <si>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</si>
  <si>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</si>
  <si>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</si>
  <si>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</si>
  <si>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</si>
  <si>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</si>
  <si>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</si>
  <si>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ТСЦ-507-0842</t>
  </si>
  <si>
    <t>Отводы диаметром условного прохода: 80 мм и наружным диаметром 93 мм</t>
  </si>
  <si>
    <t xml:space="preserve">39,3
</t>
  </si>
  <si>
    <t xml:space="preserve">90,07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</si>
  <si>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</si>
  <si>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</si>
  <si>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</si>
  <si>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</si>
  <si>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</si>
  <si>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</si>
  <si>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</si>
  <si>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</si>
  <si>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ТСЦ-507-3354</t>
  </si>
  <si>
    <t>Труба из полипропилена PN 20/20</t>
  </si>
  <si>
    <t xml:space="preserve">8,39
</t>
  </si>
  <si>
    <t xml:space="preserve">18,53
</t>
  </si>
  <si>
    <t>ТСЦ-507-3367</t>
  </si>
  <si>
    <t>Труба из полипропилена PN 25/25</t>
  </si>
  <si>
    <t xml:space="preserve">16,92
</t>
  </si>
  <si>
    <t xml:space="preserve">47,58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</si>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</sst>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21"/>
  <sheetViews>
    <sheetView showGridLines="0" tabSelected="1" topLeftCell="C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215.07</v>
      </c>
      <c r="X14" s="27">
        <v>215.07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0.22</v>
      </c>
      <c r="X15" s="27">
        <v>0.22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18098.89/1000</f>
        <v>18.098890000000001</v>
      </c>
      <c r="I27" s="85"/>
      <c r="J27" s="35" t="s">
        <v>5</v>
      </c>
      <c r="K27" s="86">
        <f>101111.79/1000</f>
        <v>101.11179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0.21528999999999998</v>
      </c>
      <c r="I30" s="85"/>
      <c r="J30" s="35" t="s">
        <v>7</v>
      </c>
      <c r="K30" s="86">
        <f>(X14+X15)/1000</f>
        <v>0.21528999999999998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2436</v>
      </c>
      <c r="Z30" s="71">
        <v>2433</v>
      </c>
      <c r="AA30" s="71">
        <v>1479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2436/1000</f>
        <v>2.4359999999999999</v>
      </c>
      <c r="I31" s="85"/>
      <c r="J31" s="35" t="s">
        <v>5</v>
      </c>
      <c r="K31" s="86">
        <f>26873/1000</f>
        <v>26.873000000000001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26873</v>
      </c>
      <c r="Z31" s="72">
        <v>22925</v>
      </c>
      <c r="AA31" s="72">
        <v>13045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14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2406.83</v>
      </c>
      <c r="F41" s="135" t="s">
        <v>73</v>
      </c>
      <c r="G41" s="134">
        <v>76.17</v>
      </c>
      <c r="H41" s="134" t="s">
        <v>74</v>
      </c>
      <c r="I41" s="134" t="s">
        <v>75</v>
      </c>
      <c r="J41" s="134">
        <v>3</v>
      </c>
      <c r="K41" s="134" t="s">
        <v>76</v>
      </c>
      <c r="L41" s="135" t="s">
        <v>77</v>
      </c>
      <c r="M41" s="135"/>
      <c r="N41" s="135" t="s">
        <v>78</v>
      </c>
      <c r="O41" s="135"/>
      <c r="P41" s="135"/>
      <c r="Q41" s="135"/>
      <c r="R41" s="135"/>
      <c r="S41" s="135"/>
      <c r="T41" s="135"/>
      <c r="U41" s="135"/>
      <c r="V41" s="135">
        <v>16</v>
      </c>
    </row>
    <row r="42" spans="1:22" ht="34.200000000000003" x14ac:dyDescent="0.25">
      <c r="A42" s="130">
        <v>2</v>
      </c>
      <c r="B42" s="131">
        <v>2</v>
      </c>
      <c r="C42" s="132" t="s">
        <v>79</v>
      </c>
      <c r="D42" s="133" t="s">
        <v>80</v>
      </c>
      <c r="E42" s="134">
        <v>8.39</v>
      </c>
      <c r="F42" s="135" t="s">
        <v>81</v>
      </c>
      <c r="G42" s="134"/>
      <c r="H42" s="134">
        <v>33</v>
      </c>
      <c r="I42" s="134" t="s">
        <v>82</v>
      </c>
      <c r="J42" s="134"/>
      <c r="K42" s="134">
        <v>72</v>
      </c>
      <c r="L42" s="135" t="s">
        <v>83</v>
      </c>
      <c r="M42" s="135"/>
      <c r="N42" s="135" t="s">
        <v>84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3</v>
      </c>
      <c r="C43" s="132" t="s">
        <v>85</v>
      </c>
      <c r="D43" s="133" t="s">
        <v>86</v>
      </c>
      <c r="E43" s="134">
        <v>89.89</v>
      </c>
      <c r="F43" s="135" t="s">
        <v>87</v>
      </c>
      <c r="G43" s="134"/>
      <c r="H43" s="134">
        <v>90</v>
      </c>
      <c r="I43" s="134" t="s">
        <v>88</v>
      </c>
      <c r="J43" s="134"/>
      <c r="K43" s="134">
        <v>142</v>
      </c>
      <c r="L43" s="135" t="s">
        <v>89</v>
      </c>
      <c r="M43" s="135"/>
      <c r="N43" s="135" t="s">
        <v>84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0">
        <v>4</v>
      </c>
      <c r="B44" s="131">
        <v>4</v>
      </c>
      <c r="C44" s="132" t="s">
        <v>90</v>
      </c>
      <c r="D44" s="133" t="s">
        <v>91</v>
      </c>
      <c r="E44" s="134">
        <v>0.97</v>
      </c>
      <c r="F44" s="135" t="s">
        <v>92</v>
      </c>
      <c r="G44" s="134"/>
      <c r="H44" s="134">
        <v>2</v>
      </c>
      <c r="I44" s="134" t="s">
        <v>93</v>
      </c>
      <c r="J44" s="134"/>
      <c r="K44" s="134">
        <v>9</v>
      </c>
      <c r="L44" s="135" t="s">
        <v>94</v>
      </c>
      <c r="M44" s="135"/>
      <c r="N44" s="135" t="s">
        <v>84</v>
      </c>
      <c r="O44" s="135"/>
      <c r="P44" s="135"/>
      <c r="Q44" s="135"/>
      <c r="R44" s="135"/>
      <c r="S44" s="135"/>
      <c r="T44" s="135"/>
      <c r="U44" s="135"/>
      <c r="V44" s="135"/>
    </row>
    <row r="45" spans="1:22" ht="45.6" x14ac:dyDescent="0.25">
      <c r="A45" s="130">
        <v>5</v>
      </c>
      <c r="B45" s="131">
        <v>5</v>
      </c>
      <c r="C45" s="132" t="s">
        <v>95</v>
      </c>
      <c r="D45" s="133" t="s">
        <v>96</v>
      </c>
      <c r="E45" s="134">
        <v>2.4500000000000002</v>
      </c>
      <c r="F45" s="135" t="s">
        <v>97</v>
      </c>
      <c r="G45" s="134"/>
      <c r="H45" s="134">
        <v>10</v>
      </c>
      <c r="I45" s="134" t="s">
        <v>98</v>
      </c>
      <c r="J45" s="134"/>
      <c r="K45" s="134">
        <v>25</v>
      </c>
      <c r="L45" s="135" t="s">
        <v>99</v>
      </c>
      <c r="M45" s="135"/>
      <c r="N45" s="135" t="s">
        <v>84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100</v>
      </c>
      <c r="D46" s="139" t="s">
        <v>101</v>
      </c>
      <c r="E46" s="140">
        <v>13.69</v>
      </c>
      <c r="F46" s="141">
        <v>13.69</v>
      </c>
      <c r="G46" s="140"/>
      <c r="H46" s="140" t="s">
        <v>102</v>
      </c>
      <c r="I46" s="140">
        <v>2</v>
      </c>
      <c r="J46" s="140"/>
      <c r="K46" s="140" t="s">
        <v>103</v>
      </c>
      <c r="L46" s="141">
        <v>23</v>
      </c>
      <c r="M46" s="141"/>
      <c r="N46" s="141" t="s">
        <v>78</v>
      </c>
      <c r="O46" s="141"/>
      <c r="P46" s="141"/>
      <c r="Q46" s="141"/>
      <c r="R46" s="141"/>
      <c r="S46" s="141"/>
      <c r="T46" s="141"/>
      <c r="U46" s="141"/>
      <c r="V46" s="141"/>
    </row>
    <row r="47" spans="1:22" ht="19.350000000000001" customHeight="1" x14ac:dyDescent="0.25">
      <c r="A47" s="128" t="s">
        <v>104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79.8" x14ac:dyDescent="0.25">
      <c r="A48" s="130">
        <v>7</v>
      </c>
      <c r="B48" s="131">
        <v>9</v>
      </c>
      <c r="C48" s="132" t="s">
        <v>105</v>
      </c>
      <c r="D48" s="133" t="s">
        <v>106</v>
      </c>
      <c r="E48" s="134">
        <v>8684.73</v>
      </c>
      <c r="F48" s="135" t="s">
        <v>107</v>
      </c>
      <c r="G48" s="134" t="s">
        <v>108</v>
      </c>
      <c r="H48" s="134" t="s">
        <v>109</v>
      </c>
      <c r="I48" s="134" t="s">
        <v>110</v>
      </c>
      <c r="J48" s="134" t="s">
        <v>111</v>
      </c>
      <c r="K48" s="134" t="s">
        <v>112</v>
      </c>
      <c r="L48" s="135" t="s">
        <v>113</v>
      </c>
      <c r="M48" s="135"/>
      <c r="N48" s="135" t="s">
        <v>78</v>
      </c>
      <c r="O48" s="135"/>
      <c r="P48" s="135"/>
      <c r="Q48" s="135"/>
      <c r="R48" s="135"/>
      <c r="S48" s="135"/>
      <c r="T48" s="135"/>
      <c r="U48" s="135"/>
      <c r="V48" s="135" t="s">
        <v>114</v>
      </c>
    </row>
    <row r="49" spans="1:22" ht="79.8" x14ac:dyDescent="0.25">
      <c r="A49" s="130">
        <v>8</v>
      </c>
      <c r="B49" s="131">
        <v>10</v>
      </c>
      <c r="C49" s="132" t="s">
        <v>115</v>
      </c>
      <c r="D49" s="133" t="s">
        <v>116</v>
      </c>
      <c r="E49" s="134">
        <v>2435.67</v>
      </c>
      <c r="F49" s="135" t="s">
        <v>117</v>
      </c>
      <c r="G49" s="134" t="s">
        <v>118</v>
      </c>
      <c r="H49" s="134" t="s">
        <v>119</v>
      </c>
      <c r="I49" s="134" t="s">
        <v>120</v>
      </c>
      <c r="J49" s="134">
        <v>1</v>
      </c>
      <c r="K49" s="134" t="s">
        <v>121</v>
      </c>
      <c r="L49" s="135" t="s">
        <v>122</v>
      </c>
      <c r="M49" s="135"/>
      <c r="N49" s="135" t="s">
        <v>78</v>
      </c>
      <c r="O49" s="135"/>
      <c r="P49" s="135"/>
      <c r="Q49" s="135"/>
      <c r="R49" s="135"/>
      <c r="S49" s="135"/>
      <c r="T49" s="135"/>
      <c r="U49" s="135"/>
      <c r="V49" s="135">
        <v>4</v>
      </c>
    </row>
    <row r="50" spans="1:22" ht="57" x14ac:dyDescent="0.25">
      <c r="A50" s="130">
        <v>9</v>
      </c>
      <c r="B50" s="131">
        <v>11</v>
      </c>
      <c r="C50" s="132" t="s">
        <v>123</v>
      </c>
      <c r="D50" s="133" t="s">
        <v>91</v>
      </c>
      <c r="E50" s="134">
        <v>22.3</v>
      </c>
      <c r="F50" s="135" t="s">
        <v>124</v>
      </c>
      <c r="G50" s="134"/>
      <c r="H50" s="134">
        <v>45</v>
      </c>
      <c r="I50" s="134" t="s">
        <v>125</v>
      </c>
      <c r="J50" s="134"/>
      <c r="K50" s="134">
        <v>197</v>
      </c>
      <c r="L50" s="135" t="s">
        <v>126</v>
      </c>
      <c r="M50" s="135"/>
      <c r="N50" s="135" t="s">
        <v>84</v>
      </c>
      <c r="O50" s="135"/>
      <c r="P50" s="135"/>
      <c r="Q50" s="135"/>
      <c r="R50" s="135"/>
      <c r="S50" s="135"/>
      <c r="T50" s="135"/>
      <c r="U50" s="135"/>
      <c r="V50" s="135"/>
    </row>
    <row r="51" spans="1:22" ht="57" x14ac:dyDescent="0.25">
      <c r="A51" s="130">
        <v>10</v>
      </c>
      <c r="B51" s="131">
        <v>12</v>
      </c>
      <c r="C51" s="132" t="s">
        <v>127</v>
      </c>
      <c r="D51" s="133" t="s">
        <v>91</v>
      </c>
      <c r="E51" s="134">
        <v>24.9</v>
      </c>
      <c r="F51" s="135" t="s">
        <v>128</v>
      </c>
      <c r="G51" s="134"/>
      <c r="H51" s="134">
        <v>50</v>
      </c>
      <c r="I51" s="134" t="s">
        <v>129</v>
      </c>
      <c r="J51" s="134"/>
      <c r="K51" s="134">
        <v>234</v>
      </c>
      <c r="L51" s="135" t="s">
        <v>130</v>
      </c>
      <c r="M51" s="135"/>
      <c r="N51" s="135" t="s">
        <v>84</v>
      </c>
      <c r="O51" s="135"/>
      <c r="P51" s="135"/>
      <c r="Q51" s="135"/>
      <c r="R51" s="135"/>
      <c r="S51" s="135"/>
      <c r="T51" s="135"/>
      <c r="U51" s="135"/>
      <c r="V51" s="135"/>
    </row>
    <row r="52" spans="1:22" ht="68.400000000000006" x14ac:dyDescent="0.25">
      <c r="A52" s="136">
        <v>11</v>
      </c>
      <c r="B52" s="137">
        <v>13</v>
      </c>
      <c r="C52" s="138" t="s">
        <v>100</v>
      </c>
      <c r="D52" s="139" t="s">
        <v>131</v>
      </c>
      <c r="E52" s="140">
        <v>13.69</v>
      </c>
      <c r="F52" s="141">
        <v>13.69</v>
      </c>
      <c r="G52" s="140"/>
      <c r="H52" s="140" t="s">
        <v>132</v>
      </c>
      <c r="I52" s="140">
        <v>3</v>
      </c>
      <c r="J52" s="140"/>
      <c r="K52" s="140" t="s">
        <v>133</v>
      </c>
      <c r="L52" s="141">
        <v>30</v>
      </c>
      <c r="M52" s="141"/>
      <c r="N52" s="141" t="s">
        <v>78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134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57" x14ac:dyDescent="0.25">
      <c r="A54" s="136">
        <v>12</v>
      </c>
      <c r="B54" s="137">
        <v>14</v>
      </c>
      <c r="C54" s="138" t="s">
        <v>135</v>
      </c>
      <c r="D54" s="139" t="s">
        <v>136</v>
      </c>
      <c r="E54" s="140">
        <v>508.07</v>
      </c>
      <c r="F54" s="141" t="s">
        <v>137</v>
      </c>
      <c r="G54" s="140">
        <v>1.03</v>
      </c>
      <c r="H54" s="140" t="s">
        <v>138</v>
      </c>
      <c r="I54" s="140" t="s">
        <v>139</v>
      </c>
      <c r="J54" s="140"/>
      <c r="K54" s="140" t="s">
        <v>140</v>
      </c>
      <c r="L54" s="141" t="s">
        <v>141</v>
      </c>
      <c r="M54" s="141"/>
      <c r="N54" s="141" t="s">
        <v>78</v>
      </c>
      <c r="O54" s="141"/>
      <c r="P54" s="141"/>
      <c r="Q54" s="141"/>
      <c r="R54" s="141"/>
      <c r="S54" s="141"/>
      <c r="T54" s="141"/>
      <c r="U54" s="141"/>
      <c r="V54" s="141">
        <v>1</v>
      </c>
    </row>
    <row r="55" spans="1:22" ht="19.350000000000001" customHeight="1" x14ac:dyDescent="0.25">
      <c r="A55" s="128" t="s">
        <v>142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79.8" x14ac:dyDescent="0.25">
      <c r="A56" s="130">
        <v>13</v>
      </c>
      <c r="B56" s="131">
        <v>15</v>
      </c>
      <c r="C56" s="132" t="s">
        <v>115</v>
      </c>
      <c r="D56" s="133" t="s">
        <v>143</v>
      </c>
      <c r="E56" s="134">
        <v>2435.67</v>
      </c>
      <c r="F56" s="135" t="s">
        <v>117</v>
      </c>
      <c r="G56" s="134" t="s">
        <v>118</v>
      </c>
      <c r="H56" s="134" t="s">
        <v>144</v>
      </c>
      <c r="I56" s="134" t="s">
        <v>145</v>
      </c>
      <c r="J56" s="134">
        <v>1</v>
      </c>
      <c r="K56" s="134" t="s">
        <v>146</v>
      </c>
      <c r="L56" s="135" t="s">
        <v>147</v>
      </c>
      <c r="M56" s="135"/>
      <c r="N56" s="135" t="s">
        <v>78</v>
      </c>
      <c r="O56" s="135"/>
      <c r="P56" s="135"/>
      <c r="Q56" s="135"/>
      <c r="R56" s="135"/>
      <c r="S56" s="135"/>
      <c r="T56" s="135"/>
      <c r="U56" s="135"/>
      <c r="V56" s="135">
        <v>7</v>
      </c>
    </row>
    <row r="57" spans="1:22" ht="45.6" x14ac:dyDescent="0.25">
      <c r="A57" s="130">
        <v>14</v>
      </c>
      <c r="B57" s="131">
        <v>16</v>
      </c>
      <c r="C57" s="132" t="s">
        <v>148</v>
      </c>
      <c r="D57" s="133" t="s">
        <v>96</v>
      </c>
      <c r="E57" s="134">
        <v>18.600000000000001</v>
      </c>
      <c r="F57" s="135" t="s">
        <v>149</v>
      </c>
      <c r="G57" s="134"/>
      <c r="H57" s="134">
        <v>74</v>
      </c>
      <c r="I57" s="134" t="s">
        <v>150</v>
      </c>
      <c r="J57" s="134"/>
      <c r="K57" s="134">
        <v>138</v>
      </c>
      <c r="L57" s="135" t="s">
        <v>151</v>
      </c>
      <c r="M57" s="135"/>
      <c r="N57" s="135" t="s">
        <v>84</v>
      </c>
      <c r="O57" s="135"/>
      <c r="P57" s="135"/>
      <c r="Q57" s="135"/>
      <c r="R57" s="135"/>
      <c r="S57" s="135"/>
      <c r="T57" s="135"/>
      <c r="U57" s="135"/>
      <c r="V57" s="135"/>
    </row>
    <row r="58" spans="1:22" ht="68.400000000000006" x14ac:dyDescent="0.25">
      <c r="A58" s="136">
        <v>15</v>
      </c>
      <c r="B58" s="137">
        <v>17</v>
      </c>
      <c r="C58" s="138" t="s">
        <v>100</v>
      </c>
      <c r="D58" s="139" t="s">
        <v>101</v>
      </c>
      <c r="E58" s="140">
        <v>13.69</v>
      </c>
      <c r="F58" s="141">
        <v>13.69</v>
      </c>
      <c r="G58" s="140"/>
      <c r="H58" s="140" t="s">
        <v>102</v>
      </c>
      <c r="I58" s="140">
        <v>2</v>
      </c>
      <c r="J58" s="140"/>
      <c r="K58" s="140" t="s">
        <v>103</v>
      </c>
      <c r="L58" s="141">
        <v>23</v>
      </c>
      <c r="M58" s="141"/>
      <c r="N58" s="141" t="s">
        <v>78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152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68.400000000000006" x14ac:dyDescent="0.25">
      <c r="A60" s="130">
        <v>16</v>
      </c>
      <c r="B60" s="131">
        <v>18</v>
      </c>
      <c r="C60" s="132" t="s">
        <v>153</v>
      </c>
      <c r="D60" s="133" t="s">
        <v>154</v>
      </c>
      <c r="E60" s="134">
        <v>2250.2399999999998</v>
      </c>
      <c r="F60" s="135" t="s">
        <v>155</v>
      </c>
      <c r="G60" s="134" t="s">
        <v>156</v>
      </c>
      <c r="H60" s="134" t="s">
        <v>157</v>
      </c>
      <c r="I60" s="134" t="s">
        <v>158</v>
      </c>
      <c r="J60" s="134"/>
      <c r="K60" s="134" t="s">
        <v>159</v>
      </c>
      <c r="L60" s="135" t="s">
        <v>160</v>
      </c>
      <c r="M60" s="135"/>
      <c r="N60" s="135" t="s">
        <v>78</v>
      </c>
      <c r="O60" s="135"/>
      <c r="P60" s="135"/>
      <c r="Q60" s="135"/>
      <c r="R60" s="135"/>
      <c r="S60" s="135"/>
      <c r="T60" s="135"/>
      <c r="U60" s="135"/>
      <c r="V60" s="135"/>
    </row>
    <row r="61" spans="1:22" ht="68.400000000000006" x14ac:dyDescent="0.25">
      <c r="A61" s="136">
        <v>17</v>
      </c>
      <c r="B61" s="137">
        <v>19</v>
      </c>
      <c r="C61" s="138" t="s">
        <v>100</v>
      </c>
      <c r="D61" s="139" t="s">
        <v>101</v>
      </c>
      <c r="E61" s="140">
        <v>13.69</v>
      </c>
      <c r="F61" s="141">
        <v>13.69</v>
      </c>
      <c r="G61" s="140"/>
      <c r="H61" s="140" t="s">
        <v>102</v>
      </c>
      <c r="I61" s="140">
        <v>2</v>
      </c>
      <c r="J61" s="140"/>
      <c r="K61" s="140" t="s">
        <v>103</v>
      </c>
      <c r="L61" s="141">
        <v>23</v>
      </c>
      <c r="M61" s="141"/>
      <c r="N61" s="141" t="s">
        <v>78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161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79.8" x14ac:dyDescent="0.25">
      <c r="A63" s="130">
        <v>18</v>
      </c>
      <c r="B63" s="131">
        <v>20</v>
      </c>
      <c r="C63" s="132" t="s">
        <v>115</v>
      </c>
      <c r="D63" s="133" t="s">
        <v>116</v>
      </c>
      <c r="E63" s="134">
        <v>2435.67</v>
      </c>
      <c r="F63" s="135" t="s">
        <v>117</v>
      </c>
      <c r="G63" s="134" t="s">
        <v>118</v>
      </c>
      <c r="H63" s="134" t="s">
        <v>119</v>
      </c>
      <c r="I63" s="134" t="s">
        <v>120</v>
      </c>
      <c r="J63" s="134">
        <v>1</v>
      </c>
      <c r="K63" s="134" t="s">
        <v>121</v>
      </c>
      <c r="L63" s="135" t="s">
        <v>122</v>
      </c>
      <c r="M63" s="135"/>
      <c r="N63" s="135" t="s">
        <v>78</v>
      </c>
      <c r="O63" s="135"/>
      <c r="P63" s="135"/>
      <c r="Q63" s="135"/>
      <c r="R63" s="135"/>
      <c r="S63" s="135"/>
      <c r="T63" s="135"/>
      <c r="U63" s="135"/>
      <c r="V63" s="135">
        <v>4</v>
      </c>
    </row>
    <row r="64" spans="1:22" ht="79.8" x14ac:dyDescent="0.25">
      <c r="A64" s="130">
        <v>19</v>
      </c>
      <c r="B64" s="131">
        <v>21</v>
      </c>
      <c r="C64" s="132" t="s">
        <v>105</v>
      </c>
      <c r="D64" s="133" t="s">
        <v>162</v>
      </c>
      <c r="E64" s="134">
        <v>8684.73</v>
      </c>
      <c r="F64" s="135" t="s">
        <v>107</v>
      </c>
      <c r="G64" s="134" t="s">
        <v>108</v>
      </c>
      <c r="H64" s="134" t="s">
        <v>163</v>
      </c>
      <c r="I64" s="134" t="s">
        <v>164</v>
      </c>
      <c r="J64" s="134">
        <v>17</v>
      </c>
      <c r="K64" s="134" t="s">
        <v>165</v>
      </c>
      <c r="L64" s="135" t="s">
        <v>166</v>
      </c>
      <c r="M64" s="135"/>
      <c r="N64" s="135" t="s">
        <v>78</v>
      </c>
      <c r="O64" s="135"/>
      <c r="P64" s="135"/>
      <c r="Q64" s="135"/>
      <c r="R64" s="135"/>
      <c r="S64" s="135"/>
      <c r="T64" s="135"/>
      <c r="U64" s="135"/>
      <c r="V64" s="135" t="s">
        <v>167</v>
      </c>
    </row>
    <row r="65" spans="1:22" ht="57" x14ac:dyDescent="0.25">
      <c r="A65" s="130">
        <v>20</v>
      </c>
      <c r="B65" s="131">
        <v>22</v>
      </c>
      <c r="C65" s="132" t="s">
        <v>127</v>
      </c>
      <c r="D65" s="133" t="s">
        <v>91</v>
      </c>
      <c r="E65" s="134">
        <v>24.9</v>
      </c>
      <c r="F65" s="135" t="s">
        <v>128</v>
      </c>
      <c r="G65" s="134"/>
      <c r="H65" s="134">
        <v>50</v>
      </c>
      <c r="I65" s="134" t="s">
        <v>129</v>
      </c>
      <c r="J65" s="134"/>
      <c r="K65" s="134">
        <v>234</v>
      </c>
      <c r="L65" s="135" t="s">
        <v>130</v>
      </c>
      <c r="M65" s="135"/>
      <c r="N65" s="135" t="s">
        <v>84</v>
      </c>
      <c r="O65" s="135"/>
      <c r="P65" s="135"/>
      <c r="Q65" s="135"/>
      <c r="R65" s="135"/>
      <c r="S65" s="135"/>
      <c r="T65" s="135"/>
      <c r="U65" s="135"/>
      <c r="V65" s="135"/>
    </row>
    <row r="66" spans="1:22" ht="79.8" x14ac:dyDescent="0.25">
      <c r="A66" s="130">
        <v>21</v>
      </c>
      <c r="B66" s="131">
        <v>23</v>
      </c>
      <c r="C66" s="132" t="s">
        <v>168</v>
      </c>
      <c r="D66" s="133" t="s">
        <v>91</v>
      </c>
      <c r="E66" s="134">
        <v>12.45</v>
      </c>
      <c r="F66" s="135" t="s">
        <v>169</v>
      </c>
      <c r="G66" s="134"/>
      <c r="H66" s="134">
        <v>25</v>
      </c>
      <c r="I66" s="134" t="s">
        <v>99</v>
      </c>
      <c r="J66" s="134"/>
      <c r="K66" s="134">
        <v>117</v>
      </c>
      <c r="L66" s="135" t="s">
        <v>170</v>
      </c>
      <c r="M66" s="135"/>
      <c r="N66" s="135" t="s">
        <v>84</v>
      </c>
      <c r="O66" s="135"/>
      <c r="P66" s="135"/>
      <c r="Q66" s="135"/>
      <c r="R66" s="135"/>
      <c r="S66" s="135"/>
      <c r="T66" s="135"/>
      <c r="U66" s="135"/>
      <c r="V66" s="135"/>
    </row>
    <row r="67" spans="1:22" ht="68.400000000000006" x14ac:dyDescent="0.25">
      <c r="A67" s="136">
        <v>22</v>
      </c>
      <c r="B67" s="137">
        <v>24</v>
      </c>
      <c r="C67" s="138" t="s">
        <v>100</v>
      </c>
      <c r="D67" s="139" t="s">
        <v>101</v>
      </c>
      <c r="E67" s="140">
        <v>13.69</v>
      </c>
      <c r="F67" s="141">
        <v>13.69</v>
      </c>
      <c r="G67" s="140"/>
      <c r="H67" s="140" t="s">
        <v>102</v>
      </c>
      <c r="I67" s="140">
        <v>2</v>
      </c>
      <c r="J67" s="140"/>
      <c r="K67" s="140" t="s">
        <v>103</v>
      </c>
      <c r="L67" s="141">
        <v>23</v>
      </c>
      <c r="M67" s="141"/>
      <c r="N67" s="141" t="s">
        <v>78</v>
      </c>
      <c r="O67" s="141"/>
      <c r="P67" s="141"/>
      <c r="Q67" s="141"/>
      <c r="R67" s="141"/>
      <c r="S67" s="141"/>
      <c r="T67" s="141"/>
      <c r="U67" s="141"/>
      <c r="V67" s="141"/>
    </row>
    <row r="68" spans="1:22" ht="19.350000000000001" customHeight="1" x14ac:dyDescent="0.25">
      <c r="A68" s="128" t="s">
        <v>171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79.8" x14ac:dyDescent="0.25">
      <c r="A69" s="130">
        <v>23</v>
      </c>
      <c r="B69" s="131">
        <v>25</v>
      </c>
      <c r="C69" s="132" t="s">
        <v>115</v>
      </c>
      <c r="D69" s="133" t="s">
        <v>172</v>
      </c>
      <c r="E69" s="134">
        <v>2435.67</v>
      </c>
      <c r="F69" s="135" t="s">
        <v>117</v>
      </c>
      <c r="G69" s="134" t="s">
        <v>118</v>
      </c>
      <c r="H69" s="134" t="s">
        <v>173</v>
      </c>
      <c r="I69" s="134" t="s">
        <v>174</v>
      </c>
      <c r="J69" s="134">
        <v>1</v>
      </c>
      <c r="K69" s="134" t="s">
        <v>175</v>
      </c>
      <c r="L69" s="135" t="s">
        <v>176</v>
      </c>
      <c r="M69" s="135"/>
      <c r="N69" s="135" t="s">
        <v>78</v>
      </c>
      <c r="O69" s="135"/>
      <c r="P69" s="135"/>
      <c r="Q69" s="135"/>
      <c r="R69" s="135"/>
      <c r="S69" s="135"/>
      <c r="T69" s="135"/>
      <c r="U69" s="135"/>
      <c r="V69" s="135">
        <v>6</v>
      </c>
    </row>
    <row r="70" spans="1:22" ht="68.400000000000006" x14ac:dyDescent="0.25">
      <c r="A70" s="130">
        <v>24</v>
      </c>
      <c r="B70" s="131">
        <v>26</v>
      </c>
      <c r="C70" s="132" t="s">
        <v>100</v>
      </c>
      <c r="D70" s="133" t="s">
        <v>101</v>
      </c>
      <c r="E70" s="134">
        <v>13.69</v>
      </c>
      <c r="F70" s="135">
        <v>13.69</v>
      </c>
      <c r="G70" s="134"/>
      <c r="H70" s="134" t="s">
        <v>102</v>
      </c>
      <c r="I70" s="134">
        <v>2</v>
      </c>
      <c r="J70" s="134"/>
      <c r="K70" s="134" t="s">
        <v>103</v>
      </c>
      <c r="L70" s="135">
        <v>23</v>
      </c>
      <c r="M70" s="135"/>
      <c r="N70" s="135" t="s">
        <v>78</v>
      </c>
      <c r="O70" s="135"/>
      <c r="P70" s="135"/>
      <c r="Q70" s="135"/>
      <c r="R70" s="135"/>
      <c r="S70" s="135"/>
      <c r="T70" s="135"/>
      <c r="U70" s="135"/>
      <c r="V70" s="135"/>
    </row>
    <row r="71" spans="1:22" ht="34.200000000000003" x14ac:dyDescent="0.25">
      <c r="A71" s="130">
        <v>25</v>
      </c>
      <c r="B71" s="131">
        <v>27</v>
      </c>
      <c r="C71" s="132" t="s">
        <v>177</v>
      </c>
      <c r="D71" s="133" t="s">
        <v>178</v>
      </c>
      <c r="E71" s="134">
        <v>77.7</v>
      </c>
      <c r="F71" s="135" t="s">
        <v>179</v>
      </c>
      <c r="G71" s="134"/>
      <c r="H71" s="134">
        <v>16</v>
      </c>
      <c r="I71" s="134" t="s">
        <v>180</v>
      </c>
      <c r="J71" s="134"/>
      <c r="K71" s="134">
        <v>73</v>
      </c>
      <c r="L71" s="135" t="s">
        <v>181</v>
      </c>
      <c r="M71" s="135"/>
      <c r="N71" s="135" t="s">
        <v>84</v>
      </c>
      <c r="O71" s="135"/>
      <c r="P71" s="135"/>
      <c r="Q71" s="135"/>
      <c r="R71" s="135"/>
      <c r="S71" s="135"/>
      <c r="T71" s="135"/>
      <c r="U71" s="135"/>
      <c r="V71" s="135"/>
    </row>
    <row r="72" spans="1:22" ht="45.6" x14ac:dyDescent="0.25">
      <c r="A72" s="130">
        <v>26</v>
      </c>
      <c r="B72" s="131">
        <v>28</v>
      </c>
      <c r="C72" s="132" t="s">
        <v>148</v>
      </c>
      <c r="D72" s="133" t="s">
        <v>182</v>
      </c>
      <c r="E72" s="134">
        <v>18.600000000000001</v>
      </c>
      <c r="F72" s="135" t="s">
        <v>149</v>
      </c>
      <c r="G72" s="134"/>
      <c r="H72" s="134">
        <v>56</v>
      </c>
      <c r="I72" s="134" t="s">
        <v>183</v>
      </c>
      <c r="J72" s="134"/>
      <c r="K72" s="134">
        <v>103</v>
      </c>
      <c r="L72" s="135" t="s">
        <v>184</v>
      </c>
      <c r="M72" s="135"/>
      <c r="N72" s="135" t="s">
        <v>84</v>
      </c>
      <c r="O72" s="135"/>
      <c r="P72" s="135"/>
      <c r="Q72" s="135"/>
      <c r="R72" s="135"/>
      <c r="S72" s="135"/>
      <c r="T72" s="135"/>
      <c r="U72" s="135"/>
      <c r="V72" s="135"/>
    </row>
    <row r="73" spans="1:22" ht="34.200000000000003" x14ac:dyDescent="0.25">
      <c r="A73" s="136">
        <v>27</v>
      </c>
      <c r="B73" s="137">
        <v>29</v>
      </c>
      <c r="C73" s="138" t="s">
        <v>185</v>
      </c>
      <c r="D73" s="139" t="s">
        <v>91</v>
      </c>
      <c r="E73" s="140">
        <v>2.41</v>
      </c>
      <c r="F73" s="141" t="s">
        <v>186</v>
      </c>
      <c r="G73" s="140"/>
      <c r="H73" s="140">
        <v>5</v>
      </c>
      <c r="I73" s="140" t="s">
        <v>187</v>
      </c>
      <c r="J73" s="140"/>
      <c r="K73" s="140">
        <v>35</v>
      </c>
      <c r="L73" s="141" t="s">
        <v>188</v>
      </c>
      <c r="M73" s="141"/>
      <c r="N73" s="141" t="s">
        <v>84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189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79.8" x14ac:dyDescent="0.25">
      <c r="A75" s="130">
        <v>28</v>
      </c>
      <c r="B75" s="131">
        <v>30</v>
      </c>
      <c r="C75" s="132" t="s">
        <v>115</v>
      </c>
      <c r="D75" s="133" t="s">
        <v>143</v>
      </c>
      <c r="E75" s="134">
        <v>2435.67</v>
      </c>
      <c r="F75" s="135" t="s">
        <v>117</v>
      </c>
      <c r="G75" s="134" t="s">
        <v>118</v>
      </c>
      <c r="H75" s="134" t="s">
        <v>144</v>
      </c>
      <c r="I75" s="134" t="s">
        <v>145</v>
      </c>
      <c r="J75" s="134">
        <v>1</v>
      </c>
      <c r="K75" s="134" t="s">
        <v>146</v>
      </c>
      <c r="L75" s="135" t="s">
        <v>147</v>
      </c>
      <c r="M75" s="135"/>
      <c r="N75" s="135" t="s">
        <v>78</v>
      </c>
      <c r="O75" s="135"/>
      <c r="P75" s="135"/>
      <c r="Q75" s="135"/>
      <c r="R75" s="135"/>
      <c r="S75" s="135"/>
      <c r="T75" s="135"/>
      <c r="U75" s="135"/>
      <c r="V75" s="135">
        <v>7</v>
      </c>
    </row>
    <row r="76" spans="1:22" ht="68.400000000000006" x14ac:dyDescent="0.25">
      <c r="A76" s="130">
        <v>29</v>
      </c>
      <c r="B76" s="131">
        <v>31</v>
      </c>
      <c r="C76" s="132" t="s">
        <v>100</v>
      </c>
      <c r="D76" s="133" t="s">
        <v>101</v>
      </c>
      <c r="E76" s="134">
        <v>13.69</v>
      </c>
      <c r="F76" s="135">
        <v>13.69</v>
      </c>
      <c r="G76" s="134"/>
      <c r="H76" s="134" t="s">
        <v>102</v>
      </c>
      <c r="I76" s="134">
        <v>2</v>
      </c>
      <c r="J76" s="134"/>
      <c r="K76" s="134" t="s">
        <v>103</v>
      </c>
      <c r="L76" s="135">
        <v>23</v>
      </c>
      <c r="M76" s="135"/>
      <c r="N76" s="135" t="s">
        <v>78</v>
      </c>
      <c r="O76" s="135"/>
      <c r="P76" s="135"/>
      <c r="Q76" s="135"/>
      <c r="R76" s="135"/>
      <c r="S76" s="135"/>
      <c r="T76" s="135"/>
      <c r="U76" s="135"/>
      <c r="V76" s="135"/>
    </row>
    <row r="77" spans="1:22" ht="45.6" x14ac:dyDescent="0.25">
      <c r="A77" s="130">
        <v>30</v>
      </c>
      <c r="B77" s="131">
        <v>32</v>
      </c>
      <c r="C77" s="132" t="s">
        <v>148</v>
      </c>
      <c r="D77" s="133" t="s">
        <v>96</v>
      </c>
      <c r="E77" s="134">
        <v>18.600000000000001</v>
      </c>
      <c r="F77" s="135" t="s">
        <v>149</v>
      </c>
      <c r="G77" s="134"/>
      <c r="H77" s="134">
        <v>74</v>
      </c>
      <c r="I77" s="134" t="s">
        <v>150</v>
      </c>
      <c r="J77" s="134"/>
      <c r="K77" s="134">
        <v>138</v>
      </c>
      <c r="L77" s="135" t="s">
        <v>151</v>
      </c>
      <c r="M77" s="135"/>
      <c r="N77" s="135" t="s">
        <v>84</v>
      </c>
      <c r="O77" s="135"/>
      <c r="P77" s="135"/>
      <c r="Q77" s="135"/>
      <c r="R77" s="135"/>
      <c r="S77" s="135"/>
      <c r="T77" s="135"/>
      <c r="U77" s="135"/>
      <c r="V77" s="135"/>
    </row>
    <row r="78" spans="1:22" ht="34.200000000000003" x14ac:dyDescent="0.25">
      <c r="A78" s="136">
        <v>31</v>
      </c>
      <c r="B78" s="137">
        <v>33</v>
      </c>
      <c r="C78" s="138" t="s">
        <v>190</v>
      </c>
      <c r="D78" s="139" t="s">
        <v>91</v>
      </c>
      <c r="E78" s="140">
        <v>15.7</v>
      </c>
      <c r="F78" s="141" t="s">
        <v>191</v>
      </c>
      <c r="G78" s="140"/>
      <c r="H78" s="140">
        <v>31</v>
      </c>
      <c r="I78" s="140" t="s">
        <v>192</v>
      </c>
      <c r="J78" s="140"/>
      <c r="K78" s="140">
        <v>38</v>
      </c>
      <c r="L78" s="141" t="s">
        <v>193</v>
      </c>
      <c r="M78" s="141"/>
      <c r="N78" s="141" t="s">
        <v>84</v>
      </c>
      <c r="O78" s="141"/>
      <c r="P78" s="141"/>
      <c r="Q78" s="141"/>
      <c r="R78" s="141"/>
      <c r="S78" s="141"/>
      <c r="T78" s="141"/>
      <c r="U78" s="141"/>
      <c r="V78" s="141"/>
    </row>
    <row r="79" spans="1:22" ht="19.350000000000001" customHeight="1" x14ac:dyDescent="0.25">
      <c r="A79" s="128" t="s">
        <v>194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79.8" x14ac:dyDescent="0.25">
      <c r="A80" s="130">
        <v>32</v>
      </c>
      <c r="B80" s="131">
        <v>34</v>
      </c>
      <c r="C80" s="132" t="s">
        <v>195</v>
      </c>
      <c r="D80" s="133" t="s">
        <v>172</v>
      </c>
      <c r="E80" s="134">
        <v>1661.05</v>
      </c>
      <c r="F80" s="135" t="s">
        <v>196</v>
      </c>
      <c r="G80" s="134">
        <v>2.58</v>
      </c>
      <c r="H80" s="134" t="s">
        <v>197</v>
      </c>
      <c r="I80" s="134" t="s">
        <v>198</v>
      </c>
      <c r="J80" s="134"/>
      <c r="K80" s="134" t="s">
        <v>199</v>
      </c>
      <c r="L80" s="135" t="s">
        <v>200</v>
      </c>
      <c r="M80" s="135"/>
      <c r="N80" s="135" t="s">
        <v>78</v>
      </c>
      <c r="O80" s="135"/>
      <c r="P80" s="135"/>
      <c r="Q80" s="135"/>
      <c r="R80" s="135"/>
      <c r="S80" s="135"/>
      <c r="T80" s="135"/>
      <c r="U80" s="135"/>
      <c r="V80" s="135"/>
    </row>
    <row r="81" spans="1:22" ht="57" x14ac:dyDescent="0.25">
      <c r="A81" s="136">
        <v>33</v>
      </c>
      <c r="B81" s="137">
        <v>35</v>
      </c>
      <c r="C81" s="138" t="s">
        <v>201</v>
      </c>
      <c r="D81" s="139" t="s">
        <v>202</v>
      </c>
      <c r="E81" s="140">
        <v>2.02</v>
      </c>
      <c r="F81" s="141">
        <v>2.02</v>
      </c>
      <c r="G81" s="140"/>
      <c r="H81" s="140"/>
      <c r="I81" s="140"/>
      <c r="J81" s="140"/>
      <c r="K81" s="140" t="s">
        <v>203</v>
      </c>
      <c r="L81" s="141">
        <v>5</v>
      </c>
      <c r="M81" s="141"/>
      <c r="N81" s="141" t="s">
        <v>78</v>
      </c>
      <c r="O81" s="141"/>
      <c r="P81" s="141"/>
      <c r="Q81" s="141"/>
      <c r="R81" s="141"/>
      <c r="S81" s="141"/>
      <c r="T81" s="141"/>
      <c r="U81" s="141"/>
      <c r="V81" s="141"/>
    </row>
    <row r="82" spans="1:22" ht="19.350000000000001" customHeight="1" x14ac:dyDescent="0.25">
      <c r="A82" s="128" t="s">
        <v>204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79.8" x14ac:dyDescent="0.25">
      <c r="A83" s="130">
        <v>34</v>
      </c>
      <c r="B83" s="131">
        <v>36</v>
      </c>
      <c r="C83" s="132" t="s">
        <v>115</v>
      </c>
      <c r="D83" s="133" t="s">
        <v>143</v>
      </c>
      <c r="E83" s="134">
        <v>2435.67</v>
      </c>
      <c r="F83" s="135" t="s">
        <v>117</v>
      </c>
      <c r="G83" s="134" t="s">
        <v>118</v>
      </c>
      <c r="H83" s="134" t="s">
        <v>144</v>
      </c>
      <c r="I83" s="134" t="s">
        <v>145</v>
      </c>
      <c r="J83" s="134">
        <v>1</v>
      </c>
      <c r="K83" s="134" t="s">
        <v>146</v>
      </c>
      <c r="L83" s="135" t="s">
        <v>147</v>
      </c>
      <c r="M83" s="135"/>
      <c r="N83" s="135" t="s">
        <v>78</v>
      </c>
      <c r="O83" s="135"/>
      <c r="P83" s="135"/>
      <c r="Q83" s="135"/>
      <c r="R83" s="135"/>
      <c r="S83" s="135"/>
      <c r="T83" s="135"/>
      <c r="U83" s="135"/>
      <c r="V83" s="135">
        <v>7</v>
      </c>
    </row>
    <row r="84" spans="1:22" ht="68.400000000000006" x14ac:dyDescent="0.25">
      <c r="A84" s="130">
        <v>35</v>
      </c>
      <c r="B84" s="131">
        <v>37</v>
      </c>
      <c r="C84" s="132" t="s">
        <v>100</v>
      </c>
      <c r="D84" s="133" t="s">
        <v>202</v>
      </c>
      <c r="E84" s="134">
        <v>13.69</v>
      </c>
      <c r="F84" s="135">
        <v>13.69</v>
      </c>
      <c r="G84" s="134"/>
      <c r="H84" s="134" t="s">
        <v>132</v>
      </c>
      <c r="I84" s="134">
        <v>3</v>
      </c>
      <c r="J84" s="134"/>
      <c r="K84" s="134" t="s">
        <v>205</v>
      </c>
      <c r="L84" s="135">
        <v>34</v>
      </c>
      <c r="M84" s="135"/>
      <c r="N84" s="135" t="s">
        <v>78</v>
      </c>
      <c r="O84" s="135"/>
      <c r="P84" s="135"/>
      <c r="Q84" s="135"/>
      <c r="R84" s="135"/>
      <c r="S84" s="135"/>
      <c r="T84" s="135"/>
      <c r="U84" s="135"/>
      <c r="V84" s="135"/>
    </row>
    <row r="85" spans="1:22" ht="45.6" x14ac:dyDescent="0.25">
      <c r="A85" s="130">
        <v>36</v>
      </c>
      <c r="B85" s="131">
        <v>38</v>
      </c>
      <c r="C85" s="132" t="s">
        <v>148</v>
      </c>
      <c r="D85" s="133" t="s">
        <v>96</v>
      </c>
      <c r="E85" s="134">
        <v>18.600000000000001</v>
      </c>
      <c r="F85" s="135" t="s">
        <v>149</v>
      </c>
      <c r="G85" s="134"/>
      <c r="H85" s="134">
        <v>74</v>
      </c>
      <c r="I85" s="134" t="s">
        <v>150</v>
      </c>
      <c r="J85" s="134"/>
      <c r="K85" s="134">
        <v>138</v>
      </c>
      <c r="L85" s="135" t="s">
        <v>151</v>
      </c>
      <c r="M85" s="135"/>
      <c r="N85" s="135" t="s">
        <v>84</v>
      </c>
      <c r="O85" s="135"/>
      <c r="P85" s="135"/>
      <c r="Q85" s="135"/>
      <c r="R85" s="135"/>
      <c r="S85" s="135"/>
      <c r="T85" s="135"/>
      <c r="U85" s="135"/>
      <c r="V85" s="135"/>
    </row>
    <row r="86" spans="1:22" ht="34.200000000000003" x14ac:dyDescent="0.25">
      <c r="A86" s="130">
        <v>37</v>
      </c>
      <c r="B86" s="131">
        <v>39</v>
      </c>
      <c r="C86" s="132" t="s">
        <v>185</v>
      </c>
      <c r="D86" s="133" t="s">
        <v>96</v>
      </c>
      <c r="E86" s="134">
        <v>2.41</v>
      </c>
      <c r="F86" s="135" t="s">
        <v>186</v>
      </c>
      <c r="G86" s="134"/>
      <c r="H86" s="134">
        <v>10</v>
      </c>
      <c r="I86" s="134" t="s">
        <v>98</v>
      </c>
      <c r="J86" s="134"/>
      <c r="K86" s="134">
        <v>70</v>
      </c>
      <c r="L86" s="135" t="s">
        <v>206</v>
      </c>
      <c r="M86" s="135"/>
      <c r="N86" s="135" t="s">
        <v>84</v>
      </c>
      <c r="O86" s="135"/>
      <c r="P86" s="135"/>
      <c r="Q86" s="135"/>
      <c r="R86" s="135"/>
      <c r="S86" s="135"/>
      <c r="T86" s="135"/>
      <c r="U86" s="135"/>
      <c r="V86" s="135"/>
    </row>
    <row r="87" spans="1:22" ht="34.200000000000003" x14ac:dyDescent="0.25">
      <c r="A87" s="130">
        <v>38</v>
      </c>
      <c r="B87" s="131">
        <v>40</v>
      </c>
      <c r="C87" s="132" t="s">
        <v>177</v>
      </c>
      <c r="D87" s="133" t="s">
        <v>178</v>
      </c>
      <c r="E87" s="134">
        <v>77.7</v>
      </c>
      <c r="F87" s="135" t="s">
        <v>179</v>
      </c>
      <c r="G87" s="134"/>
      <c r="H87" s="134">
        <v>16</v>
      </c>
      <c r="I87" s="134" t="s">
        <v>180</v>
      </c>
      <c r="J87" s="134"/>
      <c r="K87" s="134">
        <v>73</v>
      </c>
      <c r="L87" s="135" t="s">
        <v>181</v>
      </c>
      <c r="M87" s="135"/>
      <c r="N87" s="135" t="s">
        <v>84</v>
      </c>
      <c r="O87" s="135"/>
      <c r="P87" s="135"/>
      <c r="Q87" s="135"/>
      <c r="R87" s="135"/>
      <c r="S87" s="135"/>
      <c r="T87" s="135"/>
      <c r="U87" s="135"/>
      <c r="V87" s="135"/>
    </row>
    <row r="88" spans="1:22" ht="68.400000000000006" x14ac:dyDescent="0.25">
      <c r="A88" s="130">
        <v>39</v>
      </c>
      <c r="B88" s="131">
        <v>41</v>
      </c>
      <c r="C88" s="132" t="s">
        <v>207</v>
      </c>
      <c r="D88" s="133" t="s">
        <v>172</v>
      </c>
      <c r="E88" s="134">
        <v>3759.44</v>
      </c>
      <c r="F88" s="135" t="s">
        <v>208</v>
      </c>
      <c r="G88" s="134">
        <v>10.32</v>
      </c>
      <c r="H88" s="134" t="s">
        <v>209</v>
      </c>
      <c r="I88" s="134" t="s">
        <v>210</v>
      </c>
      <c r="J88" s="134"/>
      <c r="K88" s="134" t="s">
        <v>211</v>
      </c>
      <c r="L88" s="135" t="s">
        <v>212</v>
      </c>
      <c r="M88" s="135"/>
      <c r="N88" s="135" t="s">
        <v>78</v>
      </c>
      <c r="O88" s="135"/>
      <c r="P88" s="135"/>
      <c r="Q88" s="135"/>
      <c r="R88" s="135"/>
      <c r="S88" s="135"/>
      <c r="T88" s="135"/>
      <c r="U88" s="135"/>
      <c r="V88" s="135">
        <v>1</v>
      </c>
    </row>
    <row r="89" spans="1:22" ht="34.200000000000003" x14ac:dyDescent="0.25">
      <c r="A89" s="136">
        <v>40</v>
      </c>
      <c r="B89" s="137">
        <v>42</v>
      </c>
      <c r="C89" s="138" t="s">
        <v>190</v>
      </c>
      <c r="D89" s="139" t="s">
        <v>91</v>
      </c>
      <c r="E89" s="140">
        <v>15.7</v>
      </c>
      <c r="F89" s="141" t="s">
        <v>191</v>
      </c>
      <c r="G89" s="140"/>
      <c r="H89" s="140">
        <v>31</v>
      </c>
      <c r="I89" s="140" t="s">
        <v>192</v>
      </c>
      <c r="J89" s="140"/>
      <c r="K89" s="140">
        <v>38</v>
      </c>
      <c r="L89" s="141" t="s">
        <v>193</v>
      </c>
      <c r="M89" s="141"/>
      <c r="N89" s="141" t="s">
        <v>84</v>
      </c>
      <c r="O89" s="141"/>
      <c r="P89" s="141"/>
      <c r="Q89" s="141"/>
      <c r="R89" s="141"/>
      <c r="S89" s="141"/>
      <c r="T89" s="141"/>
      <c r="U89" s="141"/>
      <c r="V89" s="141"/>
    </row>
    <row r="90" spans="1:22" ht="19.350000000000001" customHeight="1" x14ac:dyDescent="0.25">
      <c r="A90" s="128" t="s">
        <v>213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79.8" x14ac:dyDescent="0.25">
      <c r="A91" s="130">
        <v>41</v>
      </c>
      <c r="B91" s="131">
        <v>43</v>
      </c>
      <c r="C91" s="132" t="s">
        <v>105</v>
      </c>
      <c r="D91" s="133" t="s">
        <v>154</v>
      </c>
      <c r="E91" s="134">
        <v>8684.73</v>
      </c>
      <c r="F91" s="135" t="s">
        <v>107</v>
      </c>
      <c r="G91" s="134" t="s">
        <v>108</v>
      </c>
      <c r="H91" s="134" t="s">
        <v>214</v>
      </c>
      <c r="I91" s="134" t="s">
        <v>215</v>
      </c>
      <c r="J91" s="134">
        <v>3</v>
      </c>
      <c r="K91" s="134" t="s">
        <v>216</v>
      </c>
      <c r="L91" s="135" t="s">
        <v>217</v>
      </c>
      <c r="M91" s="135"/>
      <c r="N91" s="135" t="s">
        <v>78</v>
      </c>
      <c r="O91" s="135"/>
      <c r="P91" s="135"/>
      <c r="Q91" s="135"/>
      <c r="R91" s="135"/>
      <c r="S91" s="135"/>
      <c r="T91" s="135"/>
      <c r="U91" s="135"/>
      <c r="V91" s="135" t="s">
        <v>218</v>
      </c>
    </row>
    <row r="92" spans="1:22" ht="68.400000000000006" x14ac:dyDescent="0.25">
      <c r="A92" s="130">
        <v>42</v>
      </c>
      <c r="B92" s="131">
        <v>44</v>
      </c>
      <c r="C92" s="132" t="s">
        <v>219</v>
      </c>
      <c r="D92" s="133" t="s">
        <v>172</v>
      </c>
      <c r="E92" s="134">
        <v>4104.3</v>
      </c>
      <c r="F92" s="135" t="s">
        <v>220</v>
      </c>
      <c r="G92" s="134">
        <v>1.03</v>
      </c>
      <c r="H92" s="134" t="s">
        <v>221</v>
      </c>
      <c r="I92" s="134" t="s">
        <v>222</v>
      </c>
      <c r="J92" s="134"/>
      <c r="K92" s="134" t="s">
        <v>223</v>
      </c>
      <c r="L92" s="135" t="s">
        <v>224</v>
      </c>
      <c r="M92" s="135"/>
      <c r="N92" s="135" t="s">
        <v>78</v>
      </c>
      <c r="O92" s="135"/>
      <c r="P92" s="135"/>
      <c r="Q92" s="135"/>
      <c r="R92" s="135"/>
      <c r="S92" s="135"/>
      <c r="T92" s="135"/>
      <c r="U92" s="135"/>
      <c r="V92" s="135"/>
    </row>
    <row r="93" spans="1:22" ht="91.2" x14ac:dyDescent="0.25">
      <c r="A93" s="130">
        <v>43</v>
      </c>
      <c r="B93" s="131">
        <v>45</v>
      </c>
      <c r="C93" s="132" t="s">
        <v>225</v>
      </c>
      <c r="D93" s="133" t="s">
        <v>91</v>
      </c>
      <c r="E93" s="134">
        <v>23.15</v>
      </c>
      <c r="F93" s="135" t="s">
        <v>226</v>
      </c>
      <c r="G93" s="134"/>
      <c r="H93" s="134">
        <v>46</v>
      </c>
      <c r="I93" s="134" t="s">
        <v>227</v>
      </c>
      <c r="J93" s="134"/>
      <c r="K93" s="134">
        <v>161</v>
      </c>
      <c r="L93" s="135" t="s">
        <v>228</v>
      </c>
      <c r="M93" s="135"/>
      <c r="N93" s="135" t="s">
        <v>84</v>
      </c>
      <c r="O93" s="135"/>
      <c r="P93" s="135"/>
      <c r="Q93" s="135"/>
      <c r="R93" s="135"/>
      <c r="S93" s="135"/>
      <c r="T93" s="135"/>
      <c r="U93" s="135"/>
      <c r="V93" s="135"/>
    </row>
    <row r="94" spans="1:22" ht="45.6" x14ac:dyDescent="0.25">
      <c r="A94" s="130">
        <v>44</v>
      </c>
      <c r="B94" s="131">
        <v>46</v>
      </c>
      <c r="C94" s="132" t="s">
        <v>229</v>
      </c>
      <c r="D94" s="133" t="s">
        <v>86</v>
      </c>
      <c r="E94" s="134">
        <v>39.299999999999997</v>
      </c>
      <c r="F94" s="135" t="s">
        <v>230</v>
      </c>
      <c r="G94" s="134"/>
      <c r="H94" s="134">
        <v>39</v>
      </c>
      <c r="I94" s="134" t="s">
        <v>231</v>
      </c>
      <c r="J94" s="134"/>
      <c r="K94" s="134">
        <v>90</v>
      </c>
      <c r="L94" s="135" t="s">
        <v>88</v>
      </c>
      <c r="M94" s="135"/>
      <c r="N94" s="135" t="s">
        <v>84</v>
      </c>
      <c r="O94" s="135"/>
      <c r="P94" s="135"/>
      <c r="Q94" s="135"/>
      <c r="R94" s="135"/>
      <c r="S94" s="135"/>
      <c r="T94" s="135"/>
      <c r="U94" s="135"/>
      <c r="V94" s="135"/>
    </row>
    <row r="95" spans="1:22" ht="68.400000000000006" x14ac:dyDescent="0.25">
      <c r="A95" s="136">
        <v>45</v>
      </c>
      <c r="B95" s="137">
        <v>47</v>
      </c>
      <c r="C95" s="138" t="s">
        <v>100</v>
      </c>
      <c r="D95" s="139" t="s">
        <v>202</v>
      </c>
      <c r="E95" s="140">
        <v>13.69</v>
      </c>
      <c r="F95" s="141">
        <v>13.69</v>
      </c>
      <c r="G95" s="140"/>
      <c r="H95" s="140" t="s">
        <v>132</v>
      </c>
      <c r="I95" s="140">
        <v>3</v>
      </c>
      <c r="J95" s="140"/>
      <c r="K95" s="140" t="s">
        <v>205</v>
      </c>
      <c r="L95" s="141">
        <v>34</v>
      </c>
      <c r="M95" s="141"/>
      <c r="N95" s="141" t="s">
        <v>78</v>
      </c>
      <c r="O95" s="141"/>
      <c r="P95" s="141"/>
      <c r="Q95" s="141"/>
      <c r="R95" s="141"/>
      <c r="S95" s="141"/>
      <c r="T95" s="141"/>
      <c r="U95" s="141"/>
      <c r="V95" s="141"/>
    </row>
    <row r="96" spans="1:22" ht="19.350000000000001" customHeight="1" x14ac:dyDescent="0.25">
      <c r="A96" s="128" t="s">
        <v>232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42" t="s">
        <v>233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57" x14ac:dyDescent="0.25">
      <c r="A98" s="136">
        <v>46</v>
      </c>
      <c r="B98" s="137">
        <v>48</v>
      </c>
      <c r="C98" s="138" t="s">
        <v>135</v>
      </c>
      <c r="D98" s="139" t="s">
        <v>234</v>
      </c>
      <c r="E98" s="140">
        <v>508.07</v>
      </c>
      <c r="F98" s="141" t="s">
        <v>137</v>
      </c>
      <c r="G98" s="140">
        <v>1.03</v>
      </c>
      <c r="H98" s="140" t="s">
        <v>235</v>
      </c>
      <c r="I98" s="140" t="s">
        <v>236</v>
      </c>
      <c r="J98" s="140">
        <v>1</v>
      </c>
      <c r="K98" s="140" t="s">
        <v>237</v>
      </c>
      <c r="L98" s="141" t="s">
        <v>238</v>
      </c>
      <c r="M98" s="141"/>
      <c r="N98" s="141" t="s">
        <v>78</v>
      </c>
      <c r="O98" s="141"/>
      <c r="P98" s="141"/>
      <c r="Q98" s="141"/>
      <c r="R98" s="141"/>
      <c r="S98" s="141"/>
      <c r="T98" s="141"/>
      <c r="U98" s="141"/>
      <c r="V98" s="141">
        <v>3</v>
      </c>
    </row>
    <row r="99" spans="1:22" ht="19.350000000000001" customHeight="1" x14ac:dyDescent="0.25">
      <c r="A99" s="128" t="s">
        <v>239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42" t="s">
        <v>240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</row>
    <row r="101" spans="1:22" ht="68.400000000000006" x14ac:dyDescent="0.25">
      <c r="A101" s="136">
        <v>47</v>
      </c>
      <c r="B101" s="137">
        <v>49</v>
      </c>
      <c r="C101" s="138" t="s">
        <v>241</v>
      </c>
      <c r="D101" s="139" t="s">
        <v>242</v>
      </c>
      <c r="E101" s="140">
        <v>1010.59</v>
      </c>
      <c r="F101" s="141" t="s">
        <v>243</v>
      </c>
      <c r="G101" s="140">
        <v>5.16</v>
      </c>
      <c r="H101" s="140" t="s">
        <v>244</v>
      </c>
      <c r="I101" s="140" t="s">
        <v>245</v>
      </c>
      <c r="J101" s="140">
        <v>3</v>
      </c>
      <c r="K101" s="140" t="s">
        <v>246</v>
      </c>
      <c r="L101" s="141" t="s">
        <v>247</v>
      </c>
      <c r="M101" s="141"/>
      <c r="N101" s="141" t="s">
        <v>78</v>
      </c>
      <c r="O101" s="141"/>
      <c r="P101" s="141"/>
      <c r="Q101" s="141"/>
      <c r="R101" s="141"/>
      <c r="S101" s="141"/>
      <c r="T101" s="141"/>
      <c r="U101" s="141"/>
      <c r="V101" s="141">
        <v>14</v>
      </c>
    </row>
    <row r="102" spans="1:22" ht="19.350000000000001" customHeight="1" x14ac:dyDescent="0.25">
      <c r="A102" s="128" t="s">
        <v>248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57" x14ac:dyDescent="0.25">
      <c r="A103" s="130">
        <v>48</v>
      </c>
      <c r="B103" s="131">
        <v>50</v>
      </c>
      <c r="C103" s="132" t="s">
        <v>249</v>
      </c>
      <c r="D103" s="133" t="s">
        <v>250</v>
      </c>
      <c r="E103" s="134">
        <v>2046.31</v>
      </c>
      <c r="F103" s="135" t="s">
        <v>251</v>
      </c>
      <c r="G103" s="134" t="s">
        <v>252</v>
      </c>
      <c r="H103" s="134" t="s">
        <v>253</v>
      </c>
      <c r="I103" s="134" t="s">
        <v>254</v>
      </c>
      <c r="J103" s="134"/>
      <c r="K103" s="134" t="s">
        <v>255</v>
      </c>
      <c r="L103" s="135" t="s">
        <v>256</v>
      </c>
      <c r="M103" s="135"/>
      <c r="N103" s="135" t="s">
        <v>78</v>
      </c>
      <c r="O103" s="135"/>
      <c r="P103" s="135"/>
      <c r="Q103" s="135"/>
      <c r="R103" s="135"/>
      <c r="S103" s="135"/>
      <c r="T103" s="135"/>
      <c r="U103" s="135"/>
      <c r="V103" s="135" t="s">
        <v>257</v>
      </c>
    </row>
    <row r="104" spans="1:22" ht="18.45" customHeight="1" x14ac:dyDescent="0.25">
      <c r="A104" s="142" t="s">
        <v>258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49</v>
      </c>
      <c r="B105" s="131">
        <v>51</v>
      </c>
      <c r="C105" s="132" t="s">
        <v>259</v>
      </c>
      <c r="D105" s="133" t="s">
        <v>154</v>
      </c>
      <c r="E105" s="134">
        <v>1010.59</v>
      </c>
      <c r="F105" s="135" t="s">
        <v>243</v>
      </c>
      <c r="G105" s="134">
        <v>5.16</v>
      </c>
      <c r="H105" s="134" t="s">
        <v>260</v>
      </c>
      <c r="I105" s="134" t="s">
        <v>261</v>
      </c>
      <c r="J105" s="134"/>
      <c r="K105" s="134" t="s">
        <v>262</v>
      </c>
      <c r="L105" s="135" t="s">
        <v>263</v>
      </c>
      <c r="M105" s="135"/>
      <c r="N105" s="135" t="s">
        <v>78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45.6" x14ac:dyDescent="0.25">
      <c r="A106" s="130">
        <v>50</v>
      </c>
      <c r="B106" s="131">
        <v>52</v>
      </c>
      <c r="C106" s="132" t="s">
        <v>264</v>
      </c>
      <c r="D106" s="133" t="s">
        <v>86</v>
      </c>
      <c r="E106" s="134">
        <v>29.3</v>
      </c>
      <c r="F106" s="135" t="s">
        <v>265</v>
      </c>
      <c r="G106" s="134"/>
      <c r="H106" s="134">
        <v>29</v>
      </c>
      <c r="I106" s="134" t="s">
        <v>266</v>
      </c>
      <c r="J106" s="134"/>
      <c r="K106" s="134">
        <v>75</v>
      </c>
      <c r="L106" s="135" t="s">
        <v>267</v>
      </c>
      <c r="M106" s="135"/>
      <c r="N106" s="135" t="s">
        <v>84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240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114" x14ac:dyDescent="0.25">
      <c r="A108" s="130">
        <v>51</v>
      </c>
      <c r="B108" s="131">
        <v>53</v>
      </c>
      <c r="C108" s="132" t="s">
        <v>71</v>
      </c>
      <c r="D108" s="133" t="s">
        <v>172</v>
      </c>
      <c r="E108" s="134">
        <v>2406.83</v>
      </c>
      <c r="F108" s="135" t="s">
        <v>73</v>
      </c>
      <c r="G108" s="134">
        <v>76.17</v>
      </c>
      <c r="H108" s="134" t="s">
        <v>268</v>
      </c>
      <c r="I108" s="134" t="s">
        <v>269</v>
      </c>
      <c r="J108" s="134">
        <v>2</v>
      </c>
      <c r="K108" s="134" t="s">
        <v>270</v>
      </c>
      <c r="L108" s="135" t="s">
        <v>271</v>
      </c>
      <c r="M108" s="135"/>
      <c r="N108" s="135" t="s">
        <v>78</v>
      </c>
      <c r="O108" s="135"/>
      <c r="P108" s="135"/>
      <c r="Q108" s="135"/>
      <c r="R108" s="135"/>
      <c r="S108" s="135"/>
      <c r="T108" s="135"/>
      <c r="U108" s="135"/>
      <c r="V108" s="135">
        <v>8</v>
      </c>
    </row>
    <row r="109" spans="1:22" ht="34.200000000000003" x14ac:dyDescent="0.25">
      <c r="A109" s="130">
        <v>52</v>
      </c>
      <c r="B109" s="131">
        <v>54</v>
      </c>
      <c r="C109" s="132" t="s">
        <v>272</v>
      </c>
      <c r="D109" s="133" t="s">
        <v>273</v>
      </c>
      <c r="E109" s="134">
        <v>16.920000000000002</v>
      </c>
      <c r="F109" s="135" t="s">
        <v>274</v>
      </c>
      <c r="G109" s="134"/>
      <c r="H109" s="134">
        <v>34</v>
      </c>
      <c r="I109" s="134" t="s">
        <v>275</v>
      </c>
      <c r="J109" s="134"/>
      <c r="K109" s="134">
        <v>95</v>
      </c>
      <c r="L109" s="135" t="s">
        <v>276</v>
      </c>
      <c r="M109" s="135"/>
      <c r="N109" s="135" t="s">
        <v>84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45.6" x14ac:dyDescent="0.25">
      <c r="A110" s="130">
        <v>53</v>
      </c>
      <c r="B110" s="131">
        <v>55</v>
      </c>
      <c r="C110" s="132" t="s">
        <v>95</v>
      </c>
      <c r="D110" s="133" t="s">
        <v>86</v>
      </c>
      <c r="E110" s="134">
        <v>2.4500000000000002</v>
      </c>
      <c r="F110" s="135" t="s">
        <v>97</v>
      </c>
      <c r="G110" s="134"/>
      <c r="H110" s="134">
        <v>2</v>
      </c>
      <c r="I110" s="134" t="s">
        <v>93</v>
      </c>
      <c r="J110" s="134"/>
      <c r="K110" s="134">
        <v>6</v>
      </c>
      <c r="L110" s="135" t="s">
        <v>277</v>
      </c>
      <c r="M110" s="135"/>
      <c r="N110" s="135" t="s">
        <v>84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57" x14ac:dyDescent="0.25">
      <c r="A111" s="130">
        <v>54</v>
      </c>
      <c r="B111" s="131">
        <v>56</v>
      </c>
      <c r="C111" s="132" t="s">
        <v>278</v>
      </c>
      <c r="D111" s="133" t="s">
        <v>91</v>
      </c>
      <c r="E111" s="134">
        <v>12.46</v>
      </c>
      <c r="F111" s="135" t="s">
        <v>279</v>
      </c>
      <c r="G111" s="134"/>
      <c r="H111" s="134">
        <v>25</v>
      </c>
      <c r="I111" s="134" t="s">
        <v>99</v>
      </c>
      <c r="J111" s="134"/>
      <c r="K111" s="134">
        <v>58</v>
      </c>
      <c r="L111" s="135" t="s">
        <v>280</v>
      </c>
      <c r="M111" s="135"/>
      <c r="N111" s="135" t="s">
        <v>84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18.45" customHeight="1" x14ac:dyDescent="0.25">
      <c r="A112" s="142" t="s">
        <v>281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57" x14ac:dyDescent="0.25">
      <c r="A113" s="130">
        <v>55</v>
      </c>
      <c r="B113" s="131">
        <v>57</v>
      </c>
      <c r="C113" s="132" t="s">
        <v>135</v>
      </c>
      <c r="D113" s="133" t="s">
        <v>282</v>
      </c>
      <c r="E113" s="134">
        <v>508.07</v>
      </c>
      <c r="F113" s="135" t="s">
        <v>137</v>
      </c>
      <c r="G113" s="134">
        <v>1.03</v>
      </c>
      <c r="H113" s="134" t="s">
        <v>283</v>
      </c>
      <c r="I113" s="134" t="s">
        <v>284</v>
      </c>
      <c r="J113" s="134"/>
      <c r="K113" s="134" t="s">
        <v>285</v>
      </c>
      <c r="L113" s="135" t="s">
        <v>286</v>
      </c>
      <c r="M113" s="135"/>
      <c r="N113" s="135" t="s">
        <v>78</v>
      </c>
      <c r="O113" s="135"/>
      <c r="P113" s="135"/>
      <c r="Q113" s="135"/>
      <c r="R113" s="135"/>
      <c r="S113" s="135"/>
      <c r="T113" s="135"/>
      <c r="U113" s="135"/>
      <c r="V113" s="135">
        <v>1</v>
      </c>
    </row>
    <row r="114" spans="1:22" ht="18.45" customHeight="1" x14ac:dyDescent="0.25">
      <c r="A114" s="142" t="s">
        <v>287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</row>
    <row r="115" spans="1:22" ht="57" x14ac:dyDescent="0.25">
      <c r="A115" s="130">
        <v>56</v>
      </c>
      <c r="B115" s="131">
        <v>58</v>
      </c>
      <c r="C115" s="132" t="s">
        <v>288</v>
      </c>
      <c r="D115" s="133" t="s">
        <v>289</v>
      </c>
      <c r="E115" s="134">
        <v>5637.66</v>
      </c>
      <c r="F115" s="135" t="s">
        <v>290</v>
      </c>
      <c r="G115" s="134">
        <v>58.15</v>
      </c>
      <c r="H115" s="134" t="s">
        <v>291</v>
      </c>
      <c r="I115" s="134" t="s">
        <v>292</v>
      </c>
      <c r="J115" s="134">
        <v>1</v>
      </c>
      <c r="K115" s="134" t="s">
        <v>293</v>
      </c>
      <c r="L115" s="135" t="s">
        <v>294</v>
      </c>
      <c r="M115" s="135"/>
      <c r="N115" s="135" t="s">
        <v>78</v>
      </c>
      <c r="O115" s="135"/>
      <c r="P115" s="135"/>
      <c r="Q115" s="135"/>
      <c r="R115" s="135"/>
      <c r="S115" s="135"/>
      <c r="T115" s="135"/>
      <c r="U115" s="135"/>
      <c r="V115" s="135">
        <v>7</v>
      </c>
    </row>
    <row r="116" spans="1:22" ht="68.400000000000006" x14ac:dyDescent="0.25">
      <c r="A116" s="130">
        <v>57</v>
      </c>
      <c r="B116" s="131">
        <v>59</v>
      </c>
      <c r="C116" s="132" t="s">
        <v>295</v>
      </c>
      <c r="D116" s="133" t="s">
        <v>296</v>
      </c>
      <c r="E116" s="134">
        <v>118.92</v>
      </c>
      <c r="F116" s="135" t="s">
        <v>297</v>
      </c>
      <c r="G116" s="134">
        <v>4.13</v>
      </c>
      <c r="H116" s="134" t="s">
        <v>298</v>
      </c>
      <c r="I116" s="134" t="s">
        <v>299</v>
      </c>
      <c r="J116" s="134"/>
      <c r="K116" s="134" t="s">
        <v>300</v>
      </c>
      <c r="L116" s="135" t="s">
        <v>301</v>
      </c>
      <c r="M116" s="135"/>
      <c r="N116" s="135" t="s">
        <v>78</v>
      </c>
      <c r="O116" s="135"/>
      <c r="P116" s="135"/>
      <c r="Q116" s="135"/>
      <c r="R116" s="135"/>
      <c r="S116" s="135"/>
      <c r="T116" s="135"/>
      <c r="U116" s="135"/>
      <c r="V116" s="135">
        <v>2</v>
      </c>
    </row>
    <row r="117" spans="1:22" ht="34.200000000000003" x14ac:dyDescent="0.25">
      <c r="A117" s="136">
        <v>58</v>
      </c>
      <c r="B117" s="137">
        <v>60</v>
      </c>
      <c r="C117" s="138" t="s">
        <v>302</v>
      </c>
      <c r="D117" s="139" t="s">
        <v>303</v>
      </c>
      <c r="E117" s="140">
        <v>18.2</v>
      </c>
      <c r="F117" s="141" t="s">
        <v>304</v>
      </c>
      <c r="G117" s="140"/>
      <c r="H117" s="140">
        <v>137</v>
      </c>
      <c r="I117" s="140" t="s">
        <v>305</v>
      </c>
      <c r="J117" s="140"/>
      <c r="K117" s="140">
        <v>389</v>
      </c>
      <c r="L117" s="141" t="s">
        <v>306</v>
      </c>
      <c r="M117" s="141"/>
      <c r="N117" s="141" t="s">
        <v>84</v>
      </c>
      <c r="O117" s="141"/>
      <c r="P117" s="141"/>
      <c r="Q117" s="141"/>
      <c r="R117" s="141"/>
      <c r="S117" s="141"/>
      <c r="T117" s="141"/>
      <c r="U117" s="141"/>
      <c r="V117" s="141"/>
    </row>
    <row r="118" spans="1:22" ht="19.350000000000001" customHeight="1" x14ac:dyDescent="0.25">
      <c r="A118" s="128" t="s">
        <v>307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42" t="s">
        <v>240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79.8" x14ac:dyDescent="0.25">
      <c r="A120" s="130">
        <v>59</v>
      </c>
      <c r="B120" s="131">
        <v>61</v>
      </c>
      <c r="C120" s="132" t="s">
        <v>105</v>
      </c>
      <c r="D120" s="133" t="s">
        <v>143</v>
      </c>
      <c r="E120" s="134">
        <v>8684.73</v>
      </c>
      <c r="F120" s="135" t="s">
        <v>107</v>
      </c>
      <c r="G120" s="134" t="s">
        <v>108</v>
      </c>
      <c r="H120" s="134" t="s">
        <v>308</v>
      </c>
      <c r="I120" s="134" t="s">
        <v>309</v>
      </c>
      <c r="J120" s="134">
        <v>7</v>
      </c>
      <c r="K120" s="134" t="s">
        <v>310</v>
      </c>
      <c r="L120" s="135" t="s">
        <v>311</v>
      </c>
      <c r="M120" s="135"/>
      <c r="N120" s="135" t="s">
        <v>78</v>
      </c>
      <c r="O120" s="135"/>
      <c r="P120" s="135"/>
      <c r="Q120" s="135"/>
      <c r="R120" s="135"/>
      <c r="S120" s="135"/>
      <c r="T120" s="135"/>
      <c r="U120" s="135"/>
      <c r="V120" s="135" t="s">
        <v>312</v>
      </c>
    </row>
    <row r="121" spans="1:22" ht="79.8" x14ac:dyDescent="0.25">
      <c r="A121" s="130">
        <v>60</v>
      </c>
      <c r="B121" s="131">
        <v>62</v>
      </c>
      <c r="C121" s="132" t="s">
        <v>115</v>
      </c>
      <c r="D121" s="133" t="s">
        <v>143</v>
      </c>
      <c r="E121" s="134">
        <v>2435.67</v>
      </c>
      <c r="F121" s="135" t="s">
        <v>117</v>
      </c>
      <c r="G121" s="134" t="s">
        <v>118</v>
      </c>
      <c r="H121" s="134" t="s">
        <v>144</v>
      </c>
      <c r="I121" s="134" t="s">
        <v>145</v>
      </c>
      <c r="J121" s="134">
        <v>1</v>
      </c>
      <c r="K121" s="134" t="s">
        <v>146</v>
      </c>
      <c r="L121" s="135" t="s">
        <v>147</v>
      </c>
      <c r="M121" s="135"/>
      <c r="N121" s="135" t="s">
        <v>78</v>
      </c>
      <c r="O121" s="135"/>
      <c r="P121" s="135"/>
      <c r="Q121" s="135"/>
      <c r="R121" s="135"/>
      <c r="S121" s="135"/>
      <c r="T121" s="135"/>
      <c r="U121" s="135"/>
      <c r="V121" s="135">
        <v>7</v>
      </c>
    </row>
    <row r="122" spans="1:22" ht="68.400000000000006" x14ac:dyDescent="0.25">
      <c r="A122" s="130">
        <v>61</v>
      </c>
      <c r="B122" s="131">
        <v>63</v>
      </c>
      <c r="C122" s="132" t="s">
        <v>259</v>
      </c>
      <c r="D122" s="133" t="s">
        <v>172</v>
      </c>
      <c r="E122" s="134">
        <v>1010.59</v>
      </c>
      <c r="F122" s="135" t="s">
        <v>243</v>
      </c>
      <c r="G122" s="134">
        <v>5.16</v>
      </c>
      <c r="H122" s="134" t="s">
        <v>313</v>
      </c>
      <c r="I122" s="134" t="s">
        <v>314</v>
      </c>
      <c r="J122" s="134"/>
      <c r="K122" s="134" t="s">
        <v>315</v>
      </c>
      <c r="L122" s="135" t="s">
        <v>316</v>
      </c>
      <c r="M122" s="135"/>
      <c r="N122" s="135" t="s">
        <v>78</v>
      </c>
      <c r="O122" s="135"/>
      <c r="P122" s="135"/>
      <c r="Q122" s="135"/>
      <c r="R122" s="135"/>
      <c r="S122" s="135"/>
      <c r="T122" s="135"/>
      <c r="U122" s="135"/>
      <c r="V122" s="135">
        <v>1</v>
      </c>
    </row>
    <row r="123" spans="1:22" ht="68.400000000000006" x14ac:dyDescent="0.25">
      <c r="A123" s="130">
        <v>62</v>
      </c>
      <c r="B123" s="131">
        <v>64</v>
      </c>
      <c r="C123" s="132" t="s">
        <v>317</v>
      </c>
      <c r="D123" s="133" t="s">
        <v>154</v>
      </c>
      <c r="E123" s="134">
        <v>1327.37</v>
      </c>
      <c r="F123" s="135" t="s">
        <v>318</v>
      </c>
      <c r="G123" s="134">
        <v>12.38</v>
      </c>
      <c r="H123" s="134" t="s">
        <v>319</v>
      </c>
      <c r="I123" s="134" t="s">
        <v>320</v>
      </c>
      <c r="J123" s="134"/>
      <c r="K123" s="134" t="s">
        <v>321</v>
      </c>
      <c r="L123" s="135" t="s">
        <v>322</v>
      </c>
      <c r="M123" s="135"/>
      <c r="N123" s="135" t="s">
        <v>78</v>
      </c>
      <c r="O123" s="135"/>
      <c r="P123" s="135"/>
      <c r="Q123" s="135"/>
      <c r="R123" s="135"/>
      <c r="S123" s="135"/>
      <c r="T123" s="135"/>
      <c r="U123" s="135"/>
      <c r="V123" s="135">
        <v>1</v>
      </c>
    </row>
    <row r="124" spans="1:22" ht="45.6" x14ac:dyDescent="0.25">
      <c r="A124" s="130">
        <v>63</v>
      </c>
      <c r="B124" s="131">
        <v>65</v>
      </c>
      <c r="C124" s="132" t="s">
        <v>323</v>
      </c>
      <c r="D124" s="133" t="s">
        <v>91</v>
      </c>
      <c r="E124" s="134">
        <v>43.5</v>
      </c>
      <c r="F124" s="135" t="s">
        <v>324</v>
      </c>
      <c r="G124" s="134"/>
      <c r="H124" s="134">
        <v>87</v>
      </c>
      <c r="I124" s="134" t="s">
        <v>325</v>
      </c>
      <c r="J124" s="134"/>
      <c r="K124" s="134">
        <v>233</v>
      </c>
      <c r="L124" s="135" t="s">
        <v>326</v>
      </c>
      <c r="M124" s="135"/>
      <c r="N124" s="135" t="s">
        <v>84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45.6" x14ac:dyDescent="0.25">
      <c r="A125" s="130">
        <v>64</v>
      </c>
      <c r="B125" s="131">
        <v>66</v>
      </c>
      <c r="C125" s="132" t="s">
        <v>327</v>
      </c>
      <c r="D125" s="133" t="s">
        <v>86</v>
      </c>
      <c r="E125" s="134">
        <v>60.8</v>
      </c>
      <c r="F125" s="135" t="s">
        <v>328</v>
      </c>
      <c r="G125" s="134"/>
      <c r="H125" s="134">
        <v>61</v>
      </c>
      <c r="I125" s="134" t="s">
        <v>329</v>
      </c>
      <c r="J125" s="134"/>
      <c r="K125" s="134">
        <v>189</v>
      </c>
      <c r="L125" s="135" t="s">
        <v>330</v>
      </c>
      <c r="M125" s="135"/>
      <c r="N125" s="135" t="s">
        <v>84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18.45" customHeight="1" x14ac:dyDescent="0.25">
      <c r="A126" s="142" t="s">
        <v>331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79.8" x14ac:dyDescent="0.25">
      <c r="A127" s="130">
        <v>65</v>
      </c>
      <c r="B127" s="131">
        <v>67</v>
      </c>
      <c r="C127" s="132" t="s">
        <v>115</v>
      </c>
      <c r="D127" s="133" t="s">
        <v>332</v>
      </c>
      <c r="E127" s="134">
        <v>2435.67</v>
      </c>
      <c r="F127" s="135" t="s">
        <v>117</v>
      </c>
      <c r="G127" s="134" t="s">
        <v>118</v>
      </c>
      <c r="H127" s="134" t="s">
        <v>333</v>
      </c>
      <c r="I127" s="134" t="s">
        <v>334</v>
      </c>
      <c r="J127" s="134">
        <v>1</v>
      </c>
      <c r="K127" s="134" t="s">
        <v>335</v>
      </c>
      <c r="L127" s="135" t="s">
        <v>336</v>
      </c>
      <c r="M127" s="135"/>
      <c r="N127" s="135" t="s">
        <v>78</v>
      </c>
      <c r="O127" s="135"/>
      <c r="P127" s="135"/>
      <c r="Q127" s="135"/>
      <c r="R127" s="135"/>
      <c r="S127" s="135"/>
      <c r="T127" s="135"/>
      <c r="U127" s="135"/>
      <c r="V127" s="135">
        <v>6</v>
      </c>
    </row>
    <row r="128" spans="1:22" ht="45.6" x14ac:dyDescent="0.25">
      <c r="A128" s="130">
        <v>66</v>
      </c>
      <c r="B128" s="131">
        <v>68</v>
      </c>
      <c r="C128" s="132" t="s">
        <v>148</v>
      </c>
      <c r="D128" s="133" t="s">
        <v>91</v>
      </c>
      <c r="E128" s="134">
        <v>18.600000000000001</v>
      </c>
      <c r="F128" s="135" t="s">
        <v>149</v>
      </c>
      <c r="G128" s="134"/>
      <c r="H128" s="134">
        <v>37</v>
      </c>
      <c r="I128" s="134" t="s">
        <v>337</v>
      </c>
      <c r="J128" s="134"/>
      <c r="K128" s="134">
        <v>69</v>
      </c>
      <c r="L128" s="135" t="s">
        <v>338</v>
      </c>
      <c r="M128" s="135"/>
      <c r="N128" s="135" t="s">
        <v>84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34.200000000000003" x14ac:dyDescent="0.25">
      <c r="A129" s="130">
        <v>67</v>
      </c>
      <c r="B129" s="131">
        <v>69</v>
      </c>
      <c r="C129" s="132" t="s">
        <v>185</v>
      </c>
      <c r="D129" s="133" t="s">
        <v>91</v>
      </c>
      <c r="E129" s="134">
        <v>2.41</v>
      </c>
      <c r="F129" s="135" t="s">
        <v>186</v>
      </c>
      <c r="G129" s="134"/>
      <c r="H129" s="134">
        <v>5</v>
      </c>
      <c r="I129" s="134" t="s">
        <v>187</v>
      </c>
      <c r="J129" s="134"/>
      <c r="K129" s="134">
        <v>35</v>
      </c>
      <c r="L129" s="135" t="s">
        <v>188</v>
      </c>
      <c r="M129" s="135"/>
      <c r="N129" s="135" t="s">
        <v>84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34.200000000000003" x14ac:dyDescent="0.25">
      <c r="A130" s="130">
        <v>68</v>
      </c>
      <c r="B130" s="131">
        <v>70</v>
      </c>
      <c r="C130" s="132" t="s">
        <v>177</v>
      </c>
      <c r="D130" s="133" t="s">
        <v>178</v>
      </c>
      <c r="E130" s="134">
        <v>77.7</v>
      </c>
      <c r="F130" s="135" t="s">
        <v>179</v>
      </c>
      <c r="G130" s="134"/>
      <c r="H130" s="134">
        <v>16</v>
      </c>
      <c r="I130" s="134" t="s">
        <v>180</v>
      </c>
      <c r="J130" s="134"/>
      <c r="K130" s="134">
        <v>73</v>
      </c>
      <c r="L130" s="135" t="s">
        <v>181</v>
      </c>
      <c r="M130" s="135"/>
      <c r="N130" s="135" t="s">
        <v>84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18.45" customHeight="1" x14ac:dyDescent="0.25">
      <c r="A131" s="142" t="s">
        <v>339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114" x14ac:dyDescent="0.25">
      <c r="A132" s="130">
        <v>69</v>
      </c>
      <c r="B132" s="131">
        <v>71</v>
      </c>
      <c r="C132" s="132" t="s">
        <v>71</v>
      </c>
      <c r="D132" s="133" t="s">
        <v>106</v>
      </c>
      <c r="E132" s="134">
        <v>2406.83</v>
      </c>
      <c r="F132" s="135" t="s">
        <v>73</v>
      </c>
      <c r="G132" s="134">
        <v>76.17</v>
      </c>
      <c r="H132" s="134" t="s">
        <v>340</v>
      </c>
      <c r="I132" s="134" t="s">
        <v>341</v>
      </c>
      <c r="J132" s="134">
        <v>6</v>
      </c>
      <c r="K132" s="134" t="s">
        <v>342</v>
      </c>
      <c r="L132" s="135" t="s">
        <v>343</v>
      </c>
      <c r="M132" s="135"/>
      <c r="N132" s="135" t="s">
        <v>78</v>
      </c>
      <c r="O132" s="135"/>
      <c r="P132" s="135"/>
      <c r="Q132" s="135"/>
      <c r="R132" s="135"/>
      <c r="S132" s="135"/>
      <c r="T132" s="135"/>
      <c r="U132" s="135"/>
      <c r="V132" s="135">
        <v>32</v>
      </c>
    </row>
    <row r="133" spans="1:22" ht="34.200000000000003" x14ac:dyDescent="0.25">
      <c r="A133" s="130">
        <v>70</v>
      </c>
      <c r="B133" s="131">
        <v>72</v>
      </c>
      <c r="C133" s="132" t="s">
        <v>272</v>
      </c>
      <c r="D133" s="133" t="s">
        <v>344</v>
      </c>
      <c r="E133" s="134">
        <v>16.920000000000002</v>
      </c>
      <c r="F133" s="135" t="s">
        <v>274</v>
      </c>
      <c r="G133" s="134"/>
      <c r="H133" s="134">
        <v>135</v>
      </c>
      <c r="I133" s="134" t="s">
        <v>345</v>
      </c>
      <c r="J133" s="134"/>
      <c r="K133" s="134">
        <v>381</v>
      </c>
      <c r="L133" s="135" t="s">
        <v>346</v>
      </c>
      <c r="M133" s="135"/>
      <c r="N133" s="135" t="s">
        <v>84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45.6" x14ac:dyDescent="0.25">
      <c r="A134" s="130">
        <v>71</v>
      </c>
      <c r="B134" s="131">
        <v>73</v>
      </c>
      <c r="C134" s="132" t="s">
        <v>95</v>
      </c>
      <c r="D134" s="133" t="s">
        <v>96</v>
      </c>
      <c r="E134" s="134">
        <v>2.4500000000000002</v>
      </c>
      <c r="F134" s="135" t="s">
        <v>97</v>
      </c>
      <c r="G134" s="134"/>
      <c r="H134" s="134">
        <v>10</v>
      </c>
      <c r="I134" s="134" t="s">
        <v>98</v>
      </c>
      <c r="J134" s="134"/>
      <c r="K134" s="134">
        <v>25</v>
      </c>
      <c r="L134" s="135" t="s">
        <v>99</v>
      </c>
      <c r="M134" s="135"/>
      <c r="N134" s="135" t="s">
        <v>84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57" x14ac:dyDescent="0.25">
      <c r="A135" s="130">
        <v>72</v>
      </c>
      <c r="B135" s="131">
        <v>74</v>
      </c>
      <c r="C135" s="132" t="s">
        <v>278</v>
      </c>
      <c r="D135" s="133" t="s">
        <v>96</v>
      </c>
      <c r="E135" s="134">
        <v>12.46</v>
      </c>
      <c r="F135" s="135" t="s">
        <v>279</v>
      </c>
      <c r="G135" s="134"/>
      <c r="H135" s="134">
        <v>50</v>
      </c>
      <c r="I135" s="134" t="s">
        <v>129</v>
      </c>
      <c r="J135" s="134"/>
      <c r="K135" s="134">
        <v>117</v>
      </c>
      <c r="L135" s="135" t="s">
        <v>170</v>
      </c>
      <c r="M135" s="135"/>
      <c r="N135" s="135" t="s">
        <v>84</v>
      </c>
      <c r="O135" s="135"/>
      <c r="P135" s="135"/>
      <c r="Q135" s="135"/>
      <c r="R135" s="135"/>
      <c r="S135" s="135"/>
      <c r="T135" s="135"/>
      <c r="U135" s="135"/>
      <c r="V135" s="135"/>
    </row>
    <row r="136" spans="1:22" ht="34.200000000000003" x14ac:dyDescent="0.25">
      <c r="A136" s="130">
        <v>73</v>
      </c>
      <c r="B136" s="131">
        <v>75</v>
      </c>
      <c r="C136" s="132" t="s">
        <v>190</v>
      </c>
      <c r="D136" s="133" t="s">
        <v>91</v>
      </c>
      <c r="E136" s="134">
        <v>15.7</v>
      </c>
      <c r="F136" s="135" t="s">
        <v>191</v>
      </c>
      <c r="G136" s="134"/>
      <c r="H136" s="134">
        <v>31</v>
      </c>
      <c r="I136" s="134" t="s">
        <v>192</v>
      </c>
      <c r="J136" s="134"/>
      <c r="K136" s="134">
        <v>38</v>
      </c>
      <c r="L136" s="135" t="s">
        <v>193</v>
      </c>
      <c r="M136" s="135"/>
      <c r="N136" s="135" t="s">
        <v>84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18.45" customHeight="1" x14ac:dyDescent="0.25">
      <c r="A137" s="142" t="s">
        <v>347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79.8" x14ac:dyDescent="0.25">
      <c r="A138" s="130">
        <v>74</v>
      </c>
      <c r="B138" s="131">
        <v>76</v>
      </c>
      <c r="C138" s="132" t="s">
        <v>348</v>
      </c>
      <c r="D138" s="133" t="s">
        <v>349</v>
      </c>
      <c r="E138" s="134">
        <v>3282.45</v>
      </c>
      <c r="F138" s="135" t="s">
        <v>350</v>
      </c>
      <c r="G138" s="134" t="s">
        <v>351</v>
      </c>
      <c r="H138" s="134" t="s">
        <v>352</v>
      </c>
      <c r="I138" s="134" t="s">
        <v>353</v>
      </c>
      <c r="J138" s="134" t="s">
        <v>354</v>
      </c>
      <c r="K138" s="134" t="s">
        <v>355</v>
      </c>
      <c r="L138" s="135" t="s">
        <v>356</v>
      </c>
      <c r="M138" s="135"/>
      <c r="N138" s="135" t="s">
        <v>78</v>
      </c>
      <c r="O138" s="135"/>
      <c r="P138" s="135"/>
      <c r="Q138" s="135"/>
      <c r="R138" s="135"/>
      <c r="S138" s="135"/>
      <c r="T138" s="135"/>
      <c r="U138" s="135"/>
      <c r="V138" s="135" t="s">
        <v>357</v>
      </c>
    </row>
    <row r="139" spans="1:22" ht="34.200000000000003" x14ac:dyDescent="0.25">
      <c r="A139" s="130">
        <v>75</v>
      </c>
      <c r="B139" s="131">
        <v>77</v>
      </c>
      <c r="C139" s="132" t="s">
        <v>302</v>
      </c>
      <c r="D139" s="133" t="s">
        <v>358</v>
      </c>
      <c r="E139" s="134">
        <v>18.2</v>
      </c>
      <c r="F139" s="135" t="s">
        <v>304</v>
      </c>
      <c r="G139" s="134"/>
      <c r="H139" s="134">
        <v>1638</v>
      </c>
      <c r="I139" s="134" t="s">
        <v>359</v>
      </c>
      <c r="J139" s="134"/>
      <c r="K139" s="134">
        <v>4664</v>
      </c>
      <c r="L139" s="135" t="s">
        <v>360</v>
      </c>
      <c r="M139" s="135"/>
      <c r="N139" s="135" t="s">
        <v>84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34.200000000000003" x14ac:dyDescent="0.25">
      <c r="A140" s="130">
        <v>76</v>
      </c>
      <c r="B140" s="131">
        <v>78</v>
      </c>
      <c r="C140" s="132" t="s">
        <v>361</v>
      </c>
      <c r="D140" s="133" t="s">
        <v>362</v>
      </c>
      <c r="E140" s="134">
        <v>3200</v>
      </c>
      <c r="F140" s="135" t="s">
        <v>363</v>
      </c>
      <c r="G140" s="134"/>
      <c r="H140" s="134">
        <v>32</v>
      </c>
      <c r="I140" s="134" t="s">
        <v>364</v>
      </c>
      <c r="J140" s="134"/>
      <c r="K140" s="134">
        <v>139</v>
      </c>
      <c r="L140" s="135" t="s">
        <v>365</v>
      </c>
      <c r="M140" s="135"/>
      <c r="N140" s="135" t="s">
        <v>84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57" x14ac:dyDescent="0.25">
      <c r="A141" s="130">
        <v>77</v>
      </c>
      <c r="B141" s="131">
        <v>79</v>
      </c>
      <c r="C141" s="132" t="s">
        <v>366</v>
      </c>
      <c r="D141" s="133" t="s">
        <v>367</v>
      </c>
      <c r="E141" s="134">
        <v>1965.31</v>
      </c>
      <c r="F141" s="135">
        <v>1965.31</v>
      </c>
      <c r="G141" s="134"/>
      <c r="H141" s="134" t="s">
        <v>368</v>
      </c>
      <c r="I141" s="134">
        <v>10</v>
      </c>
      <c r="J141" s="134"/>
      <c r="K141" s="134" t="s">
        <v>369</v>
      </c>
      <c r="L141" s="135">
        <v>113</v>
      </c>
      <c r="M141" s="135"/>
      <c r="N141" s="135" t="s">
        <v>78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68.400000000000006" x14ac:dyDescent="0.25">
      <c r="A142" s="130">
        <v>78</v>
      </c>
      <c r="B142" s="131">
        <v>80</v>
      </c>
      <c r="C142" s="132" t="s">
        <v>370</v>
      </c>
      <c r="D142" s="133" t="s">
        <v>371</v>
      </c>
      <c r="E142" s="134">
        <v>3.3</v>
      </c>
      <c r="F142" s="135"/>
      <c r="G142" s="134">
        <v>3.3</v>
      </c>
      <c r="H142" s="134">
        <v>2</v>
      </c>
      <c r="I142" s="134"/>
      <c r="J142" s="134">
        <v>2</v>
      </c>
      <c r="K142" s="134">
        <v>14</v>
      </c>
      <c r="L142" s="135"/>
      <c r="M142" s="135"/>
      <c r="N142" s="135" t="s">
        <v>78</v>
      </c>
      <c r="O142" s="135"/>
      <c r="P142" s="135"/>
      <c r="Q142" s="135"/>
      <c r="R142" s="135"/>
      <c r="S142" s="135"/>
      <c r="T142" s="135"/>
      <c r="U142" s="135"/>
      <c r="V142" s="135">
        <v>14</v>
      </c>
    </row>
    <row r="143" spans="1:22" ht="79.8" x14ac:dyDescent="0.25">
      <c r="A143" s="136">
        <v>79</v>
      </c>
      <c r="B143" s="137">
        <v>81</v>
      </c>
      <c r="C143" s="138" t="s">
        <v>372</v>
      </c>
      <c r="D143" s="139" t="s">
        <v>373</v>
      </c>
      <c r="E143" s="140">
        <v>5.69</v>
      </c>
      <c r="F143" s="141"/>
      <c r="G143" s="140">
        <v>5.69</v>
      </c>
      <c r="H143" s="140">
        <v>3</v>
      </c>
      <c r="I143" s="140"/>
      <c r="J143" s="140">
        <v>3</v>
      </c>
      <c r="K143" s="140">
        <v>14</v>
      </c>
      <c r="L143" s="141"/>
      <c r="M143" s="141"/>
      <c r="N143" s="141" t="s">
        <v>78</v>
      </c>
      <c r="O143" s="141"/>
      <c r="P143" s="141"/>
      <c r="Q143" s="141"/>
      <c r="R143" s="141"/>
      <c r="S143" s="141"/>
      <c r="T143" s="141"/>
      <c r="U143" s="141"/>
      <c r="V143" s="141">
        <v>14</v>
      </c>
    </row>
    <row r="144" spans="1:22" ht="19.350000000000001" customHeight="1" x14ac:dyDescent="0.25">
      <c r="A144" s="128" t="s">
        <v>374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</row>
    <row r="145" spans="1:22" ht="18.45" customHeight="1" x14ac:dyDescent="0.25">
      <c r="A145" s="142" t="s">
        <v>375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</row>
    <row r="146" spans="1:22" ht="57" x14ac:dyDescent="0.25">
      <c r="A146" s="136">
        <v>80</v>
      </c>
      <c r="B146" s="137">
        <v>82</v>
      </c>
      <c r="C146" s="138" t="s">
        <v>376</v>
      </c>
      <c r="D146" s="139" t="s">
        <v>154</v>
      </c>
      <c r="E146" s="140">
        <v>1469.57</v>
      </c>
      <c r="F146" s="141" t="s">
        <v>377</v>
      </c>
      <c r="G146" s="140" t="s">
        <v>378</v>
      </c>
      <c r="H146" s="140" t="s">
        <v>379</v>
      </c>
      <c r="I146" s="140" t="s">
        <v>380</v>
      </c>
      <c r="J146" s="140"/>
      <c r="K146" s="140" t="s">
        <v>381</v>
      </c>
      <c r="L146" s="141" t="s">
        <v>382</v>
      </c>
      <c r="M146" s="141"/>
      <c r="N146" s="141" t="s">
        <v>78</v>
      </c>
      <c r="O146" s="141"/>
      <c r="P146" s="141"/>
      <c r="Q146" s="141"/>
      <c r="R146" s="141"/>
      <c r="S146" s="141"/>
      <c r="T146" s="141"/>
      <c r="U146" s="141"/>
      <c r="V146" s="141"/>
    </row>
    <row r="147" spans="1:22" ht="19.350000000000001" customHeight="1" x14ac:dyDescent="0.25">
      <c r="A147" s="128" t="s">
        <v>383</v>
      </c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</row>
    <row r="148" spans="1:22" ht="18.45" customHeight="1" x14ac:dyDescent="0.25">
      <c r="A148" s="142" t="s">
        <v>384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</row>
    <row r="149" spans="1:22" ht="68.400000000000006" x14ac:dyDescent="0.25">
      <c r="A149" s="130">
        <v>81</v>
      </c>
      <c r="B149" s="131">
        <v>83</v>
      </c>
      <c r="C149" s="132" t="s">
        <v>153</v>
      </c>
      <c r="D149" s="133" t="s">
        <v>72</v>
      </c>
      <c r="E149" s="134">
        <v>2250.2399999999998</v>
      </c>
      <c r="F149" s="135" t="s">
        <v>155</v>
      </c>
      <c r="G149" s="134" t="s">
        <v>156</v>
      </c>
      <c r="H149" s="134" t="s">
        <v>385</v>
      </c>
      <c r="I149" s="134" t="s">
        <v>386</v>
      </c>
      <c r="J149" s="134"/>
      <c r="K149" s="134" t="s">
        <v>387</v>
      </c>
      <c r="L149" s="135" t="s">
        <v>388</v>
      </c>
      <c r="M149" s="135"/>
      <c r="N149" s="135" t="s">
        <v>78</v>
      </c>
      <c r="O149" s="135"/>
      <c r="P149" s="135"/>
      <c r="Q149" s="135"/>
      <c r="R149" s="135"/>
      <c r="S149" s="135"/>
      <c r="T149" s="135"/>
      <c r="U149" s="135"/>
      <c r="V149" s="135"/>
    </row>
    <row r="150" spans="1:22" ht="34.200000000000003" x14ac:dyDescent="0.25">
      <c r="A150" s="130">
        <v>82</v>
      </c>
      <c r="B150" s="131">
        <v>84</v>
      </c>
      <c r="C150" s="132" t="s">
        <v>185</v>
      </c>
      <c r="D150" s="133" t="s">
        <v>86</v>
      </c>
      <c r="E150" s="134">
        <v>2.41</v>
      </c>
      <c r="F150" s="135" t="s">
        <v>186</v>
      </c>
      <c r="G150" s="134"/>
      <c r="H150" s="134">
        <v>2</v>
      </c>
      <c r="I150" s="134" t="s">
        <v>93</v>
      </c>
      <c r="J150" s="134"/>
      <c r="K150" s="134">
        <v>18</v>
      </c>
      <c r="L150" s="135" t="s">
        <v>389</v>
      </c>
      <c r="M150" s="135"/>
      <c r="N150" s="135" t="s">
        <v>84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390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79.8" x14ac:dyDescent="0.25">
      <c r="A152" s="130">
        <v>83</v>
      </c>
      <c r="B152" s="131">
        <v>85</v>
      </c>
      <c r="C152" s="132" t="s">
        <v>115</v>
      </c>
      <c r="D152" s="133" t="s">
        <v>391</v>
      </c>
      <c r="E152" s="134">
        <v>2435.67</v>
      </c>
      <c r="F152" s="135" t="s">
        <v>117</v>
      </c>
      <c r="G152" s="134" t="s">
        <v>118</v>
      </c>
      <c r="H152" s="134" t="s">
        <v>392</v>
      </c>
      <c r="I152" s="134" t="s">
        <v>393</v>
      </c>
      <c r="J152" s="134">
        <v>1</v>
      </c>
      <c r="K152" s="134" t="s">
        <v>394</v>
      </c>
      <c r="L152" s="135" t="s">
        <v>395</v>
      </c>
      <c r="M152" s="135"/>
      <c r="N152" s="135" t="s">
        <v>78</v>
      </c>
      <c r="O152" s="135"/>
      <c r="P152" s="135"/>
      <c r="Q152" s="135"/>
      <c r="R152" s="135"/>
      <c r="S152" s="135"/>
      <c r="T152" s="135"/>
      <c r="U152" s="135"/>
      <c r="V152" s="135">
        <v>7</v>
      </c>
    </row>
    <row r="153" spans="1:22" ht="45.6" x14ac:dyDescent="0.25">
      <c r="A153" s="130">
        <v>84</v>
      </c>
      <c r="B153" s="131">
        <v>86</v>
      </c>
      <c r="C153" s="132" t="s">
        <v>148</v>
      </c>
      <c r="D153" s="133" t="s">
        <v>96</v>
      </c>
      <c r="E153" s="134">
        <v>18.600000000000001</v>
      </c>
      <c r="F153" s="135" t="s">
        <v>149</v>
      </c>
      <c r="G153" s="134"/>
      <c r="H153" s="134">
        <v>74</v>
      </c>
      <c r="I153" s="134" t="s">
        <v>150</v>
      </c>
      <c r="J153" s="134"/>
      <c r="K153" s="134">
        <v>138</v>
      </c>
      <c r="L153" s="135" t="s">
        <v>151</v>
      </c>
      <c r="M153" s="135"/>
      <c r="N153" s="135" t="s">
        <v>84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34.200000000000003" x14ac:dyDescent="0.25">
      <c r="A154" s="130">
        <v>85</v>
      </c>
      <c r="B154" s="131">
        <v>87</v>
      </c>
      <c r="C154" s="132" t="s">
        <v>185</v>
      </c>
      <c r="D154" s="133" t="s">
        <v>91</v>
      </c>
      <c r="E154" s="134">
        <v>2.41</v>
      </c>
      <c r="F154" s="135" t="s">
        <v>186</v>
      </c>
      <c r="G154" s="134"/>
      <c r="H154" s="134">
        <v>5</v>
      </c>
      <c r="I154" s="134" t="s">
        <v>187</v>
      </c>
      <c r="J154" s="134"/>
      <c r="K154" s="134">
        <v>35</v>
      </c>
      <c r="L154" s="135" t="s">
        <v>188</v>
      </c>
      <c r="M154" s="135"/>
      <c r="N154" s="135" t="s">
        <v>84</v>
      </c>
      <c r="O154" s="135"/>
      <c r="P154" s="135"/>
      <c r="Q154" s="135"/>
      <c r="R154" s="135"/>
      <c r="S154" s="135"/>
      <c r="T154" s="135"/>
      <c r="U154" s="135"/>
      <c r="V154" s="135"/>
    </row>
    <row r="155" spans="1:22" ht="34.200000000000003" x14ac:dyDescent="0.25">
      <c r="A155" s="136">
        <v>86</v>
      </c>
      <c r="B155" s="137">
        <v>88</v>
      </c>
      <c r="C155" s="138" t="s">
        <v>177</v>
      </c>
      <c r="D155" s="139" t="s">
        <v>178</v>
      </c>
      <c r="E155" s="140">
        <v>77.7</v>
      </c>
      <c r="F155" s="141" t="s">
        <v>179</v>
      </c>
      <c r="G155" s="140"/>
      <c r="H155" s="140">
        <v>16</v>
      </c>
      <c r="I155" s="140" t="s">
        <v>180</v>
      </c>
      <c r="J155" s="140"/>
      <c r="K155" s="140">
        <v>73</v>
      </c>
      <c r="L155" s="141" t="s">
        <v>181</v>
      </c>
      <c r="M155" s="141"/>
      <c r="N155" s="141" t="s">
        <v>84</v>
      </c>
      <c r="O155" s="141"/>
      <c r="P155" s="141"/>
      <c r="Q155" s="141"/>
      <c r="R155" s="141"/>
      <c r="S155" s="141"/>
      <c r="T155" s="141"/>
      <c r="U155" s="141"/>
      <c r="V155" s="141"/>
    </row>
    <row r="156" spans="1:22" ht="19.350000000000001" customHeight="1" x14ac:dyDescent="0.25">
      <c r="A156" s="128" t="s">
        <v>396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</row>
    <row r="157" spans="1:22" ht="18.45" customHeight="1" x14ac:dyDescent="0.25">
      <c r="A157" s="142" t="s">
        <v>240</v>
      </c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</row>
    <row r="158" spans="1:22" ht="57" x14ac:dyDescent="0.25">
      <c r="A158" s="130">
        <v>87</v>
      </c>
      <c r="B158" s="131">
        <v>89</v>
      </c>
      <c r="C158" s="132" t="s">
        <v>397</v>
      </c>
      <c r="D158" s="133" t="s">
        <v>154</v>
      </c>
      <c r="E158" s="134">
        <v>42798.58</v>
      </c>
      <c r="F158" s="135" t="s">
        <v>398</v>
      </c>
      <c r="G158" s="134">
        <v>433.44</v>
      </c>
      <c r="H158" s="134" t="s">
        <v>399</v>
      </c>
      <c r="I158" s="134" t="s">
        <v>400</v>
      </c>
      <c r="J158" s="134">
        <v>4</v>
      </c>
      <c r="K158" s="134" t="s">
        <v>401</v>
      </c>
      <c r="L158" s="135" t="s">
        <v>402</v>
      </c>
      <c r="M158" s="135"/>
      <c r="N158" s="135" t="s">
        <v>78</v>
      </c>
      <c r="O158" s="135"/>
      <c r="P158" s="135"/>
      <c r="Q158" s="135"/>
      <c r="R158" s="135"/>
      <c r="S158" s="135"/>
      <c r="T158" s="135"/>
      <c r="U158" s="135"/>
      <c r="V158" s="135">
        <v>24</v>
      </c>
    </row>
    <row r="159" spans="1:22" ht="18.45" customHeight="1" x14ac:dyDescent="0.25">
      <c r="A159" s="142" t="s">
        <v>240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</row>
    <row r="160" spans="1:22" ht="57" x14ac:dyDescent="0.25">
      <c r="A160" s="130">
        <v>88</v>
      </c>
      <c r="B160" s="131">
        <v>90</v>
      </c>
      <c r="C160" s="132" t="s">
        <v>397</v>
      </c>
      <c r="D160" s="133" t="s">
        <v>154</v>
      </c>
      <c r="E160" s="134">
        <v>42798.58</v>
      </c>
      <c r="F160" s="135" t="s">
        <v>398</v>
      </c>
      <c r="G160" s="134">
        <v>433.44</v>
      </c>
      <c r="H160" s="134" t="s">
        <v>399</v>
      </c>
      <c r="I160" s="134" t="s">
        <v>400</v>
      </c>
      <c r="J160" s="134">
        <v>4</v>
      </c>
      <c r="K160" s="134" t="s">
        <v>401</v>
      </c>
      <c r="L160" s="135" t="s">
        <v>402</v>
      </c>
      <c r="M160" s="135"/>
      <c r="N160" s="135" t="s">
        <v>78</v>
      </c>
      <c r="O160" s="135"/>
      <c r="P160" s="135"/>
      <c r="Q160" s="135"/>
      <c r="R160" s="135"/>
      <c r="S160" s="135"/>
      <c r="T160" s="135"/>
      <c r="U160" s="135"/>
      <c r="V160" s="135">
        <v>24</v>
      </c>
    </row>
    <row r="161" spans="1:22" ht="91.2" x14ac:dyDescent="0.25">
      <c r="A161" s="130">
        <v>89</v>
      </c>
      <c r="B161" s="131">
        <v>91</v>
      </c>
      <c r="C161" s="132" t="s">
        <v>403</v>
      </c>
      <c r="D161" s="133" t="s">
        <v>404</v>
      </c>
      <c r="E161" s="134">
        <v>3388.88</v>
      </c>
      <c r="F161" s="135" t="s">
        <v>405</v>
      </c>
      <c r="G161" s="134" t="s">
        <v>406</v>
      </c>
      <c r="H161" s="134" t="s">
        <v>407</v>
      </c>
      <c r="I161" s="134" t="s">
        <v>218</v>
      </c>
      <c r="J161" s="134">
        <v>1</v>
      </c>
      <c r="K161" s="134" t="s">
        <v>408</v>
      </c>
      <c r="L161" s="135" t="s">
        <v>409</v>
      </c>
      <c r="M161" s="135"/>
      <c r="N161" s="135" t="s">
        <v>78</v>
      </c>
      <c r="O161" s="135"/>
      <c r="P161" s="135"/>
      <c r="Q161" s="135"/>
      <c r="R161" s="135"/>
      <c r="S161" s="135"/>
      <c r="T161" s="135"/>
      <c r="U161" s="135"/>
      <c r="V161" s="135" t="s">
        <v>410</v>
      </c>
    </row>
    <row r="162" spans="1:22" ht="34.200000000000003" x14ac:dyDescent="0.25">
      <c r="A162" s="130">
        <v>90</v>
      </c>
      <c r="B162" s="131">
        <v>92</v>
      </c>
      <c r="C162" s="132" t="s">
        <v>411</v>
      </c>
      <c r="D162" s="133" t="s">
        <v>86</v>
      </c>
      <c r="E162" s="134">
        <v>15.1</v>
      </c>
      <c r="F162" s="135" t="s">
        <v>412</v>
      </c>
      <c r="G162" s="134"/>
      <c r="H162" s="134">
        <v>15</v>
      </c>
      <c r="I162" s="134" t="s">
        <v>413</v>
      </c>
      <c r="J162" s="134"/>
      <c r="K162" s="134">
        <v>39</v>
      </c>
      <c r="L162" s="135" t="s">
        <v>231</v>
      </c>
      <c r="M162" s="135"/>
      <c r="N162" s="135" t="s">
        <v>84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34.200000000000003" x14ac:dyDescent="0.25">
      <c r="A163" s="136">
        <v>91</v>
      </c>
      <c r="B163" s="137">
        <v>93</v>
      </c>
      <c r="C163" s="138" t="s">
        <v>414</v>
      </c>
      <c r="D163" s="139" t="s">
        <v>86</v>
      </c>
      <c r="E163" s="140">
        <v>700</v>
      </c>
      <c r="F163" s="141" t="s">
        <v>415</v>
      </c>
      <c r="G163" s="140"/>
      <c r="H163" s="140">
        <v>700</v>
      </c>
      <c r="I163" s="140" t="s">
        <v>415</v>
      </c>
      <c r="J163" s="140"/>
      <c r="K163" s="140">
        <v>897</v>
      </c>
      <c r="L163" s="141" t="s">
        <v>416</v>
      </c>
      <c r="M163" s="141"/>
      <c r="N163" s="141" t="s">
        <v>84</v>
      </c>
      <c r="O163" s="141"/>
      <c r="P163" s="141"/>
      <c r="Q163" s="141"/>
      <c r="R163" s="141"/>
      <c r="S163" s="141"/>
      <c r="T163" s="141"/>
      <c r="U163" s="141"/>
      <c r="V163" s="141"/>
    </row>
    <row r="164" spans="1:22" ht="19.350000000000001" customHeight="1" x14ac:dyDescent="0.25">
      <c r="A164" s="128" t="s">
        <v>417</v>
      </c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</row>
    <row r="165" spans="1:22" ht="18.45" customHeight="1" x14ac:dyDescent="0.25">
      <c r="A165" s="142" t="s">
        <v>240</v>
      </c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</row>
    <row r="166" spans="1:22" ht="68.400000000000006" x14ac:dyDescent="0.25">
      <c r="A166" s="130">
        <v>92</v>
      </c>
      <c r="B166" s="131">
        <v>94</v>
      </c>
      <c r="C166" s="132" t="s">
        <v>259</v>
      </c>
      <c r="D166" s="133" t="s">
        <v>172</v>
      </c>
      <c r="E166" s="134">
        <v>1010.59</v>
      </c>
      <c r="F166" s="135" t="s">
        <v>243</v>
      </c>
      <c r="G166" s="134">
        <v>5.16</v>
      </c>
      <c r="H166" s="134" t="s">
        <v>313</v>
      </c>
      <c r="I166" s="134" t="s">
        <v>314</v>
      </c>
      <c r="J166" s="134"/>
      <c r="K166" s="134" t="s">
        <v>315</v>
      </c>
      <c r="L166" s="135" t="s">
        <v>316</v>
      </c>
      <c r="M166" s="135"/>
      <c r="N166" s="135" t="s">
        <v>78</v>
      </c>
      <c r="O166" s="135"/>
      <c r="P166" s="135"/>
      <c r="Q166" s="135"/>
      <c r="R166" s="135"/>
      <c r="S166" s="135"/>
      <c r="T166" s="135"/>
      <c r="U166" s="135"/>
      <c r="V166" s="135">
        <v>1</v>
      </c>
    </row>
    <row r="167" spans="1:22" ht="45.6" x14ac:dyDescent="0.25">
      <c r="A167" s="130">
        <v>93</v>
      </c>
      <c r="B167" s="131">
        <v>95</v>
      </c>
      <c r="C167" s="132" t="s">
        <v>323</v>
      </c>
      <c r="D167" s="133" t="s">
        <v>91</v>
      </c>
      <c r="E167" s="134">
        <v>43.5</v>
      </c>
      <c r="F167" s="135" t="s">
        <v>324</v>
      </c>
      <c r="G167" s="134"/>
      <c r="H167" s="134">
        <v>87</v>
      </c>
      <c r="I167" s="134" t="s">
        <v>325</v>
      </c>
      <c r="J167" s="134"/>
      <c r="K167" s="134">
        <v>233</v>
      </c>
      <c r="L167" s="135" t="s">
        <v>326</v>
      </c>
      <c r="M167" s="135"/>
      <c r="N167" s="135" t="s">
        <v>84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68.400000000000006" x14ac:dyDescent="0.25">
      <c r="A168" s="130">
        <v>94</v>
      </c>
      <c r="B168" s="131">
        <v>96</v>
      </c>
      <c r="C168" s="132" t="s">
        <v>418</v>
      </c>
      <c r="D168" s="133" t="s">
        <v>154</v>
      </c>
      <c r="E168" s="134">
        <v>1010.59</v>
      </c>
      <c r="F168" s="135" t="s">
        <v>243</v>
      </c>
      <c r="G168" s="134">
        <v>5.16</v>
      </c>
      <c r="H168" s="134" t="s">
        <v>260</v>
      </c>
      <c r="I168" s="134" t="s">
        <v>261</v>
      </c>
      <c r="J168" s="134"/>
      <c r="K168" s="134" t="s">
        <v>262</v>
      </c>
      <c r="L168" s="135" t="s">
        <v>263</v>
      </c>
      <c r="M168" s="135"/>
      <c r="N168" s="135" t="s">
        <v>78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79.8" x14ac:dyDescent="0.25">
      <c r="A169" s="130">
        <v>95</v>
      </c>
      <c r="B169" s="131">
        <v>97</v>
      </c>
      <c r="C169" s="132" t="s">
        <v>419</v>
      </c>
      <c r="D169" s="133" t="s">
        <v>86</v>
      </c>
      <c r="E169" s="134">
        <v>21.75</v>
      </c>
      <c r="F169" s="135" t="s">
        <v>420</v>
      </c>
      <c r="G169" s="134"/>
      <c r="H169" s="134">
        <v>22</v>
      </c>
      <c r="I169" s="134" t="s">
        <v>421</v>
      </c>
      <c r="J169" s="134"/>
      <c r="K169" s="134">
        <v>58</v>
      </c>
      <c r="L169" s="135" t="s">
        <v>280</v>
      </c>
      <c r="M169" s="135"/>
      <c r="N169" s="135" t="s">
        <v>84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79.8" x14ac:dyDescent="0.25">
      <c r="A170" s="130">
        <v>96</v>
      </c>
      <c r="B170" s="131">
        <v>98</v>
      </c>
      <c r="C170" s="132" t="s">
        <v>105</v>
      </c>
      <c r="D170" s="133" t="s">
        <v>422</v>
      </c>
      <c r="E170" s="134">
        <v>8684.73</v>
      </c>
      <c r="F170" s="135" t="s">
        <v>107</v>
      </c>
      <c r="G170" s="134" t="s">
        <v>108</v>
      </c>
      <c r="H170" s="134" t="s">
        <v>423</v>
      </c>
      <c r="I170" s="134" t="s">
        <v>424</v>
      </c>
      <c r="J170" s="134">
        <v>10</v>
      </c>
      <c r="K170" s="134" t="s">
        <v>425</v>
      </c>
      <c r="L170" s="135" t="s">
        <v>426</v>
      </c>
      <c r="M170" s="135"/>
      <c r="N170" s="135" t="s">
        <v>78</v>
      </c>
      <c r="O170" s="135"/>
      <c r="P170" s="135"/>
      <c r="Q170" s="135"/>
      <c r="R170" s="135"/>
      <c r="S170" s="135"/>
      <c r="T170" s="135"/>
      <c r="U170" s="135"/>
      <c r="V170" s="135" t="s">
        <v>427</v>
      </c>
    </row>
    <row r="171" spans="1:22" ht="79.8" x14ac:dyDescent="0.25">
      <c r="A171" s="130">
        <v>97</v>
      </c>
      <c r="B171" s="131">
        <v>99</v>
      </c>
      <c r="C171" s="132" t="s">
        <v>115</v>
      </c>
      <c r="D171" s="133" t="s">
        <v>172</v>
      </c>
      <c r="E171" s="134">
        <v>2435.67</v>
      </c>
      <c r="F171" s="135" t="s">
        <v>117</v>
      </c>
      <c r="G171" s="134" t="s">
        <v>118</v>
      </c>
      <c r="H171" s="134" t="s">
        <v>173</v>
      </c>
      <c r="I171" s="134" t="s">
        <v>174</v>
      </c>
      <c r="J171" s="134">
        <v>1</v>
      </c>
      <c r="K171" s="134" t="s">
        <v>175</v>
      </c>
      <c r="L171" s="135" t="s">
        <v>176</v>
      </c>
      <c r="M171" s="135"/>
      <c r="N171" s="135" t="s">
        <v>78</v>
      </c>
      <c r="O171" s="135"/>
      <c r="P171" s="135"/>
      <c r="Q171" s="135"/>
      <c r="R171" s="135"/>
      <c r="S171" s="135"/>
      <c r="T171" s="135"/>
      <c r="U171" s="135"/>
      <c r="V171" s="135">
        <v>6</v>
      </c>
    </row>
    <row r="172" spans="1:22" ht="68.400000000000006" x14ac:dyDescent="0.25">
      <c r="A172" s="130">
        <v>98</v>
      </c>
      <c r="B172" s="131">
        <v>100</v>
      </c>
      <c r="C172" s="132" t="s">
        <v>428</v>
      </c>
      <c r="D172" s="133" t="s">
        <v>429</v>
      </c>
      <c r="E172" s="134">
        <v>25015.360000000001</v>
      </c>
      <c r="F172" s="135" t="s">
        <v>430</v>
      </c>
      <c r="G172" s="134" t="s">
        <v>431</v>
      </c>
      <c r="H172" s="134" t="s">
        <v>432</v>
      </c>
      <c r="I172" s="134" t="s">
        <v>433</v>
      </c>
      <c r="J172" s="134">
        <v>4</v>
      </c>
      <c r="K172" s="134" t="s">
        <v>434</v>
      </c>
      <c r="L172" s="135" t="s">
        <v>435</v>
      </c>
      <c r="M172" s="135"/>
      <c r="N172" s="135" t="s">
        <v>78</v>
      </c>
      <c r="O172" s="135"/>
      <c r="P172" s="135"/>
      <c r="Q172" s="135"/>
      <c r="R172" s="135"/>
      <c r="S172" s="135"/>
      <c r="T172" s="135"/>
      <c r="U172" s="135"/>
      <c r="V172" s="135" t="s">
        <v>436</v>
      </c>
    </row>
    <row r="173" spans="1:22" ht="68.400000000000006" x14ac:dyDescent="0.25">
      <c r="A173" s="130">
        <v>99</v>
      </c>
      <c r="B173" s="131">
        <v>101</v>
      </c>
      <c r="C173" s="132" t="s">
        <v>437</v>
      </c>
      <c r="D173" s="133" t="s">
        <v>86</v>
      </c>
      <c r="E173" s="134">
        <v>42.3</v>
      </c>
      <c r="F173" s="135" t="s">
        <v>438</v>
      </c>
      <c r="G173" s="134"/>
      <c r="H173" s="134">
        <v>42</v>
      </c>
      <c r="I173" s="134" t="s">
        <v>439</v>
      </c>
      <c r="J173" s="134"/>
      <c r="K173" s="134">
        <v>90</v>
      </c>
      <c r="L173" s="135" t="s">
        <v>88</v>
      </c>
      <c r="M173" s="135"/>
      <c r="N173" s="135" t="s">
        <v>84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136.80000000000001" x14ac:dyDescent="0.25">
      <c r="A174" s="130">
        <v>100</v>
      </c>
      <c r="B174" s="131">
        <v>102</v>
      </c>
      <c r="C174" s="132" t="s">
        <v>440</v>
      </c>
      <c r="D174" s="133" t="s">
        <v>441</v>
      </c>
      <c r="E174" s="134">
        <v>10.09</v>
      </c>
      <c r="F174" s="135">
        <v>7.32</v>
      </c>
      <c r="G174" s="134">
        <v>2.76</v>
      </c>
      <c r="H174" s="134" t="s">
        <v>368</v>
      </c>
      <c r="I174" s="134">
        <v>7</v>
      </c>
      <c r="J174" s="134">
        <v>3</v>
      </c>
      <c r="K174" s="134" t="s">
        <v>442</v>
      </c>
      <c r="L174" s="135">
        <v>81</v>
      </c>
      <c r="M174" s="135"/>
      <c r="N174" s="135" t="s">
        <v>78</v>
      </c>
      <c r="O174" s="135"/>
      <c r="P174" s="135"/>
      <c r="Q174" s="135"/>
      <c r="R174" s="135"/>
      <c r="S174" s="135"/>
      <c r="T174" s="135"/>
      <c r="U174" s="135"/>
      <c r="V174" s="135">
        <v>15</v>
      </c>
    </row>
    <row r="175" spans="1:22" ht="125.4" x14ac:dyDescent="0.25">
      <c r="A175" s="130">
        <v>101</v>
      </c>
      <c r="B175" s="131">
        <v>103</v>
      </c>
      <c r="C175" s="132" t="s">
        <v>443</v>
      </c>
      <c r="D175" s="133" t="s">
        <v>441</v>
      </c>
      <c r="E175" s="134">
        <v>238.4</v>
      </c>
      <c r="F175" s="135" t="s">
        <v>444</v>
      </c>
      <c r="G175" s="134">
        <v>8.64</v>
      </c>
      <c r="H175" s="134" t="s">
        <v>445</v>
      </c>
      <c r="I175" s="134" t="s">
        <v>446</v>
      </c>
      <c r="J175" s="134">
        <v>9</v>
      </c>
      <c r="K175" s="134" t="s">
        <v>447</v>
      </c>
      <c r="L175" s="135" t="s">
        <v>448</v>
      </c>
      <c r="M175" s="135"/>
      <c r="N175" s="135" t="s">
        <v>78</v>
      </c>
      <c r="O175" s="135"/>
      <c r="P175" s="135"/>
      <c r="Q175" s="135"/>
      <c r="R175" s="135"/>
      <c r="S175" s="135"/>
      <c r="T175" s="135"/>
      <c r="U175" s="135"/>
      <c r="V175" s="135">
        <v>49</v>
      </c>
    </row>
    <row r="176" spans="1:22" ht="18.45" customHeight="1" x14ac:dyDescent="0.25">
      <c r="A176" s="142" t="s">
        <v>449</v>
      </c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</row>
    <row r="177" spans="1:22" ht="57" x14ac:dyDescent="0.25">
      <c r="A177" s="130">
        <v>102</v>
      </c>
      <c r="B177" s="131">
        <v>104</v>
      </c>
      <c r="C177" s="132" t="s">
        <v>135</v>
      </c>
      <c r="D177" s="133" t="s">
        <v>450</v>
      </c>
      <c r="E177" s="134">
        <v>508.07</v>
      </c>
      <c r="F177" s="135" t="s">
        <v>137</v>
      </c>
      <c r="G177" s="134">
        <v>1.03</v>
      </c>
      <c r="H177" s="134" t="s">
        <v>451</v>
      </c>
      <c r="I177" s="134" t="s">
        <v>452</v>
      </c>
      <c r="J177" s="134"/>
      <c r="K177" s="134" t="s">
        <v>453</v>
      </c>
      <c r="L177" s="135" t="s">
        <v>454</v>
      </c>
      <c r="M177" s="135"/>
      <c r="N177" s="135" t="s">
        <v>78</v>
      </c>
      <c r="O177" s="135"/>
      <c r="P177" s="135"/>
      <c r="Q177" s="135"/>
      <c r="R177" s="135"/>
      <c r="S177" s="135"/>
      <c r="T177" s="135"/>
      <c r="U177" s="135"/>
      <c r="V177" s="135">
        <v>1</v>
      </c>
    </row>
    <row r="178" spans="1:22" ht="68.400000000000006" x14ac:dyDescent="0.25">
      <c r="A178" s="130">
        <v>103</v>
      </c>
      <c r="B178" s="131">
        <v>105</v>
      </c>
      <c r="C178" s="132" t="s">
        <v>259</v>
      </c>
      <c r="D178" s="133" t="s">
        <v>172</v>
      </c>
      <c r="E178" s="134">
        <v>1010.59</v>
      </c>
      <c r="F178" s="135" t="s">
        <v>243</v>
      </c>
      <c r="G178" s="134">
        <v>5.16</v>
      </c>
      <c r="H178" s="134" t="s">
        <v>313</v>
      </c>
      <c r="I178" s="134" t="s">
        <v>314</v>
      </c>
      <c r="J178" s="134"/>
      <c r="K178" s="134" t="s">
        <v>315</v>
      </c>
      <c r="L178" s="135" t="s">
        <v>316</v>
      </c>
      <c r="M178" s="135"/>
      <c r="N178" s="135" t="s">
        <v>78</v>
      </c>
      <c r="O178" s="135"/>
      <c r="P178" s="135"/>
      <c r="Q178" s="135"/>
      <c r="R178" s="135"/>
      <c r="S178" s="135"/>
      <c r="T178" s="135"/>
      <c r="U178" s="135"/>
      <c r="V178" s="135">
        <v>1</v>
      </c>
    </row>
    <row r="179" spans="1:22" ht="45.6" x14ac:dyDescent="0.25">
      <c r="A179" s="130">
        <v>104</v>
      </c>
      <c r="B179" s="131">
        <v>106</v>
      </c>
      <c r="C179" s="132" t="s">
        <v>323</v>
      </c>
      <c r="D179" s="133" t="s">
        <v>91</v>
      </c>
      <c r="E179" s="134">
        <v>43.5</v>
      </c>
      <c r="F179" s="135" t="s">
        <v>324</v>
      </c>
      <c r="G179" s="134"/>
      <c r="H179" s="134">
        <v>87</v>
      </c>
      <c r="I179" s="134" t="s">
        <v>325</v>
      </c>
      <c r="J179" s="134"/>
      <c r="K179" s="134">
        <v>233</v>
      </c>
      <c r="L179" s="135" t="s">
        <v>326</v>
      </c>
      <c r="M179" s="135"/>
      <c r="N179" s="135" t="s">
        <v>84</v>
      </c>
      <c r="O179" s="135"/>
      <c r="P179" s="135"/>
      <c r="Q179" s="135"/>
      <c r="R179" s="135"/>
      <c r="S179" s="135"/>
      <c r="T179" s="135"/>
      <c r="U179" s="135"/>
      <c r="V179" s="135"/>
    </row>
    <row r="180" spans="1:22" ht="79.8" x14ac:dyDescent="0.25">
      <c r="A180" s="130">
        <v>105</v>
      </c>
      <c r="B180" s="131">
        <v>107</v>
      </c>
      <c r="C180" s="132" t="s">
        <v>105</v>
      </c>
      <c r="D180" s="133" t="s">
        <v>143</v>
      </c>
      <c r="E180" s="134">
        <v>8684.73</v>
      </c>
      <c r="F180" s="135" t="s">
        <v>107</v>
      </c>
      <c r="G180" s="134" t="s">
        <v>108</v>
      </c>
      <c r="H180" s="134" t="s">
        <v>308</v>
      </c>
      <c r="I180" s="134" t="s">
        <v>309</v>
      </c>
      <c r="J180" s="134">
        <v>7</v>
      </c>
      <c r="K180" s="134" t="s">
        <v>310</v>
      </c>
      <c r="L180" s="135" t="s">
        <v>311</v>
      </c>
      <c r="M180" s="135"/>
      <c r="N180" s="135" t="s">
        <v>78</v>
      </c>
      <c r="O180" s="135"/>
      <c r="P180" s="135"/>
      <c r="Q180" s="135"/>
      <c r="R180" s="135"/>
      <c r="S180" s="135"/>
      <c r="T180" s="135"/>
      <c r="U180" s="135"/>
      <c r="V180" s="135" t="s">
        <v>312</v>
      </c>
    </row>
    <row r="181" spans="1:22" ht="79.8" x14ac:dyDescent="0.25">
      <c r="A181" s="136">
        <v>106</v>
      </c>
      <c r="B181" s="137">
        <v>108</v>
      </c>
      <c r="C181" s="138" t="s">
        <v>115</v>
      </c>
      <c r="D181" s="139" t="s">
        <v>116</v>
      </c>
      <c r="E181" s="140">
        <v>2435.67</v>
      </c>
      <c r="F181" s="141" t="s">
        <v>117</v>
      </c>
      <c r="G181" s="140" t="s">
        <v>118</v>
      </c>
      <c r="H181" s="140" t="s">
        <v>119</v>
      </c>
      <c r="I181" s="140" t="s">
        <v>120</v>
      </c>
      <c r="J181" s="140">
        <v>1</v>
      </c>
      <c r="K181" s="140" t="s">
        <v>121</v>
      </c>
      <c r="L181" s="141" t="s">
        <v>122</v>
      </c>
      <c r="M181" s="141"/>
      <c r="N181" s="141" t="s">
        <v>78</v>
      </c>
      <c r="O181" s="141"/>
      <c r="P181" s="141"/>
      <c r="Q181" s="141"/>
      <c r="R181" s="141"/>
      <c r="S181" s="141"/>
      <c r="T181" s="141"/>
      <c r="U181" s="141"/>
      <c r="V181" s="141">
        <v>4</v>
      </c>
    </row>
    <row r="182" spans="1:22" ht="34.200000000000003" x14ac:dyDescent="0.25">
      <c r="A182" s="144" t="s">
        <v>455</v>
      </c>
      <c r="B182" s="145"/>
      <c r="C182" s="145"/>
      <c r="D182" s="145"/>
      <c r="E182" s="145"/>
      <c r="F182" s="145"/>
      <c r="G182" s="145"/>
      <c r="H182" s="146">
        <v>12297</v>
      </c>
      <c r="I182" s="146" t="s">
        <v>456</v>
      </c>
      <c r="J182" s="146" t="s">
        <v>457</v>
      </c>
      <c r="K182" s="146">
        <v>58407</v>
      </c>
      <c r="L182" s="146" t="s">
        <v>458</v>
      </c>
      <c r="M182" s="146"/>
      <c r="N182" s="146"/>
      <c r="O182" s="146"/>
      <c r="P182" s="146"/>
      <c r="Q182" s="146"/>
      <c r="R182" s="146"/>
      <c r="S182" s="146"/>
      <c r="T182" s="146"/>
      <c r="U182" s="146"/>
      <c r="V182" s="146" t="s">
        <v>459</v>
      </c>
    </row>
    <row r="183" spans="1:22" x14ac:dyDescent="0.25">
      <c r="A183" s="144" t="s">
        <v>460</v>
      </c>
      <c r="B183" s="145"/>
      <c r="C183" s="145"/>
      <c r="D183" s="145"/>
      <c r="E183" s="145"/>
      <c r="F183" s="145"/>
      <c r="G183" s="145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x14ac:dyDescent="0.25">
      <c r="A184" s="144" t="s">
        <v>461</v>
      </c>
      <c r="B184" s="145"/>
      <c r="C184" s="145"/>
      <c r="D184" s="145"/>
      <c r="E184" s="145"/>
      <c r="F184" s="145"/>
      <c r="G184" s="145"/>
      <c r="H184" s="146">
        <v>2436</v>
      </c>
      <c r="I184" s="146"/>
      <c r="J184" s="146"/>
      <c r="K184" s="146">
        <v>26873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x14ac:dyDescent="0.25">
      <c r="A185" s="144" t="s">
        <v>462</v>
      </c>
      <c r="B185" s="145"/>
      <c r="C185" s="145"/>
      <c r="D185" s="145"/>
      <c r="E185" s="145"/>
      <c r="F185" s="145"/>
      <c r="G185" s="145"/>
      <c r="H185" s="146">
        <v>9720</v>
      </c>
      <c r="I185" s="146"/>
      <c r="J185" s="146"/>
      <c r="K185" s="146">
        <v>30810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x14ac:dyDescent="0.25">
      <c r="A186" s="144" t="s">
        <v>463</v>
      </c>
      <c r="B186" s="145"/>
      <c r="C186" s="145"/>
      <c r="D186" s="145"/>
      <c r="E186" s="145"/>
      <c r="F186" s="145"/>
      <c r="G186" s="145"/>
      <c r="H186" s="146">
        <v>143</v>
      </c>
      <c r="I186" s="146"/>
      <c r="J186" s="146"/>
      <c r="K186" s="146">
        <v>759</v>
      </c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x14ac:dyDescent="0.25">
      <c r="A187" s="147" t="s">
        <v>464</v>
      </c>
      <c r="B187" s="148"/>
      <c r="C187" s="148"/>
      <c r="D187" s="148"/>
      <c r="E187" s="148"/>
      <c r="F187" s="148"/>
      <c r="G187" s="148"/>
      <c r="H187" s="149">
        <v>2433</v>
      </c>
      <c r="I187" s="149"/>
      <c r="J187" s="149"/>
      <c r="K187" s="149">
        <v>22925</v>
      </c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</row>
    <row r="188" spans="1:22" x14ac:dyDescent="0.25">
      <c r="A188" s="147" t="s">
        <v>465</v>
      </c>
      <c r="B188" s="148"/>
      <c r="C188" s="148"/>
      <c r="D188" s="148"/>
      <c r="E188" s="148"/>
      <c r="F188" s="148"/>
      <c r="G188" s="148"/>
      <c r="H188" s="149">
        <v>1479</v>
      </c>
      <c r="I188" s="149"/>
      <c r="J188" s="149"/>
      <c r="K188" s="149">
        <v>13045</v>
      </c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 x14ac:dyDescent="0.25">
      <c r="A189" s="147" t="s">
        <v>466</v>
      </c>
      <c r="B189" s="148"/>
      <c r="C189" s="148"/>
      <c r="D189" s="148"/>
      <c r="E189" s="148"/>
      <c r="F189" s="148"/>
      <c r="G189" s="148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</row>
    <row r="190" spans="1:22" ht="30" customHeight="1" x14ac:dyDescent="0.25">
      <c r="A190" s="144" t="s">
        <v>467</v>
      </c>
      <c r="B190" s="145"/>
      <c r="C190" s="145"/>
      <c r="D190" s="145"/>
      <c r="E190" s="145"/>
      <c r="F190" s="145"/>
      <c r="G190" s="145"/>
      <c r="H190" s="146">
        <v>10955</v>
      </c>
      <c r="I190" s="146"/>
      <c r="J190" s="146"/>
      <c r="K190" s="146">
        <v>69393</v>
      </c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</row>
    <row r="191" spans="1:22" ht="30" customHeight="1" x14ac:dyDescent="0.25">
      <c r="A191" s="144" t="s">
        <v>468</v>
      </c>
      <c r="B191" s="145"/>
      <c r="C191" s="145"/>
      <c r="D191" s="145"/>
      <c r="E191" s="145"/>
      <c r="F191" s="145"/>
      <c r="G191" s="145"/>
      <c r="H191" s="146">
        <v>217</v>
      </c>
      <c r="I191" s="146"/>
      <c r="J191" s="146"/>
      <c r="K191" s="146">
        <v>965</v>
      </c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</row>
    <row r="192" spans="1:22" x14ac:dyDescent="0.25">
      <c r="A192" s="144" t="s">
        <v>469</v>
      </c>
      <c r="B192" s="145"/>
      <c r="C192" s="145"/>
      <c r="D192" s="145"/>
      <c r="E192" s="145"/>
      <c r="F192" s="145"/>
      <c r="G192" s="145"/>
      <c r="H192" s="146">
        <v>4547</v>
      </c>
      <c r="I192" s="146"/>
      <c r="J192" s="146"/>
      <c r="K192" s="146">
        <v>21244</v>
      </c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</row>
    <row r="193" spans="1:22" x14ac:dyDescent="0.25">
      <c r="A193" s="144" t="s">
        <v>470</v>
      </c>
      <c r="B193" s="145"/>
      <c r="C193" s="145"/>
      <c r="D193" s="145"/>
      <c r="E193" s="145"/>
      <c r="F193" s="145"/>
      <c r="G193" s="145"/>
      <c r="H193" s="146">
        <v>162</v>
      </c>
      <c r="I193" s="146"/>
      <c r="J193" s="146"/>
      <c r="K193" s="146">
        <v>968</v>
      </c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2" x14ac:dyDescent="0.25">
      <c r="A194" s="144" t="s">
        <v>471</v>
      </c>
      <c r="B194" s="145"/>
      <c r="C194" s="145"/>
      <c r="D194" s="145"/>
      <c r="E194" s="145"/>
      <c r="F194" s="145"/>
      <c r="G194" s="145"/>
      <c r="H194" s="146">
        <v>23</v>
      </c>
      <c r="I194" s="146"/>
      <c r="J194" s="146"/>
      <c r="K194" s="146">
        <v>233</v>
      </c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</row>
    <row r="195" spans="1:22" x14ac:dyDescent="0.25">
      <c r="A195" s="144" t="s">
        <v>472</v>
      </c>
      <c r="B195" s="145"/>
      <c r="C195" s="145"/>
      <c r="D195" s="145"/>
      <c r="E195" s="145"/>
      <c r="F195" s="145"/>
      <c r="G195" s="145"/>
      <c r="H195" s="146">
        <v>2</v>
      </c>
      <c r="I195" s="146"/>
      <c r="J195" s="146"/>
      <c r="K195" s="146">
        <v>14</v>
      </c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</row>
    <row r="196" spans="1:22" x14ac:dyDescent="0.25">
      <c r="A196" s="144" t="s">
        <v>473</v>
      </c>
      <c r="B196" s="145"/>
      <c r="C196" s="145"/>
      <c r="D196" s="145"/>
      <c r="E196" s="145"/>
      <c r="F196" s="145"/>
      <c r="G196" s="145"/>
      <c r="H196" s="146">
        <v>3</v>
      </c>
      <c r="I196" s="146"/>
      <c r="J196" s="146"/>
      <c r="K196" s="146">
        <v>14</v>
      </c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</row>
    <row r="197" spans="1:22" ht="30" customHeight="1" x14ac:dyDescent="0.25">
      <c r="A197" s="144" t="s">
        <v>474</v>
      </c>
      <c r="B197" s="145"/>
      <c r="C197" s="145"/>
      <c r="D197" s="145"/>
      <c r="E197" s="145"/>
      <c r="F197" s="145"/>
      <c r="G197" s="145"/>
      <c r="H197" s="146">
        <v>300</v>
      </c>
      <c r="I197" s="146"/>
      <c r="J197" s="146"/>
      <c r="K197" s="146">
        <v>1546</v>
      </c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</row>
    <row r="198" spans="1:22" x14ac:dyDescent="0.25">
      <c r="A198" s="144" t="s">
        <v>475</v>
      </c>
      <c r="B198" s="145"/>
      <c r="C198" s="145"/>
      <c r="D198" s="145"/>
      <c r="E198" s="145"/>
      <c r="F198" s="145"/>
      <c r="G198" s="145"/>
      <c r="H198" s="146">
        <v>16209</v>
      </c>
      <c r="I198" s="146"/>
      <c r="J198" s="146"/>
      <c r="K198" s="146">
        <v>94377</v>
      </c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 ht="30" customHeight="1" x14ac:dyDescent="0.25">
      <c r="A199" s="144" t="s">
        <v>476</v>
      </c>
      <c r="B199" s="145"/>
      <c r="C199" s="145"/>
      <c r="D199" s="145"/>
      <c r="E199" s="145"/>
      <c r="F199" s="145"/>
      <c r="G199" s="145"/>
      <c r="H199" s="146">
        <v>1889.89</v>
      </c>
      <c r="I199" s="146"/>
      <c r="J199" s="146"/>
      <c r="K199" s="146">
        <v>6734.79</v>
      </c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</row>
    <row r="200" spans="1:22" x14ac:dyDescent="0.25">
      <c r="A200" s="147" t="s">
        <v>477</v>
      </c>
      <c r="B200" s="148"/>
      <c r="C200" s="148"/>
      <c r="D200" s="148"/>
      <c r="E200" s="148"/>
      <c r="F200" s="148"/>
      <c r="G200" s="148"/>
      <c r="H200" s="149">
        <v>18098.89</v>
      </c>
      <c r="I200" s="149"/>
      <c r="J200" s="149"/>
      <c r="K200" s="149">
        <v>101111.79</v>
      </c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</row>
    <row r="201" spans="1:22" x14ac:dyDescent="0.25">
      <c r="A201" s="50"/>
      <c r="B201" s="39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</row>
    <row r="202" spans="1:22" x14ac:dyDescent="0.25">
      <c r="A202" s="50"/>
      <c r="B202" s="39"/>
      <c r="C202" s="73" t="s">
        <v>62</v>
      </c>
      <c r="D202" s="48"/>
      <c r="E202" s="48"/>
      <c r="F202" s="48"/>
      <c r="G202" s="48"/>
      <c r="H202" s="74">
        <f>IF(ISBLANK(Y30),"",ROUND(Z30/Y30,2)*100)</f>
        <v>100</v>
      </c>
      <c r="I202" s="48"/>
      <c r="J202" s="48"/>
      <c r="K202" s="74">
        <f>IF(ISBLANK(Y31),"",ROUND(Z31/Y31,2)*100)</f>
        <v>85</v>
      </c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</row>
    <row r="203" spans="1:22" x14ac:dyDescent="0.25">
      <c r="A203" s="50"/>
      <c r="B203" s="39"/>
      <c r="C203" s="73" t="s">
        <v>63</v>
      </c>
      <c r="D203" s="48"/>
      <c r="E203" s="48"/>
      <c r="F203" s="48"/>
      <c r="G203" s="48"/>
      <c r="H203" s="45">
        <f>IF(ISBLANK(Y30),"",ROUND(AA30/Y30,2)*100)</f>
        <v>61</v>
      </c>
      <c r="I203" s="48"/>
      <c r="J203" s="48"/>
      <c r="K203" s="45">
        <f>IF(ISBLANK(Y31),"",ROUND(AA31/Y31,2)*100)</f>
        <v>49</v>
      </c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</row>
    <row r="204" spans="1:22" x14ac:dyDescent="0.25">
      <c r="A204" s="28"/>
      <c r="B204" s="28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x14ac:dyDescent="0.25">
      <c r="B205" s="75" t="s">
        <v>68</v>
      </c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</row>
    <row r="206" spans="1:22" x14ac:dyDescent="0.25">
      <c r="B206" s="3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x14ac:dyDescent="0.25">
      <c r="B207" s="75" t="s">
        <v>69</v>
      </c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spans="1:22" x14ac:dyDescent="0.25">
      <c r="B208" s="46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</row>
    <row r="210" spans="3:7" x14ac:dyDescent="0.25">
      <c r="C210" s="49"/>
      <c r="D210" s="49"/>
      <c r="E210" s="49"/>
      <c r="F210" s="49"/>
      <c r="G210" s="49"/>
    </row>
    <row r="211" spans="3:7" x14ac:dyDescent="0.25">
      <c r="C211" s="49"/>
      <c r="D211" s="49"/>
      <c r="E211" s="49"/>
      <c r="F211" s="49"/>
      <c r="G211" s="49"/>
    </row>
    <row r="212" spans="3:7" x14ac:dyDescent="0.25">
      <c r="C212" s="49"/>
      <c r="D212" s="49"/>
      <c r="E212" s="49"/>
      <c r="F212" s="49"/>
      <c r="G212" s="49"/>
    </row>
    <row r="213" spans="3:7" x14ac:dyDescent="0.25">
      <c r="C213" s="49"/>
      <c r="D213" s="49"/>
      <c r="E213" s="49"/>
      <c r="F213" s="49"/>
      <c r="G213" s="49"/>
    </row>
    <row r="214" spans="3:7" x14ac:dyDescent="0.25">
      <c r="C214" s="49"/>
      <c r="D214" s="49"/>
      <c r="E214" s="49"/>
      <c r="F214" s="49"/>
      <c r="G214" s="49"/>
    </row>
    <row r="215" spans="3:7" x14ac:dyDescent="0.25">
      <c r="C215" s="49"/>
      <c r="D215" s="49"/>
      <c r="E215" s="49"/>
      <c r="F215" s="49"/>
      <c r="G215" s="49"/>
    </row>
    <row r="216" spans="3:7" x14ac:dyDescent="0.25">
      <c r="C216" s="49"/>
      <c r="D216" s="49"/>
      <c r="E216" s="49"/>
      <c r="F216" s="49"/>
      <c r="G216" s="49"/>
    </row>
    <row r="217" spans="3:7" x14ac:dyDescent="0.25">
      <c r="C217" s="49"/>
      <c r="D217" s="49"/>
      <c r="E217" s="49"/>
      <c r="F217" s="49"/>
      <c r="G217" s="49"/>
    </row>
    <row r="218" spans="3:7" x14ac:dyDescent="0.25">
      <c r="C218" s="49"/>
      <c r="D218" s="49"/>
      <c r="E218" s="49"/>
      <c r="F218" s="49"/>
      <c r="G218" s="49"/>
    </row>
    <row r="219" spans="3:7" x14ac:dyDescent="0.25">
      <c r="C219" s="49"/>
      <c r="D219" s="49"/>
      <c r="E219" s="49"/>
      <c r="F219" s="49"/>
      <c r="G219" s="49"/>
    </row>
    <row r="220" spans="3:7" x14ac:dyDescent="0.25">
      <c r="C220" s="49"/>
      <c r="D220" s="49"/>
      <c r="E220" s="49"/>
      <c r="F220" s="49"/>
      <c r="G220" s="49"/>
    </row>
    <row r="221" spans="3:7" x14ac:dyDescent="0.25">
      <c r="C221" s="49"/>
      <c r="D221" s="49"/>
      <c r="E221" s="49"/>
      <c r="F221" s="49"/>
      <c r="G221" s="49"/>
    </row>
  </sheetData>
  <mergeCells count="87">
    <mergeCell ref="A200:G200"/>
    <mergeCell ref="A194:G194"/>
    <mergeCell ref="A195:G195"/>
    <mergeCell ref="A196:G196"/>
    <mergeCell ref="A197:G197"/>
    <mergeCell ref="A198:G198"/>
    <mergeCell ref="A199:G199"/>
    <mergeCell ref="A188:G188"/>
    <mergeCell ref="A189:G189"/>
    <mergeCell ref="A190:G190"/>
    <mergeCell ref="A191:G191"/>
    <mergeCell ref="A192:G192"/>
    <mergeCell ref="A193:G193"/>
    <mergeCell ref="A182:G182"/>
    <mergeCell ref="A183:G183"/>
    <mergeCell ref="A184:G184"/>
    <mergeCell ref="A185:G185"/>
    <mergeCell ref="A186:G186"/>
    <mergeCell ref="A187:G187"/>
    <mergeCell ref="A156:V156"/>
    <mergeCell ref="A157:V157"/>
    <mergeCell ref="A159:V159"/>
    <mergeCell ref="A164:V164"/>
    <mergeCell ref="A165:V165"/>
    <mergeCell ref="A176:V176"/>
    <mergeCell ref="A137:V137"/>
    <mergeCell ref="A144:V144"/>
    <mergeCell ref="A145:V145"/>
    <mergeCell ref="A147:V147"/>
    <mergeCell ref="A148:V148"/>
    <mergeCell ref="A151:V151"/>
    <mergeCell ref="A112:V112"/>
    <mergeCell ref="A114:V114"/>
    <mergeCell ref="A118:V118"/>
    <mergeCell ref="A119:V119"/>
    <mergeCell ref="A126:V126"/>
    <mergeCell ref="A131:V131"/>
    <mergeCell ref="A97:V97"/>
    <mergeCell ref="A99:V99"/>
    <mergeCell ref="A100:V100"/>
    <mergeCell ref="A102:V102"/>
    <mergeCell ref="A104:V104"/>
    <mergeCell ref="A107:V107"/>
    <mergeCell ref="A68:V68"/>
    <mergeCell ref="A74:V74"/>
    <mergeCell ref="A79:V79"/>
    <mergeCell ref="A82:V82"/>
    <mergeCell ref="A90:V90"/>
    <mergeCell ref="A96:V96"/>
    <mergeCell ref="A40:V40"/>
    <mergeCell ref="A47:V47"/>
    <mergeCell ref="A53:V53"/>
    <mergeCell ref="A55:V55"/>
    <mergeCell ref="A59:V59"/>
    <mergeCell ref="A62:V6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478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18098.89/1000</f>
        <v>18.098890000000001</v>
      </c>
      <c r="H11" s="85"/>
      <c r="I11" s="55" t="s">
        <v>5</v>
      </c>
      <c r="J11" s="86">
        <f>101111.79/1000</f>
        <v>101.11179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0.21528999999999998</v>
      </c>
      <c r="H14" s="85"/>
      <c r="I14" s="55" t="s">
        <v>7</v>
      </c>
      <c r="J14" s="86">
        <f>(P14+P15)/1000</f>
        <v>0.21528999999999998</v>
      </c>
      <c r="K14" s="87"/>
      <c r="L14" s="58">
        <v>2434</v>
      </c>
      <c r="M14" s="35" t="s">
        <v>7</v>
      </c>
      <c r="N14" s="57"/>
      <c r="O14" s="26">
        <v>215.07</v>
      </c>
      <c r="P14" s="27">
        <v>215.07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2436/1000</f>
        <v>2.4359999999999999</v>
      </c>
      <c r="H15" s="117"/>
      <c r="I15" s="55" t="s">
        <v>5</v>
      </c>
      <c r="J15" s="86">
        <f>26873/1000</f>
        <v>26.873000000000001</v>
      </c>
      <c r="K15" s="87"/>
      <c r="L15" s="59">
        <v>26838</v>
      </c>
      <c r="M15" s="35" t="s">
        <v>5</v>
      </c>
      <c r="N15" s="57"/>
      <c r="O15" s="26">
        <v>0.22</v>
      </c>
      <c r="P15" s="27">
        <v>0.22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480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481</v>
      </c>
      <c r="C26" s="132" t="s">
        <v>482</v>
      </c>
      <c r="D26" s="154" t="s">
        <v>483</v>
      </c>
      <c r="E26" s="155">
        <v>1.1200000000000001</v>
      </c>
      <c r="F26" s="134" t="s">
        <v>484</v>
      </c>
      <c r="G26" s="134">
        <v>10.27</v>
      </c>
      <c r="H26" s="156"/>
      <c r="I26" s="156"/>
      <c r="J26" s="134" t="s">
        <v>485</v>
      </c>
      <c r="K26" s="134">
        <v>113.16</v>
      </c>
      <c r="L26" s="157"/>
      <c r="M26" s="156">
        <f>IF(ISNUMBER(K26/G26),IF(NOT(K26/G26=0),K26/G26, " "), " ")</f>
        <v>11.018500486854917</v>
      </c>
      <c r="N26" s="154"/>
    </row>
    <row r="27" spans="1:23" s="29" customFormat="1" ht="22.8" x14ac:dyDescent="0.25">
      <c r="A27" s="152">
        <v>2</v>
      </c>
      <c r="B27" s="153" t="s">
        <v>486</v>
      </c>
      <c r="C27" s="132" t="s">
        <v>487</v>
      </c>
      <c r="D27" s="154" t="s">
        <v>483</v>
      </c>
      <c r="E27" s="155">
        <v>0.05</v>
      </c>
      <c r="F27" s="134" t="s">
        <v>488</v>
      </c>
      <c r="G27" s="134">
        <v>0.48</v>
      </c>
      <c r="H27" s="156"/>
      <c r="I27" s="156"/>
      <c r="J27" s="134" t="s">
        <v>489</v>
      </c>
      <c r="K27" s="134">
        <v>5.31</v>
      </c>
      <c r="L27" s="157"/>
      <c r="M27" s="156">
        <f>IF(ISNUMBER(K27/G27),IF(NOT(K27/G27=0),K27/G27, " "), " ")</f>
        <v>11.0625</v>
      </c>
      <c r="N27" s="154"/>
    </row>
    <row r="28" spans="1:23" s="29" customFormat="1" ht="22.8" x14ac:dyDescent="0.25">
      <c r="A28" s="152">
        <v>3</v>
      </c>
      <c r="B28" s="153" t="s">
        <v>490</v>
      </c>
      <c r="C28" s="132" t="s">
        <v>491</v>
      </c>
      <c r="D28" s="154" t="s">
        <v>483</v>
      </c>
      <c r="E28" s="155">
        <v>0.28999999999999998</v>
      </c>
      <c r="F28" s="134" t="s">
        <v>492</v>
      </c>
      <c r="G28" s="134">
        <v>2.91</v>
      </c>
      <c r="H28" s="156"/>
      <c r="I28" s="156"/>
      <c r="J28" s="134" t="s">
        <v>493</v>
      </c>
      <c r="K28" s="134">
        <v>32.1</v>
      </c>
      <c r="L28" s="157"/>
      <c r="M28" s="156">
        <f>IF(ISNUMBER(K28/G28),IF(NOT(K28/G28=0),K28/G28, " "), " ")</f>
        <v>11.030927835051546</v>
      </c>
      <c r="N28" s="154"/>
    </row>
    <row r="29" spans="1:23" s="29" customFormat="1" ht="22.8" x14ac:dyDescent="0.25">
      <c r="A29" s="152">
        <v>4</v>
      </c>
      <c r="B29" s="153" t="s">
        <v>494</v>
      </c>
      <c r="C29" s="132" t="s">
        <v>495</v>
      </c>
      <c r="D29" s="154" t="s">
        <v>483</v>
      </c>
      <c r="E29" s="155">
        <v>28.82</v>
      </c>
      <c r="F29" s="134" t="s">
        <v>496</v>
      </c>
      <c r="G29" s="134">
        <v>297.7</v>
      </c>
      <c r="H29" s="156"/>
      <c r="I29" s="156"/>
      <c r="J29" s="134" t="s">
        <v>497</v>
      </c>
      <c r="K29" s="134">
        <v>3282.89</v>
      </c>
      <c r="L29" s="157"/>
      <c r="M29" s="156">
        <f>IF(ISNUMBER(K29/G29),IF(NOT(K29/G29=0),K29/G29, " "), " ")</f>
        <v>11.027510917030568</v>
      </c>
      <c r="N29" s="154"/>
    </row>
    <row r="30" spans="1:23" ht="22.8" x14ac:dyDescent="0.25">
      <c r="A30" s="152">
        <v>5</v>
      </c>
      <c r="B30" s="153" t="s">
        <v>498</v>
      </c>
      <c r="C30" s="132" t="s">
        <v>499</v>
      </c>
      <c r="D30" s="154" t="s">
        <v>483</v>
      </c>
      <c r="E30" s="155">
        <v>1.97</v>
      </c>
      <c r="F30" s="134" t="s">
        <v>500</v>
      </c>
      <c r="G30" s="134">
        <v>21.26</v>
      </c>
      <c r="H30" s="156"/>
      <c r="I30" s="156"/>
      <c r="J30" s="134" t="s">
        <v>501</v>
      </c>
      <c r="K30" s="134">
        <v>234.14</v>
      </c>
      <c r="L30" s="157"/>
      <c r="M30" s="156">
        <f>IF(ISNUMBER(K30/G30),IF(NOT(K30/G30=0),K30/G30, " "), " ")</f>
        <v>11.013170272812793</v>
      </c>
      <c r="N30" s="154"/>
    </row>
    <row r="31" spans="1:23" ht="22.8" x14ac:dyDescent="0.25">
      <c r="A31" s="152">
        <v>6</v>
      </c>
      <c r="B31" s="153" t="s">
        <v>502</v>
      </c>
      <c r="C31" s="132" t="s">
        <v>503</v>
      </c>
      <c r="D31" s="154" t="s">
        <v>483</v>
      </c>
      <c r="E31" s="155">
        <v>6.88</v>
      </c>
      <c r="F31" s="134" t="s">
        <v>504</v>
      </c>
      <c r="G31" s="134">
        <v>75.13</v>
      </c>
      <c r="H31" s="156"/>
      <c r="I31" s="156"/>
      <c r="J31" s="134" t="s">
        <v>505</v>
      </c>
      <c r="K31" s="134">
        <v>827.94</v>
      </c>
      <c r="L31" s="157"/>
      <c r="M31" s="156">
        <f>IF(ISNUMBER(K31/G31),IF(NOT(K31/G31=0),K31/G31, " "), " ")</f>
        <v>11.020098495940372</v>
      </c>
      <c r="N31" s="154"/>
    </row>
    <row r="32" spans="1:23" ht="22.8" x14ac:dyDescent="0.25">
      <c r="A32" s="152">
        <v>7</v>
      </c>
      <c r="B32" s="153" t="s">
        <v>506</v>
      </c>
      <c r="C32" s="132" t="s">
        <v>507</v>
      </c>
      <c r="D32" s="154" t="s">
        <v>483</v>
      </c>
      <c r="E32" s="155">
        <v>0.59</v>
      </c>
      <c r="F32" s="134" t="s">
        <v>508</v>
      </c>
      <c r="G32" s="134">
        <v>6.52</v>
      </c>
      <c r="H32" s="156"/>
      <c r="I32" s="156"/>
      <c r="J32" s="134" t="s">
        <v>509</v>
      </c>
      <c r="K32" s="134">
        <v>71.87</v>
      </c>
      <c r="L32" s="157"/>
      <c r="M32" s="156">
        <f>IF(ISNUMBER(K32/G32),IF(NOT(K32/G32=0),K32/G32, " "), " ")</f>
        <v>11.023006134969327</v>
      </c>
      <c r="N32" s="154"/>
    </row>
    <row r="33" spans="1:14" ht="22.8" x14ac:dyDescent="0.25">
      <c r="A33" s="152">
        <v>8</v>
      </c>
      <c r="B33" s="153" t="s">
        <v>510</v>
      </c>
      <c r="C33" s="132" t="s">
        <v>511</v>
      </c>
      <c r="D33" s="154" t="s">
        <v>483</v>
      </c>
      <c r="E33" s="155">
        <v>53.41</v>
      </c>
      <c r="F33" s="134" t="s">
        <v>512</v>
      </c>
      <c r="G33" s="134">
        <v>598.22</v>
      </c>
      <c r="H33" s="156"/>
      <c r="I33" s="156"/>
      <c r="J33" s="134" t="s">
        <v>513</v>
      </c>
      <c r="K33" s="134">
        <v>6591.88</v>
      </c>
      <c r="L33" s="157"/>
      <c r="M33" s="156">
        <f>IF(ISNUMBER(K33/G33),IF(NOT(K33/G33=0),K33/G33, " "), " ")</f>
        <v>11.019156831934739</v>
      </c>
      <c r="N33" s="154"/>
    </row>
    <row r="34" spans="1:14" ht="22.8" x14ac:dyDescent="0.25">
      <c r="A34" s="152">
        <v>9</v>
      </c>
      <c r="B34" s="153" t="s">
        <v>514</v>
      </c>
      <c r="C34" s="132" t="s">
        <v>515</v>
      </c>
      <c r="D34" s="154" t="s">
        <v>483</v>
      </c>
      <c r="E34" s="155">
        <v>88.58</v>
      </c>
      <c r="F34" s="134" t="s">
        <v>516</v>
      </c>
      <c r="G34" s="134">
        <v>1016.01</v>
      </c>
      <c r="H34" s="156"/>
      <c r="I34" s="156"/>
      <c r="J34" s="134" t="s">
        <v>517</v>
      </c>
      <c r="K34" s="134">
        <v>11193.86</v>
      </c>
      <c r="L34" s="157"/>
      <c r="M34" s="156">
        <f>IF(ISNUMBER(K34/G34),IF(NOT(K34/G34=0),K34/G34, " "), " ")</f>
        <v>11.017470300489169</v>
      </c>
      <c r="N34" s="154"/>
    </row>
    <row r="35" spans="1:14" ht="22.8" x14ac:dyDescent="0.25">
      <c r="A35" s="152">
        <v>10</v>
      </c>
      <c r="B35" s="153" t="s">
        <v>518</v>
      </c>
      <c r="C35" s="132" t="s">
        <v>519</v>
      </c>
      <c r="D35" s="154" t="s">
        <v>483</v>
      </c>
      <c r="E35" s="155">
        <v>1.44</v>
      </c>
      <c r="F35" s="134" t="s">
        <v>520</v>
      </c>
      <c r="G35" s="134">
        <v>17.32</v>
      </c>
      <c r="H35" s="156"/>
      <c r="I35" s="156"/>
      <c r="J35" s="134" t="s">
        <v>521</v>
      </c>
      <c r="K35" s="134">
        <v>190.84</v>
      </c>
      <c r="L35" s="157"/>
      <c r="M35" s="156">
        <f>IF(ISNUMBER(K35/G35),IF(NOT(K35/G35=0),K35/G35, " "), " ")</f>
        <v>11.018475750577368</v>
      </c>
      <c r="N35" s="154"/>
    </row>
    <row r="36" spans="1:14" ht="22.8" x14ac:dyDescent="0.25">
      <c r="A36" s="152">
        <v>11</v>
      </c>
      <c r="B36" s="153" t="s">
        <v>522</v>
      </c>
      <c r="C36" s="132" t="s">
        <v>523</v>
      </c>
      <c r="D36" s="154" t="s">
        <v>483</v>
      </c>
      <c r="E36" s="155">
        <v>28.49</v>
      </c>
      <c r="F36" s="134" t="s">
        <v>524</v>
      </c>
      <c r="G36" s="134">
        <v>346.44</v>
      </c>
      <c r="H36" s="156"/>
      <c r="I36" s="156"/>
      <c r="J36" s="134" t="s">
        <v>525</v>
      </c>
      <c r="K36" s="134">
        <v>3817.95</v>
      </c>
      <c r="L36" s="157"/>
      <c r="M36" s="156">
        <f>IF(ISNUMBER(K36/G36),IF(NOT(K36/G36=0),K36/G36, " "), " ")</f>
        <v>11.020523034291651</v>
      </c>
      <c r="N36" s="154"/>
    </row>
    <row r="37" spans="1:14" ht="22.8" x14ac:dyDescent="0.25">
      <c r="A37" s="152">
        <v>12</v>
      </c>
      <c r="B37" s="153" t="s">
        <v>526</v>
      </c>
      <c r="C37" s="132" t="s">
        <v>527</v>
      </c>
      <c r="D37" s="154" t="s">
        <v>483</v>
      </c>
      <c r="E37" s="155">
        <v>2.2599999999999998</v>
      </c>
      <c r="F37" s="134" t="s">
        <v>528</v>
      </c>
      <c r="G37" s="134">
        <v>28.34</v>
      </c>
      <c r="H37" s="156"/>
      <c r="I37" s="156"/>
      <c r="J37" s="134" t="s">
        <v>529</v>
      </c>
      <c r="K37" s="134">
        <v>312.24</v>
      </c>
      <c r="L37" s="157"/>
      <c r="M37" s="156">
        <f>IF(ISNUMBER(K37/G37),IF(NOT(K37/G37=0),K37/G37, " "), " ")</f>
        <v>11.017642907551165</v>
      </c>
      <c r="N37" s="154"/>
    </row>
    <row r="38" spans="1:14" ht="22.8" x14ac:dyDescent="0.25">
      <c r="A38" s="152">
        <v>13</v>
      </c>
      <c r="B38" s="153" t="s">
        <v>530</v>
      </c>
      <c r="C38" s="132" t="s">
        <v>531</v>
      </c>
      <c r="D38" s="154" t="s">
        <v>483</v>
      </c>
      <c r="E38" s="155">
        <v>1.17</v>
      </c>
      <c r="F38" s="134" t="s">
        <v>532</v>
      </c>
      <c r="G38" s="134">
        <v>14.88</v>
      </c>
      <c r="H38" s="156"/>
      <c r="I38" s="156"/>
      <c r="J38" s="134" t="s">
        <v>533</v>
      </c>
      <c r="K38" s="134">
        <v>164</v>
      </c>
      <c r="L38" s="157"/>
      <c r="M38" s="156">
        <f>IF(ISNUMBER(K38/G38),IF(NOT(K38/G38=0),K38/G38, " "), " ")</f>
        <v>11.021505376344086</v>
      </c>
      <c r="N38" s="154"/>
    </row>
    <row r="39" spans="1:14" ht="22.8" x14ac:dyDescent="0.25">
      <c r="A39" s="152">
        <v>14</v>
      </c>
      <c r="B39" s="153">
        <v>2</v>
      </c>
      <c r="C39" s="132" t="s">
        <v>534</v>
      </c>
      <c r="D39" s="154" t="s">
        <v>483</v>
      </c>
      <c r="E39" s="155">
        <v>0.22</v>
      </c>
      <c r="F39" s="134" t="s">
        <v>535</v>
      </c>
      <c r="G39" s="134"/>
      <c r="H39" s="156"/>
      <c r="I39" s="156"/>
      <c r="J39" s="134" t="s">
        <v>535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536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30954</v>
      </c>
      <c r="C41" s="132" t="s">
        <v>537</v>
      </c>
      <c r="D41" s="154" t="s">
        <v>538</v>
      </c>
      <c r="E41" s="155">
        <v>0.22</v>
      </c>
      <c r="F41" s="134" t="s">
        <v>539</v>
      </c>
      <c r="G41" s="134">
        <v>7.42</v>
      </c>
      <c r="H41" s="156"/>
      <c r="I41" s="156"/>
      <c r="J41" s="134" t="s">
        <v>540</v>
      </c>
      <c r="K41" s="134">
        <v>34.1</v>
      </c>
      <c r="L41" s="157"/>
      <c r="M41" s="156">
        <f>IF(ISNUMBER(K41/G41),IF(NOT(K41/G41=0),K41/G41, " "), " ")</f>
        <v>4.5956873315363884</v>
      </c>
      <c r="N41" s="154" t="s">
        <v>541</v>
      </c>
    </row>
    <row r="42" spans="1:14" ht="22.8" x14ac:dyDescent="0.25">
      <c r="A42" s="152">
        <v>16</v>
      </c>
      <c r="B42" s="153">
        <v>40502</v>
      </c>
      <c r="C42" s="132" t="s">
        <v>542</v>
      </c>
      <c r="D42" s="154" t="s">
        <v>538</v>
      </c>
      <c r="E42" s="155">
        <v>8.76</v>
      </c>
      <c r="F42" s="134" t="s">
        <v>543</v>
      </c>
      <c r="G42" s="134">
        <v>68.680000000000007</v>
      </c>
      <c r="H42" s="156"/>
      <c r="I42" s="156"/>
      <c r="J42" s="134" t="s">
        <v>544</v>
      </c>
      <c r="K42" s="134">
        <v>394.2</v>
      </c>
      <c r="L42" s="157"/>
      <c r="M42" s="156">
        <f>IF(ISNUMBER(K42/G42),IF(NOT(K42/G42=0),K42/G42, " "), " ")</f>
        <v>5.7396622015142684</v>
      </c>
      <c r="N42" s="154" t="s">
        <v>545</v>
      </c>
    </row>
    <row r="43" spans="1:14" ht="22.8" x14ac:dyDescent="0.25">
      <c r="A43" s="152">
        <v>17</v>
      </c>
      <c r="B43" s="153">
        <v>40504</v>
      </c>
      <c r="C43" s="132" t="s">
        <v>546</v>
      </c>
      <c r="D43" s="154" t="s">
        <v>538</v>
      </c>
      <c r="E43" s="155">
        <v>4.22</v>
      </c>
      <c r="F43" s="134" t="s">
        <v>547</v>
      </c>
      <c r="G43" s="134">
        <v>5.43</v>
      </c>
      <c r="H43" s="156"/>
      <c r="I43" s="156"/>
      <c r="J43" s="134" t="s">
        <v>548</v>
      </c>
      <c r="K43" s="134">
        <v>12.66</v>
      </c>
      <c r="L43" s="157"/>
      <c r="M43" s="156">
        <f>IF(ISNUMBER(K43/G43),IF(NOT(K43/G43=0),K43/G43, " "), " ")</f>
        <v>2.3314917127071824</v>
      </c>
      <c r="N43" s="154" t="s">
        <v>545</v>
      </c>
    </row>
    <row r="44" spans="1:14" ht="22.8" x14ac:dyDescent="0.25">
      <c r="A44" s="152">
        <v>18</v>
      </c>
      <c r="B44" s="153">
        <v>150401</v>
      </c>
      <c r="C44" s="132" t="s">
        <v>549</v>
      </c>
      <c r="D44" s="154" t="s">
        <v>538</v>
      </c>
      <c r="E44" s="155">
        <v>2.93</v>
      </c>
      <c r="F44" s="134" t="s">
        <v>550</v>
      </c>
      <c r="G44" s="134">
        <v>9.82</v>
      </c>
      <c r="H44" s="156"/>
      <c r="I44" s="156"/>
      <c r="J44" s="134" t="s">
        <v>551</v>
      </c>
      <c r="K44" s="134">
        <v>23.44</v>
      </c>
      <c r="L44" s="157"/>
      <c r="M44" s="156">
        <f>IF(ISNUMBER(K44/G44),IF(NOT(K44/G44=0),K44/G44, " "), " ")</f>
        <v>2.3869653767820775</v>
      </c>
      <c r="N44" s="154" t="s">
        <v>545</v>
      </c>
    </row>
    <row r="45" spans="1:14" ht="22.8" x14ac:dyDescent="0.25">
      <c r="A45" s="152">
        <v>19</v>
      </c>
      <c r="B45" s="153">
        <v>330206</v>
      </c>
      <c r="C45" s="132" t="s">
        <v>552</v>
      </c>
      <c r="D45" s="154" t="s">
        <v>538</v>
      </c>
      <c r="E45" s="155">
        <v>0.65</v>
      </c>
      <c r="F45" s="134" t="s">
        <v>553</v>
      </c>
      <c r="G45" s="134">
        <v>1.51</v>
      </c>
      <c r="H45" s="156"/>
      <c r="I45" s="156"/>
      <c r="J45" s="134" t="s">
        <v>554</v>
      </c>
      <c r="K45" s="134">
        <v>7.15</v>
      </c>
      <c r="L45" s="157"/>
      <c r="M45" s="156">
        <f>IF(ISNUMBER(K45/G45),IF(NOT(K45/G45=0),K45/G45, " "), " ")</f>
        <v>4.7350993377483448</v>
      </c>
      <c r="N45" s="154" t="s">
        <v>545</v>
      </c>
    </row>
    <row r="46" spans="1:14" ht="22.8" x14ac:dyDescent="0.25">
      <c r="A46" s="152">
        <v>20</v>
      </c>
      <c r="B46" s="153">
        <v>331531</v>
      </c>
      <c r="C46" s="132" t="s">
        <v>555</v>
      </c>
      <c r="D46" s="154" t="s">
        <v>538</v>
      </c>
      <c r="E46" s="155">
        <v>0.01</v>
      </c>
      <c r="F46" s="134" t="s">
        <v>556</v>
      </c>
      <c r="G46" s="134">
        <v>0.01</v>
      </c>
      <c r="H46" s="156"/>
      <c r="I46" s="156"/>
      <c r="J46" s="134" t="s">
        <v>557</v>
      </c>
      <c r="K46" s="134">
        <v>0.05</v>
      </c>
      <c r="L46" s="157"/>
      <c r="M46" s="156">
        <f>IF(ISNUMBER(K46/G46),IF(NOT(K46/G46=0),K46/G46, " "), " ")</f>
        <v>5</v>
      </c>
      <c r="N46" s="154" t="s">
        <v>545</v>
      </c>
    </row>
    <row r="47" spans="1:14" ht="22.8" x14ac:dyDescent="0.25">
      <c r="A47" s="152">
        <v>21</v>
      </c>
      <c r="B47" s="153">
        <v>400001</v>
      </c>
      <c r="C47" s="132" t="s">
        <v>558</v>
      </c>
      <c r="D47" s="154" t="s">
        <v>538</v>
      </c>
      <c r="E47" s="155">
        <v>0.41</v>
      </c>
      <c r="F47" s="134" t="s">
        <v>559</v>
      </c>
      <c r="G47" s="134">
        <v>42.3</v>
      </c>
      <c r="H47" s="156"/>
      <c r="I47" s="156"/>
      <c r="J47" s="134" t="s">
        <v>560</v>
      </c>
      <c r="K47" s="134">
        <v>233.7</v>
      </c>
      <c r="L47" s="157"/>
      <c r="M47" s="156">
        <f>IF(ISNUMBER(K47/G47),IF(NOT(K47/G47=0),K47/G47, " "), " ")</f>
        <v>5.5248226950354615</v>
      </c>
      <c r="N47" s="154" t="s">
        <v>545</v>
      </c>
    </row>
    <row r="48" spans="1:14" ht="22.8" x14ac:dyDescent="0.25">
      <c r="A48" s="152">
        <v>22</v>
      </c>
      <c r="B48" s="153" t="s">
        <v>561</v>
      </c>
      <c r="C48" s="132" t="s">
        <v>562</v>
      </c>
      <c r="D48" s="154" t="s">
        <v>563</v>
      </c>
      <c r="E48" s="155">
        <v>0.52029999999999998</v>
      </c>
      <c r="F48" s="134" t="s">
        <v>564</v>
      </c>
      <c r="G48" s="134">
        <v>1.72</v>
      </c>
      <c r="H48" s="156"/>
      <c r="I48" s="156"/>
      <c r="J48" s="134" t="s">
        <v>565</v>
      </c>
      <c r="K48" s="134">
        <v>13.83</v>
      </c>
      <c r="L48" s="157"/>
      <c r="M48" s="156">
        <f>IF(ISNUMBER(K48/G48),IF(NOT(K48/G48=0),K48/G48, " "), " ")</f>
        <v>8.0406976744186043</v>
      </c>
      <c r="N48" s="154"/>
    </row>
    <row r="49" spans="1:14" ht="34.200000000000003" x14ac:dyDescent="0.25">
      <c r="A49" s="152">
        <v>23</v>
      </c>
      <c r="B49" s="153" t="s">
        <v>566</v>
      </c>
      <c r="C49" s="132" t="s">
        <v>567</v>
      </c>
      <c r="D49" s="154" t="s">
        <v>563</v>
      </c>
      <c r="E49" s="155">
        <v>0.52029999999999998</v>
      </c>
      <c r="F49" s="134" t="s">
        <v>568</v>
      </c>
      <c r="G49" s="134">
        <v>2.96</v>
      </c>
      <c r="H49" s="156"/>
      <c r="I49" s="156"/>
      <c r="J49" s="134" t="s">
        <v>569</v>
      </c>
      <c r="K49" s="134">
        <v>14.39</v>
      </c>
      <c r="L49" s="157"/>
      <c r="M49" s="156">
        <f>IF(ISNUMBER(K49/G49),IF(NOT(K49/G49=0),K49/G49, " "), " ")</f>
        <v>4.8614864864864868</v>
      </c>
      <c r="N49" s="154"/>
    </row>
    <row r="50" spans="1:14" ht="19.350000000000001" customHeight="1" x14ac:dyDescent="0.25">
      <c r="A50" s="128" t="s">
        <v>570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2">
        <v>24</v>
      </c>
      <c r="B51" s="153" t="s">
        <v>571</v>
      </c>
      <c r="C51" s="132" t="s">
        <v>572</v>
      </c>
      <c r="D51" s="154" t="s">
        <v>563</v>
      </c>
      <c r="E51" s="155">
        <v>2.0000000000000001E-4</v>
      </c>
      <c r="F51" s="134" t="s">
        <v>573</v>
      </c>
      <c r="G51" s="134">
        <v>2.17</v>
      </c>
      <c r="H51" s="156">
        <v>33853</v>
      </c>
      <c r="I51" s="156">
        <v>6.77</v>
      </c>
      <c r="J51" s="134" t="s">
        <v>574</v>
      </c>
      <c r="K51" s="134">
        <v>6.93</v>
      </c>
      <c r="L51" s="157"/>
      <c r="M51" s="156">
        <f>IF(ISNUMBER(K51/G51),IF(NOT(K51/G51=0),K51/G51, " "), " ")</f>
        <v>3.193548387096774</v>
      </c>
      <c r="N51" s="154" t="s">
        <v>575</v>
      </c>
    </row>
    <row r="52" spans="1:14" ht="22.8" x14ac:dyDescent="0.25">
      <c r="A52" s="152">
        <v>25</v>
      </c>
      <c r="B52" s="153" t="s">
        <v>576</v>
      </c>
      <c r="C52" s="132" t="s">
        <v>577</v>
      </c>
      <c r="D52" s="154" t="s">
        <v>563</v>
      </c>
      <c r="E52" s="155">
        <v>2.9999999999999997E-4</v>
      </c>
      <c r="F52" s="134" t="s">
        <v>578</v>
      </c>
      <c r="G52" s="134">
        <v>3.18</v>
      </c>
      <c r="H52" s="156">
        <v>34451</v>
      </c>
      <c r="I52" s="156">
        <v>10.34</v>
      </c>
      <c r="J52" s="134" t="s">
        <v>579</v>
      </c>
      <c r="K52" s="134">
        <v>10.57</v>
      </c>
      <c r="L52" s="157"/>
      <c r="M52" s="156">
        <f>IF(ISNUMBER(K52/G52),IF(NOT(K52/G52=0),K52/G52, " "), " ")</f>
        <v>3.3238993710691824</v>
      </c>
      <c r="N52" s="154" t="s">
        <v>580</v>
      </c>
    </row>
    <row r="53" spans="1:14" ht="22.8" x14ac:dyDescent="0.25">
      <c r="A53" s="152">
        <v>26</v>
      </c>
      <c r="B53" s="153" t="s">
        <v>581</v>
      </c>
      <c r="C53" s="132" t="s">
        <v>582</v>
      </c>
      <c r="D53" s="154" t="s">
        <v>583</v>
      </c>
      <c r="E53" s="155">
        <v>1.0342</v>
      </c>
      <c r="F53" s="134" t="s">
        <v>584</v>
      </c>
      <c r="G53" s="134">
        <v>6.4</v>
      </c>
      <c r="H53" s="156">
        <v>41.25</v>
      </c>
      <c r="I53" s="156">
        <v>42.65</v>
      </c>
      <c r="J53" s="134" t="s">
        <v>585</v>
      </c>
      <c r="K53" s="134">
        <v>45.55</v>
      </c>
      <c r="L53" s="157"/>
      <c r="M53" s="156">
        <f>IF(ISNUMBER(K53/G53),IF(NOT(K53/G53=0),K53/G53, " "), " ")</f>
        <v>7.1171874999999991</v>
      </c>
      <c r="N53" s="154" t="s">
        <v>586</v>
      </c>
    </row>
    <row r="54" spans="1:14" ht="34.200000000000003" x14ac:dyDescent="0.25">
      <c r="A54" s="152">
        <v>27</v>
      </c>
      <c r="B54" s="153" t="s">
        <v>587</v>
      </c>
      <c r="C54" s="132" t="s">
        <v>588</v>
      </c>
      <c r="D54" s="154" t="s">
        <v>563</v>
      </c>
      <c r="E54" s="155">
        <v>6.9999999999999999E-4</v>
      </c>
      <c r="F54" s="134" t="s">
        <v>589</v>
      </c>
      <c r="G54" s="134">
        <v>12.82</v>
      </c>
      <c r="H54" s="156">
        <v>60646.19</v>
      </c>
      <c r="I54" s="156">
        <v>42.45</v>
      </c>
      <c r="J54" s="134" t="s">
        <v>590</v>
      </c>
      <c r="K54" s="134">
        <v>43.42</v>
      </c>
      <c r="L54" s="157"/>
      <c r="M54" s="156">
        <f>IF(ISNUMBER(K54/G54),IF(NOT(K54/G54=0),K54/G54, " "), " ")</f>
        <v>3.3868954758190326</v>
      </c>
      <c r="N54" s="154" t="s">
        <v>591</v>
      </c>
    </row>
    <row r="55" spans="1:14" ht="22.8" x14ac:dyDescent="0.25">
      <c r="A55" s="152">
        <v>28</v>
      </c>
      <c r="B55" s="153" t="s">
        <v>592</v>
      </c>
      <c r="C55" s="132" t="s">
        <v>593</v>
      </c>
      <c r="D55" s="154" t="s">
        <v>563</v>
      </c>
      <c r="E55" s="155">
        <v>1.4E-3</v>
      </c>
      <c r="F55" s="134" t="s">
        <v>594</v>
      </c>
      <c r="G55" s="134">
        <v>5.33</v>
      </c>
      <c r="H55" s="156">
        <v>13852</v>
      </c>
      <c r="I55" s="156">
        <v>19.39</v>
      </c>
      <c r="J55" s="134" t="s">
        <v>595</v>
      </c>
      <c r="K55" s="134">
        <v>19.95</v>
      </c>
      <c r="L55" s="157"/>
      <c r="M55" s="156">
        <f>IF(ISNUMBER(K55/G55),IF(NOT(K55/G55=0),K55/G55, " "), " ")</f>
        <v>3.7429643527204499</v>
      </c>
      <c r="N55" s="154" t="s">
        <v>596</v>
      </c>
    </row>
    <row r="56" spans="1:14" ht="22.8" x14ac:dyDescent="0.25">
      <c r="A56" s="152">
        <v>29</v>
      </c>
      <c r="B56" s="153" t="s">
        <v>597</v>
      </c>
      <c r="C56" s="132" t="s">
        <v>598</v>
      </c>
      <c r="D56" s="154" t="s">
        <v>563</v>
      </c>
      <c r="E56" s="155">
        <v>4.0000000000000002E-4</v>
      </c>
      <c r="F56" s="134" t="s">
        <v>599</v>
      </c>
      <c r="G56" s="134">
        <v>12.02</v>
      </c>
      <c r="H56" s="156">
        <v>84405</v>
      </c>
      <c r="I56" s="156">
        <v>33.76</v>
      </c>
      <c r="J56" s="134" t="s">
        <v>600</v>
      </c>
      <c r="K56" s="134">
        <v>34.51</v>
      </c>
      <c r="L56" s="157"/>
      <c r="M56" s="156">
        <f>IF(ISNUMBER(K56/G56),IF(NOT(K56/G56=0),K56/G56, " "), " ")</f>
        <v>2.8710482529118138</v>
      </c>
      <c r="N56" s="154" t="s">
        <v>601</v>
      </c>
    </row>
    <row r="57" spans="1:14" ht="22.8" x14ac:dyDescent="0.25">
      <c r="A57" s="152">
        <v>30</v>
      </c>
      <c r="B57" s="153" t="s">
        <v>602</v>
      </c>
      <c r="C57" s="132" t="s">
        <v>603</v>
      </c>
      <c r="D57" s="154" t="s">
        <v>563</v>
      </c>
      <c r="E57" s="155">
        <v>2.87E-2</v>
      </c>
      <c r="F57" s="134" t="s">
        <v>604</v>
      </c>
      <c r="G57" s="134">
        <v>292.45</v>
      </c>
      <c r="H57" s="156">
        <v>48900</v>
      </c>
      <c r="I57" s="156">
        <v>1403.43</v>
      </c>
      <c r="J57" s="134" t="s">
        <v>605</v>
      </c>
      <c r="K57" s="134">
        <v>1434.56</v>
      </c>
      <c r="L57" s="157"/>
      <c r="M57" s="156">
        <f>IF(ISNUMBER(K57/G57),IF(NOT(K57/G57=0),K57/G57, " "), " ")</f>
        <v>4.9053171482304672</v>
      </c>
      <c r="N57" s="154" t="s">
        <v>606</v>
      </c>
    </row>
    <row r="58" spans="1:14" ht="22.8" x14ac:dyDescent="0.25">
      <c r="A58" s="152">
        <v>31</v>
      </c>
      <c r="B58" s="153" t="s">
        <v>607</v>
      </c>
      <c r="C58" s="132" t="s">
        <v>608</v>
      </c>
      <c r="D58" s="154" t="s">
        <v>563</v>
      </c>
      <c r="E58" s="155">
        <v>2.0000000000000001E-4</v>
      </c>
      <c r="F58" s="134" t="s">
        <v>609</v>
      </c>
      <c r="G58" s="134">
        <v>2.12</v>
      </c>
      <c r="H58" s="156">
        <v>42796</v>
      </c>
      <c r="I58" s="156">
        <v>8.56</v>
      </c>
      <c r="J58" s="134" t="s">
        <v>610</v>
      </c>
      <c r="K58" s="134">
        <v>8.74</v>
      </c>
      <c r="L58" s="157"/>
      <c r="M58" s="156">
        <f>IF(ISNUMBER(K58/G58),IF(NOT(K58/G58=0),K58/G58, " "), " ")</f>
        <v>4.1226415094339623</v>
      </c>
      <c r="N58" s="154" t="s">
        <v>611</v>
      </c>
    </row>
    <row r="59" spans="1:14" ht="34.200000000000003" x14ac:dyDescent="0.25">
      <c r="A59" s="152">
        <v>32</v>
      </c>
      <c r="B59" s="153" t="s">
        <v>612</v>
      </c>
      <c r="C59" s="132" t="s">
        <v>613</v>
      </c>
      <c r="D59" s="154" t="s">
        <v>563</v>
      </c>
      <c r="E59" s="155">
        <v>1E-4</v>
      </c>
      <c r="F59" s="134" t="s">
        <v>614</v>
      </c>
      <c r="G59" s="134">
        <v>1.62</v>
      </c>
      <c r="H59" s="156">
        <v>33048.5</v>
      </c>
      <c r="I59" s="156">
        <v>3.3</v>
      </c>
      <c r="J59" s="134" t="s">
        <v>615</v>
      </c>
      <c r="K59" s="134">
        <v>3.38</v>
      </c>
      <c r="L59" s="157"/>
      <c r="M59" s="156">
        <f>IF(ISNUMBER(K59/G59),IF(NOT(K59/G59=0),K59/G59, " "), " ")</f>
        <v>2.0864197530864197</v>
      </c>
      <c r="N59" s="154" t="s">
        <v>616</v>
      </c>
    </row>
    <row r="60" spans="1:14" ht="22.8" x14ac:dyDescent="0.25">
      <c r="A60" s="152">
        <v>33</v>
      </c>
      <c r="B60" s="153" t="s">
        <v>617</v>
      </c>
      <c r="C60" s="132" t="s">
        <v>618</v>
      </c>
      <c r="D60" s="154" t="s">
        <v>619</v>
      </c>
      <c r="E60" s="155">
        <v>2.415</v>
      </c>
      <c r="F60" s="134" t="s">
        <v>620</v>
      </c>
      <c r="G60" s="134">
        <v>9.1300000000000008</v>
      </c>
      <c r="H60" s="156">
        <v>13.86</v>
      </c>
      <c r="I60" s="156">
        <v>33.47</v>
      </c>
      <c r="J60" s="134" t="s">
        <v>621</v>
      </c>
      <c r="K60" s="134">
        <v>34.369999999999997</v>
      </c>
      <c r="L60" s="157"/>
      <c r="M60" s="156">
        <f>IF(ISNUMBER(K60/G60),IF(NOT(K60/G60=0),K60/G60, " "), " ")</f>
        <v>3.7645125958378967</v>
      </c>
      <c r="N60" s="154" t="s">
        <v>622</v>
      </c>
    </row>
    <row r="61" spans="1:14" ht="22.8" x14ac:dyDescent="0.25">
      <c r="A61" s="152">
        <v>34</v>
      </c>
      <c r="B61" s="153" t="s">
        <v>623</v>
      </c>
      <c r="C61" s="132" t="s">
        <v>624</v>
      </c>
      <c r="D61" s="154" t="s">
        <v>563</v>
      </c>
      <c r="E61" s="155">
        <v>2.0000000000000001E-4</v>
      </c>
      <c r="F61" s="134" t="s">
        <v>625</v>
      </c>
      <c r="G61" s="134">
        <v>2.0699999999999998</v>
      </c>
      <c r="H61" s="156">
        <v>39646.28</v>
      </c>
      <c r="I61" s="156">
        <v>7.93</v>
      </c>
      <c r="J61" s="134" t="s">
        <v>626</v>
      </c>
      <c r="K61" s="134">
        <v>8.1199999999999992</v>
      </c>
      <c r="L61" s="157"/>
      <c r="M61" s="156">
        <f>IF(ISNUMBER(K61/G61),IF(NOT(K61/G61=0),K61/G61, " "), " ")</f>
        <v>3.9227053140096619</v>
      </c>
      <c r="N61" s="154" t="s">
        <v>627</v>
      </c>
    </row>
    <row r="62" spans="1:14" ht="22.8" x14ac:dyDescent="0.25">
      <c r="A62" s="152">
        <v>35</v>
      </c>
      <c r="B62" s="153" t="s">
        <v>628</v>
      </c>
      <c r="C62" s="132" t="s">
        <v>629</v>
      </c>
      <c r="D62" s="154" t="s">
        <v>563</v>
      </c>
      <c r="E62" s="155">
        <v>2E-3</v>
      </c>
      <c r="F62" s="134" t="s">
        <v>630</v>
      </c>
      <c r="G62" s="134">
        <v>21.32</v>
      </c>
      <c r="H62" s="156">
        <v>53556.78</v>
      </c>
      <c r="I62" s="156">
        <v>107.12</v>
      </c>
      <c r="J62" s="134" t="s">
        <v>631</v>
      </c>
      <c r="K62" s="134">
        <v>109.48</v>
      </c>
      <c r="L62" s="157"/>
      <c r="M62" s="156">
        <f>IF(ISNUMBER(K62/G62),IF(NOT(K62/G62=0),K62/G62, " "), " ")</f>
        <v>5.1350844277673549</v>
      </c>
      <c r="N62" s="154" t="s">
        <v>632</v>
      </c>
    </row>
    <row r="63" spans="1:14" ht="22.8" x14ac:dyDescent="0.25">
      <c r="A63" s="152">
        <v>36</v>
      </c>
      <c r="B63" s="153" t="s">
        <v>633</v>
      </c>
      <c r="C63" s="132" t="s">
        <v>634</v>
      </c>
      <c r="D63" s="154" t="s">
        <v>583</v>
      </c>
      <c r="E63" s="155">
        <v>0.77200000000000002</v>
      </c>
      <c r="F63" s="134" t="s">
        <v>635</v>
      </c>
      <c r="G63" s="134">
        <v>77.989999999999995</v>
      </c>
      <c r="H63" s="156">
        <v>328</v>
      </c>
      <c r="I63" s="156">
        <v>253.24</v>
      </c>
      <c r="J63" s="134" t="s">
        <v>636</v>
      </c>
      <c r="K63" s="134">
        <v>261.05</v>
      </c>
      <c r="L63" s="157"/>
      <c r="M63" s="156">
        <f>IF(ISNUMBER(K63/G63),IF(NOT(K63/G63=0),K63/G63, " "), " ")</f>
        <v>3.3472240030773182</v>
      </c>
      <c r="N63" s="154" t="s">
        <v>637</v>
      </c>
    </row>
    <row r="64" spans="1:14" ht="114" x14ac:dyDescent="0.25">
      <c r="A64" s="152">
        <v>37</v>
      </c>
      <c r="B64" s="153" t="s">
        <v>638</v>
      </c>
      <c r="C64" s="132" t="s">
        <v>639</v>
      </c>
      <c r="D64" s="154" t="s">
        <v>563</v>
      </c>
      <c r="E64" s="155">
        <v>1.9E-3</v>
      </c>
      <c r="F64" s="134" t="s">
        <v>640</v>
      </c>
      <c r="G64" s="134">
        <v>10.07</v>
      </c>
      <c r="H64" s="156">
        <v>20100.32</v>
      </c>
      <c r="I64" s="156">
        <v>38.19</v>
      </c>
      <c r="J64" s="134" t="s">
        <v>641</v>
      </c>
      <c r="K64" s="134">
        <v>39.14</v>
      </c>
      <c r="L64" s="157"/>
      <c r="M64" s="156">
        <f>IF(ISNUMBER(K64/G64),IF(NOT(K64/G64=0),K64/G64, " "), " ")</f>
        <v>3.8867924528301887</v>
      </c>
      <c r="N64" s="154" t="s">
        <v>642</v>
      </c>
    </row>
    <row r="65" spans="1:14" ht="22.8" x14ac:dyDescent="0.25">
      <c r="A65" s="152">
        <v>38</v>
      </c>
      <c r="B65" s="153" t="s">
        <v>643</v>
      </c>
      <c r="C65" s="132" t="s">
        <v>644</v>
      </c>
      <c r="D65" s="154" t="s">
        <v>645</v>
      </c>
      <c r="E65" s="155">
        <v>0.44319999999999998</v>
      </c>
      <c r="F65" s="134" t="s">
        <v>646</v>
      </c>
      <c r="G65" s="134">
        <v>18.79</v>
      </c>
      <c r="H65" s="156">
        <v>128.38999999999999</v>
      </c>
      <c r="I65" s="156">
        <v>56.93</v>
      </c>
      <c r="J65" s="134" t="s">
        <v>647</v>
      </c>
      <c r="K65" s="134">
        <v>58.1</v>
      </c>
      <c r="L65" s="157"/>
      <c r="M65" s="156">
        <f>IF(ISNUMBER(K65/G65),IF(NOT(K65/G65=0),K65/G65, " "), " ")</f>
        <v>3.0920702501330499</v>
      </c>
      <c r="N65" s="154" t="s">
        <v>648</v>
      </c>
    </row>
    <row r="66" spans="1:14" ht="45.6" x14ac:dyDescent="0.25">
      <c r="A66" s="152">
        <v>39</v>
      </c>
      <c r="B66" s="153" t="s">
        <v>649</v>
      </c>
      <c r="C66" s="132" t="s">
        <v>650</v>
      </c>
      <c r="D66" s="154" t="s">
        <v>645</v>
      </c>
      <c r="E66" s="155">
        <v>1.79</v>
      </c>
      <c r="F66" s="134" t="s">
        <v>651</v>
      </c>
      <c r="G66" s="134">
        <v>40.81</v>
      </c>
      <c r="H66" s="156">
        <v>118.14</v>
      </c>
      <c r="I66" s="156">
        <v>211.48</v>
      </c>
      <c r="J66" s="134" t="s">
        <v>652</v>
      </c>
      <c r="K66" s="134">
        <v>215.88</v>
      </c>
      <c r="L66" s="157"/>
      <c r="M66" s="156">
        <f>IF(ISNUMBER(K66/G66),IF(NOT(K66/G66=0),K66/G66, " "), " ")</f>
        <v>5.2898799313893647</v>
      </c>
      <c r="N66" s="154" t="s">
        <v>653</v>
      </c>
    </row>
    <row r="67" spans="1:14" ht="22.8" x14ac:dyDescent="0.25">
      <c r="A67" s="152">
        <v>40</v>
      </c>
      <c r="B67" s="153" t="s">
        <v>654</v>
      </c>
      <c r="C67" s="132" t="s">
        <v>655</v>
      </c>
      <c r="D67" s="154" t="s">
        <v>563</v>
      </c>
      <c r="E67" s="155">
        <v>1E-3</v>
      </c>
      <c r="F67" s="134" t="s">
        <v>656</v>
      </c>
      <c r="G67" s="134">
        <v>9.19</v>
      </c>
      <c r="H67" s="156">
        <v>32928</v>
      </c>
      <c r="I67" s="156">
        <v>32.93</v>
      </c>
      <c r="J67" s="134" t="s">
        <v>657</v>
      </c>
      <c r="K67" s="134">
        <v>33.69</v>
      </c>
      <c r="L67" s="157"/>
      <c r="M67" s="156">
        <f>IF(ISNUMBER(K67/G67),IF(NOT(K67/G67=0),K67/G67, " "), " ")</f>
        <v>3.6659412404787814</v>
      </c>
      <c r="N67" s="154" t="s">
        <v>658</v>
      </c>
    </row>
    <row r="68" spans="1:14" ht="22.8" x14ac:dyDescent="0.25">
      <c r="A68" s="152">
        <v>41</v>
      </c>
      <c r="B68" s="153" t="s">
        <v>659</v>
      </c>
      <c r="C68" s="132" t="s">
        <v>660</v>
      </c>
      <c r="D68" s="154" t="s">
        <v>563</v>
      </c>
      <c r="E68" s="155">
        <v>6.6699999999999995E-2</v>
      </c>
      <c r="F68" s="134" t="s">
        <v>661</v>
      </c>
      <c r="G68" s="134">
        <v>785.73</v>
      </c>
      <c r="H68" s="156">
        <v>30079</v>
      </c>
      <c r="I68" s="156">
        <v>2006.27</v>
      </c>
      <c r="J68" s="134" t="s">
        <v>662</v>
      </c>
      <c r="K68" s="134">
        <v>2052.75</v>
      </c>
      <c r="L68" s="157"/>
      <c r="M68" s="156">
        <f>IF(ISNUMBER(K68/G68),IF(NOT(K68/G68=0),K68/G68, " "), " ")</f>
        <v>2.6125386583177428</v>
      </c>
      <c r="N68" s="154" t="s">
        <v>663</v>
      </c>
    </row>
    <row r="69" spans="1:14" ht="22.8" x14ac:dyDescent="0.25">
      <c r="A69" s="152">
        <v>42</v>
      </c>
      <c r="B69" s="153" t="s">
        <v>664</v>
      </c>
      <c r="C69" s="132" t="s">
        <v>665</v>
      </c>
      <c r="D69" s="154" t="s">
        <v>645</v>
      </c>
      <c r="E69" s="155">
        <v>2.3010000000000002</v>
      </c>
      <c r="F69" s="134" t="s">
        <v>666</v>
      </c>
      <c r="G69" s="134">
        <v>22.55</v>
      </c>
      <c r="H69" s="156">
        <v>27.54</v>
      </c>
      <c r="I69" s="156">
        <v>63.37</v>
      </c>
      <c r="J69" s="134" t="s">
        <v>667</v>
      </c>
      <c r="K69" s="134">
        <v>67.739999999999995</v>
      </c>
      <c r="L69" s="157"/>
      <c r="M69" s="156">
        <f>IF(ISNUMBER(K69/G69),IF(NOT(K69/G69=0),K69/G69, " "), " ")</f>
        <v>3.0039911308203986</v>
      </c>
      <c r="N69" s="154" t="s">
        <v>668</v>
      </c>
    </row>
    <row r="70" spans="1:14" ht="22.8" x14ac:dyDescent="0.25">
      <c r="A70" s="152">
        <v>43</v>
      </c>
      <c r="B70" s="153" t="s">
        <v>669</v>
      </c>
      <c r="C70" s="132" t="s">
        <v>670</v>
      </c>
      <c r="D70" s="154" t="s">
        <v>563</v>
      </c>
      <c r="E70" s="155">
        <v>1E-4</v>
      </c>
      <c r="F70" s="134" t="s">
        <v>671</v>
      </c>
      <c r="G70" s="134">
        <v>0.24</v>
      </c>
      <c r="H70" s="156">
        <v>18122.03</v>
      </c>
      <c r="I70" s="156">
        <v>1.81</v>
      </c>
      <c r="J70" s="134" t="s">
        <v>672</v>
      </c>
      <c r="K70" s="134">
        <v>1.86</v>
      </c>
      <c r="L70" s="157"/>
      <c r="M70" s="156">
        <f>IF(ISNUMBER(K70/G70),IF(NOT(K70/G70=0),K70/G70, " "), " ")</f>
        <v>7.7500000000000009</v>
      </c>
      <c r="N70" s="154" t="s">
        <v>673</v>
      </c>
    </row>
    <row r="71" spans="1:14" ht="34.200000000000003" x14ac:dyDescent="0.25">
      <c r="A71" s="152">
        <v>44</v>
      </c>
      <c r="B71" s="153" t="s">
        <v>674</v>
      </c>
      <c r="C71" s="132" t="s">
        <v>675</v>
      </c>
      <c r="D71" s="154" t="s">
        <v>676</v>
      </c>
      <c r="E71" s="155">
        <v>1</v>
      </c>
      <c r="F71" s="134" t="s">
        <v>677</v>
      </c>
      <c r="G71" s="134">
        <v>4.67</v>
      </c>
      <c r="H71" s="156">
        <v>5.64</v>
      </c>
      <c r="I71" s="156">
        <v>5.64</v>
      </c>
      <c r="J71" s="134" t="s">
        <v>678</v>
      </c>
      <c r="K71" s="134">
        <v>5.79</v>
      </c>
      <c r="L71" s="157"/>
      <c r="M71" s="156">
        <f>IF(ISNUMBER(K71/G71),IF(NOT(K71/G71=0),K71/G71, " "), " ")</f>
        <v>1.2398286937901499</v>
      </c>
      <c r="N71" s="154" t="s">
        <v>679</v>
      </c>
    </row>
    <row r="72" spans="1:14" ht="34.200000000000003" x14ac:dyDescent="0.25">
      <c r="A72" s="152">
        <v>45</v>
      </c>
      <c r="B72" s="153" t="s">
        <v>680</v>
      </c>
      <c r="C72" s="132" t="s">
        <v>681</v>
      </c>
      <c r="D72" s="154" t="s">
        <v>563</v>
      </c>
      <c r="E72" s="155">
        <v>7.6E-3</v>
      </c>
      <c r="F72" s="134" t="s">
        <v>682</v>
      </c>
      <c r="G72" s="134">
        <v>158.93</v>
      </c>
      <c r="H72" s="156">
        <v>50416.65</v>
      </c>
      <c r="I72" s="156">
        <v>383.16</v>
      </c>
      <c r="J72" s="134" t="s">
        <v>683</v>
      </c>
      <c r="K72" s="134">
        <v>391.64</v>
      </c>
      <c r="L72" s="157"/>
      <c r="M72" s="156">
        <f>IF(ISNUMBER(K72/G72),IF(NOT(K72/G72=0),K72/G72, " "), " ")</f>
        <v>2.4642295350154155</v>
      </c>
      <c r="N72" s="154" t="s">
        <v>684</v>
      </c>
    </row>
    <row r="73" spans="1:14" ht="34.200000000000003" x14ac:dyDescent="0.25">
      <c r="A73" s="152">
        <v>46</v>
      </c>
      <c r="B73" s="153" t="s">
        <v>685</v>
      </c>
      <c r="C73" s="132" t="s">
        <v>686</v>
      </c>
      <c r="D73" s="154" t="s">
        <v>563</v>
      </c>
      <c r="E73" s="155">
        <v>4.1999999999999997E-3</v>
      </c>
      <c r="F73" s="134" t="s">
        <v>687</v>
      </c>
      <c r="G73" s="134">
        <v>83.5</v>
      </c>
      <c r="H73" s="156">
        <v>52000</v>
      </c>
      <c r="I73" s="156">
        <v>218.4</v>
      </c>
      <c r="J73" s="134" t="s">
        <v>688</v>
      </c>
      <c r="K73" s="134">
        <v>223.22</v>
      </c>
      <c r="L73" s="157"/>
      <c r="M73" s="156">
        <f>IF(ISNUMBER(K73/G73),IF(NOT(K73/G73=0),K73/G73, " "), " ")</f>
        <v>2.6732934131736528</v>
      </c>
      <c r="N73" s="154" t="s">
        <v>689</v>
      </c>
    </row>
    <row r="74" spans="1:14" ht="34.200000000000003" x14ac:dyDescent="0.25">
      <c r="A74" s="152">
        <v>47</v>
      </c>
      <c r="B74" s="153" t="s">
        <v>690</v>
      </c>
      <c r="C74" s="132" t="s">
        <v>691</v>
      </c>
      <c r="D74" s="154" t="s">
        <v>583</v>
      </c>
      <c r="E74" s="155">
        <v>3.2000000000000002E-3</v>
      </c>
      <c r="F74" s="134" t="s">
        <v>692</v>
      </c>
      <c r="G74" s="134">
        <v>3.13</v>
      </c>
      <c r="H74" s="156">
        <v>6046</v>
      </c>
      <c r="I74" s="156">
        <v>19.350000000000001</v>
      </c>
      <c r="J74" s="134" t="s">
        <v>693</v>
      </c>
      <c r="K74" s="134">
        <v>19.88</v>
      </c>
      <c r="L74" s="157"/>
      <c r="M74" s="156">
        <f>IF(ISNUMBER(K74/G74),IF(NOT(K74/G74=0),K74/G74, " "), " ")</f>
        <v>6.3514376996805106</v>
      </c>
      <c r="N74" s="154" t="s">
        <v>694</v>
      </c>
    </row>
    <row r="75" spans="1:14" ht="34.200000000000003" x14ac:dyDescent="0.25">
      <c r="A75" s="152">
        <v>48</v>
      </c>
      <c r="B75" s="153" t="s">
        <v>695</v>
      </c>
      <c r="C75" s="132" t="s">
        <v>696</v>
      </c>
      <c r="D75" s="154" t="s">
        <v>583</v>
      </c>
      <c r="E75" s="155">
        <v>2.3800000000000002E-2</v>
      </c>
      <c r="F75" s="134" t="s">
        <v>697</v>
      </c>
      <c r="G75" s="134">
        <v>14.4</v>
      </c>
      <c r="H75" s="156">
        <v>3966.69</v>
      </c>
      <c r="I75" s="156">
        <v>94.41</v>
      </c>
      <c r="J75" s="134" t="s">
        <v>698</v>
      </c>
      <c r="K75" s="134">
        <v>97.4</v>
      </c>
      <c r="L75" s="157"/>
      <c r="M75" s="156">
        <f>IF(ISNUMBER(K75/G75),IF(NOT(K75/G75=0),K75/G75, " "), " ")</f>
        <v>6.7638888888888893</v>
      </c>
      <c r="N75" s="154" t="s">
        <v>699</v>
      </c>
    </row>
    <row r="76" spans="1:14" ht="57" x14ac:dyDescent="0.25">
      <c r="A76" s="152">
        <v>49</v>
      </c>
      <c r="B76" s="153" t="s">
        <v>700</v>
      </c>
      <c r="C76" s="132" t="s">
        <v>701</v>
      </c>
      <c r="D76" s="154" t="s">
        <v>702</v>
      </c>
      <c r="E76" s="155">
        <v>24.716999999999999</v>
      </c>
      <c r="F76" s="134" t="s">
        <v>703</v>
      </c>
      <c r="G76" s="134">
        <v>304</v>
      </c>
      <c r="H76" s="156">
        <v>39.79</v>
      </c>
      <c r="I76" s="156">
        <v>983.49</v>
      </c>
      <c r="J76" s="134" t="s">
        <v>704</v>
      </c>
      <c r="K76" s="134">
        <v>1006.97</v>
      </c>
      <c r="L76" s="157"/>
      <c r="M76" s="156">
        <f>IF(ISNUMBER(K76/G76),IF(NOT(K76/G76=0),K76/G76, " "), " ")</f>
        <v>3.3124013157894736</v>
      </c>
      <c r="N76" s="154" t="s">
        <v>705</v>
      </c>
    </row>
    <row r="77" spans="1:14" ht="57" x14ac:dyDescent="0.25">
      <c r="A77" s="152">
        <v>50</v>
      </c>
      <c r="B77" s="153" t="s">
        <v>706</v>
      </c>
      <c r="C77" s="132" t="s">
        <v>707</v>
      </c>
      <c r="D77" s="154" t="s">
        <v>702</v>
      </c>
      <c r="E77" s="155">
        <v>25.145</v>
      </c>
      <c r="F77" s="134" t="s">
        <v>708</v>
      </c>
      <c r="G77" s="134">
        <v>1546.42</v>
      </c>
      <c r="H77" s="156">
        <v>199.88</v>
      </c>
      <c r="I77" s="156">
        <v>5025.9799999999996</v>
      </c>
      <c r="J77" s="134" t="s">
        <v>709</v>
      </c>
      <c r="K77" s="134">
        <v>5146.6899999999996</v>
      </c>
      <c r="L77" s="157"/>
      <c r="M77" s="156">
        <f>IF(ISNUMBER(K77/G77),IF(NOT(K77/G77=0),K77/G77, " "), " ")</f>
        <v>3.3281320727874699</v>
      </c>
      <c r="N77" s="154" t="s">
        <v>710</v>
      </c>
    </row>
    <row r="78" spans="1:14" ht="34.200000000000003" x14ac:dyDescent="0.25">
      <c r="A78" s="152">
        <v>51</v>
      </c>
      <c r="B78" s="153" t="s">
        <v>711</v>
      </c>
      <c r="C78" s="132" t="s">
        <v>712</v>
      </c>
      <c r="D78" s="154" t="s">
        <v>583</v>
      </c>
      <c r="E78" s="155">
        <v>3.2899999999999999E-2</v>
      </c>
      <c r="F78" s="134" t="s">
        <v>713</v>
      </c>
      <c r="G78" s="134">
        <v>104.62</v>
      </c>
      <c r="H78" s="156">
        <v>14553</v>
      </c>
      <c r="I78" s="156">
        <v>478.79</v>
      </c>
      <c r="J78" s="134" t="s">
        <v>714</v>
      </c>
      <c r="K78" s="134">
        <v>490.29</v>
      </c>
      <c r="L78" s="157"/>
      <c r="M78" s="156">
        <f>IF(ISNUMBER(K78/G78),IF(NOT(K78/G78=0),K78/G78, " "), " ")</f>
        <v>4.6863888357866568</v>
      </c>
      <c r="N78" s="154" t="s">
        <v>715</v>
      </c>
    </row>
    <row r="79" spans="1:14" ht="45.6" x14ac:dyDescent="0.25">
      <c r="A79" s="152">
        <v>52</v>
      </c>
      <c r="B79" s="153" t="s">
        <v>716</v>
      </c>
      <c r="C79" s="132" t="s">
        <v>717</v>
      </c>
      <c r="D79" s="154" t="s">
        <v>702</v>
      </c>
      <c r="E79" s="155">
        <v>0.98</v>
      </c>
      <c r="F79" s="134" t="s">
        <v>718</v>
      </c>
      <c r="G79" s="134">
        <v>11.37</v>
      </c>
      <c r="H79" s="156">
        <v>22.1</v>
      </c>
      <c r="I79" s="156">
        <v>21.66</v>
      </c>
      <c r="J79" s="134" t="s">
        <v>719</v>
      </c>
      <c r="K79" s="134">
        <v>22.1</v>
      </c>
      <c r="L79" s="157"/>
      <c r="M79" s="156">
        <f>IF(ISNUMBER(K79/G79),IF(NOT(K79/G79=0),K79/G79, " "), " ")</f>
        <v>1.9437115215479335</v>
      </c>
      <c r="N79" s="154" t="s">
        <v>720</v>
      </c>
    </row>
    <row r="80" spans="1:14" ht="45.6" x14ac:dyDescent="0.25">
      <c r="A80" s="152">
        <v>53</v>
      </c>
      <c r="B80" s="153" t="s">
        <v>721</v>
      </c>
      <c r="C80" s="132" t="s">
        <v>722</v>
      </c>
      <c r="D80" s="154" t="s">
        <v>702</v>
      </c>
      <c r="E80" s="155">
        <v>1.3</v>
      </c>
      <c r="F80" s="134" t="s">
        <v>723</v>
      </c>
      <c r="G80" s="134">
        <v>280.8</v>
      </c>
      <c r="H80" s="156">
        <v>652</v>
      </c>
      <c r="I80" s="156">
        <v>847.6</v>
      </c>
      <c r="J80" s="134" t="s">
        <v>724</v>
      </c>
      <c r="K80" s="134">
        <v>865.9</v>
      </c>
      <c r="L80" s="157"/>
      <c r="M80" s="156">
        <f>IF(ISNUMBER(K80/G80),IF(NOT(K80/G80=0),K80/G80, " "), " ")</f>
        <v>3.0836894586894585</v>
      </c>
      <c r="N80" s="154" t="s">
        <v>725</v>
      </c>
    </row>
    <row r="81" spans="1:14" ht="45.6" x14ac:dyDescent="0.25">
      <c r="A81" s="152">
        <v>54</v>
      </c>
      <c r="B81" s="153" t="s">
        <v>726</v>
      </c>
      <c r="C81" s="132" t="s">
        <v>727</v>
      </c>
      <c r="D81" s="154" t="s">
        <v>676</v>
      </c>
      <c r="E81" s="155">
        <v>2</v>
      </c>
      <c r="F81" s="134" t="s">
        <v>728</v>
      </c>
      <c r="G81" s="134">
        <v>654</v>
      </c>
      <c r="H81" s="156">
        <v>1384.18</v>
      </c>
      <c r="I81" s="156">
        <v>2768.36</v>
      </c>
      <c r="J81" s="134" t="s">
        <v>729</v>
      </c>
      <c r="K81" s="134">
        <v>2829.36</v>
      </c>
      <c r="L81" s="157"/>
      <c r="M81" s="156">
        <f>IF(ISNUMBER(K81/G81),IF(NOT(K81/G81=0),K81/G81, " "), " ")</f>
        <v>4.326238532110092</v>
      </c>
      <c r="N81" s="154" t="s">
        <v>730</v>
      </c>
    </row>
    <row r="82" spans="1:14" ht="22.8" x14ac:dyDescent="0.25">
      <c r="A82" s="152">
        <v>55</v>
      </c>
      <c r="B82" s="153" t="s">
        <v>731</v>
      </c>
      <c r="C82" s="132" t="s">
        <v>732</v>
      </c>
      <c r="D82" s="154" t="s">
        <v>676</v>
      </c>
      <c r="E82" s="155">
        <v>5</v>
      </c>
      <c r="F82" s="134" t="s">
        <v>733</v>
      </c>
      <c r="G82" s="134">
        <v>93</v>
      </c>
      <c r="H82" s="156">
        <v>33.74</v>
      </c>
      <c r="I82" s="156">
        <v>168.7</v>
      </c>
      <c r="J82" s="134" t="s">
        <v>734</v>
      </c>
      <c r="K82" s="134">
        <v>172.4</v>
      </c>
      <c r="L82" s="157"/>
      <c r="M82" s="156">
        <f>IF(ISNUMBER(K82/G82),IF(NOT(K82/G82=0),K82/G82, " "), " ")</f>
        <v>1.8537634408602151</v>
      </c>
      <c r="N82" s="154" t="s">
        <v>735</v>
      </c>
    </row>
    <row r="83" spans="1:14" ht="22.8" x14ac:dyDescent="0.25">
      <c r="A83" s="152">
        <v>56</v>
      </c>
      <c r="B83" s="153" t="s">
        <v>736</v>
      </c>
      <c r="C83" s="132" t="s">
        <v>737</v>
      </c>
      <c r="D83" s="154" t="s">
        <v>676</v>
      </c>
      <c r="E83" s="155">
        <v>1</v>
      </c>
      <c r="F83" s="134" t="s">
        <v>738</v>
      </c>
      <c r="G83" s="134">
        <v>29</v>
      </c>
      <c r="H83" s="156">
        <v>78.73</v>
      </c>
      <c r="I83" s="156">
        <v>78.73</v>
      </c>
      <c r="J83" s="134" t="s">
        <v>739</v>
      </c>
      <c r="K83" s="134">
        <v>80.349999999999994</v>
      </c>
      <c r="L83" s="157"/>
      <c r="M83" s="156">
        <f>IF(ISNUMBER(K83/G83),IF(NOT(K83/G83=0),K83/G83, " "), " ")</f>
        <v>2.7706896551724136</v>
      </c>
      <c r="N83" s="154" t="s">
        <v>740</v>
      </c>
    </row>
    <row r="84" spans="1:14" ht="22.8" x14ac:dyDescent="0.25">
      <c r="A84" s="152">
        <v>57</v>
      </c>
      <c r="B84" s="153" t="s">
        <v>741</v>
      </c>
      <c r="C84" s="132" t="s">
        <v>742</v>
      </c>
      <c r="D84" s="154" t="s">
        <v>583</v>
      </c>
      <c r="E84" s="155">
        <v>1.0009999999999999</v>
      </c>
      <c r="F84" s="134" t="s">
        <v>743</v>
      </c>
      <c r="G84" s="134">
        <v>699.7</v>
      </c>
      <c r="H84" s="156">
        <v>3003</v>
      </c>
      <c r="I84" s="156">
        <v>3006</v>
      </c>
      <c r="J84" s="134" t="s">
        <v>744</v>
      </c>
      <c r="K84" s="134">
        <v>3442.96</v>
      </c>
      <c r="L84" s="157"/>
      <c r="M84" s="156">
        <f>IF(ISNUMBER(K84/G84),IF(NOT(K84/G84=0),K84/G84, " "), " ")</f>
        <v>4.9206231241960836</v>
      </c>
      <c r="N84" s="154" t="s">
        <v>745</v>
      </c>
    </row>
    <row r="85" spans="1:14" ht="34.200000000000003" x14ac:dyDescent="0.25">
      <c r="A85" s="152">
        <v>58</v>
      </c>
      <c r="B85" s="153" t="s">
        <v>746</v>
      </c>
      <c r="C85" s="132" t="s">
        <v>747</v>
      </c>
      <c r="D85" s="154" t="s">
        <v>583</v>
      </c>
      <c r="E85" s="155">
        <v>6.9809999999999999</v>
      </c>
      <c r="F85" s="134" t="s">
        <v>748</v>
      </c>
      <c r="G85" s="134">
        <v>21.71</v>
      </c>
      <c r="H85" s="156">
        <v>21.36</v>
      </c>
      <c r="I85" s="156">
        <v>149.12</v>
      </c>
      <c r="J85" s="134" t="s">
        <v>749</v>
      </c>
      <c r="K85" s="134">
        <v>152.12</v>
      </c>
      <c r="L85" s="157"/>
      <c r="M85" s="156">
        <f>IF(ISNUMBER(K85/G85),IF(NOT(K85/G85=0),K85/G85, " "), " ")</f>
        <v>7.0069092584062647</v>
      </c>
      <c r="N85" s="154" t="s">
        <v>750</v>
      </c>
    </row>
    <row r="86" spans="1:14" ht="34.200000000000003" x14ac:dyDescent="0.25">
      <c r="A86" s="152">
        <v>59</v>
      </c>
      <c r="B86" s="153" t="s">
        <v>751</v>
      </c>
      <c r="C86" s="132" t="s">
        <v>752</v>
      </c>
      <c r="D86" s="154" t="s">
        <v>676</v>
      </c>
      <c r="E86" s="155">
        <v>2</v>
      </c>
      <c r="F86" s="134" t="s">
        <v>753</v>
      </c>
      <c r="G86" s="134">
        <v>166.4</v>
      </c>
      <c r="H86" s="156">
        <v>274.17</v>
      </c>
      <c r="I86" s="156">
        <v>548.34</v>
      </c>
      <c r="J86" s="134" t="s">
        <v>754</v>
      </c>
      <c r="K86" s="134">
        <v>560.05999999999995</v>
      </c>
      <c r="L86" s="157"/>
      <c r="M86" s="156">
        <f>IF(ISNUMBER(K86/G86),IF(NOT(K86/G86=0),K86/G86, " "), " ")</f>
        <v>3.365745192307692</v>
      </c>
      <c r="N86" s="154" t="s">
        <v>755</v>
      </c>
    </row>
    <row r="87" spans="1:14" ht="34.200000000000003" x14ac:dyDescent="0.25">
      <c r="A87" s="152">
        <v>60</v>
      </c>
      <c r="B87" s="153" t="s">
        <v>756</v>
      </c>
      <c r="C87" s="132" t="s">
        <v>757</v>
      </c>
      <c r="D87" s="154" t="s">
        <v>563</v>
      </c>
      <c r="E87" s="155">
        <v>5.0000000000000001E-4</v>
      </c>
      <c r="F87" s="134" t="s">
        <v>758</v>
      </c>
      <c r="G87" s="134">
        <v>12.45</v>
      </c>
      <c r="H87" s="156">
        <v>112499.5</v>
      </c>
      <c r="I87" s="156">
        <v>56.25</v>
      </c>
      <c r="J87" s="134" t="s">
        <v>759</v>
      </c>
      <c r="K87" s="134">
        <v>57.42</v>
      </c>
      <c r="L87" s="157"/>
      <c r="M87" s="156">
        <f>IF(ISNUMBER(K87/G87),IF(NOT(K87/G87=0),K87/G87, " "), " ")</f>
        <v>4.612048192771085</v>
      </c>
      <c r="N87" s="154" t="s">
        <v>760</v>
      </c>
    </row>
    <row r="88" spans="1:14" ht="22.8" x14ac:dyDescent="0.25">
      <c r="A88" s="152">
        <v>61</v>
      </c>
      <c r="B88" s="153" t="s">
        <v>761</v>
      </c>
      <c r="C88" s="132" t="s">
        <v>762</v>
      </c>
      <c r="D88" s="154" t="s">
        <v>763</v>
      </c>
      <c r="E88" s="155">
        <v>5.0000000000000001E-3</v>
      </c>
      <c r="F88" s="134" t="s">
        <v>764</v>
      </c>
      <c r="G88" s="134">
        <v>16.25</v>
      </c>
      <c r="H88" s="156">
        <v>20660</v>
      </c>
      <c r="I88" s="156">
        <v>103.3</v>
      </c>
      <c r="J88" s="134" t="s">
        <v>765</v>
      </c>
      <c r="K88" s="134">
        <v>105.38</v>
      </c>
      <c r="L88" s="157"/>
      <c r="M88" s="156">
        <f>IF(ISNUMBER(K88/G88),IF(NOT(K88/G88=0),K88/G88, " "), " ")</f>
        <v>6.484923076923077</v>
      </c>
      <c r="N88" s="154" t="s">
        <v>766</v>
      </c>
    </row>
    <row r="89" spans="1:14" ht="22.8" x14ac:dyDescent="0.25">
      <c r="A89" s="152">
        <v>62</v>
      </c>
      <c r="B89" s="153" t="s">
        <v>767</v>
      </c>
      <c r="C89" s="132" t="s">
        <v>768</v>
      </c>
      <c r="D89" s="154" t="s">
        <v>763</v>
      </c>
      <c r="E89" s="155">
        <v>2E-3</v>
      </c>
      <c r="F89" s="134" t="s">
        <v>769</v>
      </c>
      <c r="G89" s="134">
        <v>9.82</v>
      </c>
      <c r="H89" s="156">
        <v>33880</v>
      </c>
      <c r="I89" s="156">
        <v>67.760000000000005</v>
      </c>
      <c r="J89" s="134" t="s">
        <v>770</v>
      </c>
      <c r="K89" s="134">
        <v>69.13</v>
      </c>
      <c r="L89" s="157"/>
      <c r="M89" s="156">
        <f>IF(ISNUMBER(K89/G89),IF(NOT(K89/G89=0),K89/G89, " "), " ")</f>
        <v>7.0397148676171071</v>
      </c>
      <c r="N89" s="154" t="s">
        <v>771</v>
      </c>
    </row>
    <row r="90" spans="1:14" ht="22.8" x14ac:dyDescent="0.25">
      <c r="A90" s="152">
        <v>63</v>
      </c>
      <c r="B90" s="153" t="s">
        <v>772</v>
      </c>
      <c r="C90" s="132" t="s">
        <v>773</v>
      </c>
      <c r="D90" s="154" t="s">
        <v>645</v>
      </c>
      <c r="E90" s="155">
        <v>7.0000000000000007E-2</v>
      </c>
      <c r="F90" s="134" t="s">
        <v>774</v>
      </c>
      <c r="G90" s="134">
        <v>1.86</v>
      </c>
      <c r="H90" s="156">
        <v>184.77</v>
      </c>
      <c r="I90" s="156">
        <v>12.93</v>
      </c>
      <c r="J90" s="134" t="s">
        <v>775</v>
      </c>
      <c r="K90" s="134">
        <v>13.2</v>
      </c>
      <c r="L90" s="157"/>
      <c r="M90" s="156">
        <f>IF(ISNUMBER(K90/G90),IF(NOT(K90/G90=0),K90/G90, " "), " ")</f>
        <v>7.0967741935483861</v>
      </c>
      <c r="N90" s="154" t="s">
        <v>776</v>
      </c>
    </row>
    <row r="91" spans="1:14" ht="22.8" x14ac:dyDescent="0.25">
      <c r="A91" s="152">
        <v>64</v>
      </c>
      <c r="B91" s="153" t="s">
        <v>777</v>
      </c>
      <c r="C91" s="132" t="s">
        <v>778</v>
      </c>
      <c r="D91" s="154" t="s">
        <v>676</v>
      </c>
      <c r="E91" s="155">
        <v>1</v>
      </c>
      <c r="F91" s="134" t="s">
        <v>779</v>
      </c>
      <c r="G91" s="134">
        <v>15.1</v>
      </c>
      <c r="H91" s="156"/>
      <c r="I91" s="156"/>
      <c r="J91" s="134" t="s">
        <v>780</v>
      </c>
      <c r="K91" s="134">
        <v>38.57</v>
      </c>
      <c r="L91" s="157"/>
      <c r="M91" s="156">
        <f>IF(ISNUMBER(K91/G91),IF(NOT(K91/G91=0),K91/G91, " "), " ")</f>
        <v>2.5543046357615893</v>
      </c>
      <c r="N91" s="154"/>
    </row>
    <row r="92" spans="1:14" ht="22.8" x14ac:dyDescent="0.25">
      <c r="A92" s="152">
        <v>65</v>
      </c>
      <c r="B92" s="153" t="s">
        <v>781</v>
      </c>
      <c r="C92" s="132" t="s">
        <v>782</v>
      </c>
      <c r="D92" s="154" t="s">
        <v>563</v>
      </c>
      <c r="E92" s="155">
        <v>0.01</v>
      </c>
      <c r="F92" s="134" t="s">
        <v>783</v>
      </c>
      <c r="G92" s="134">
        <v>32</v>
      </c>
      <c r="H92" s="156"/>
      <c r="I92" s="156"/>
      <c r="J92" s="134" t="s">
        <v>784</v>
      </c>
      <c r="K92" s="134">
        <v>139.13999999999999</v>
      </c>
      <c r="L92" s="157"/>
      <c r="M92" s="156">
        <f>IF(ISNUMBER(K92/G92),IF(NOT(K92/G92=0),K92/G92, " "), " ")</f>
        <v>4.3481249999999996</v>
      </c>
      <c r="N92" s="154"/>
    </row>
    <row r="93" spans="1:14" ht="22.8" x14ac:dyDescent="0.25">
      <c r="A93" s="152">
        <v>66</v>
      </c>
      <c r="B93" s="153" t="s">
        <v>785</v>
      </c>
      <c r="C93" s="132" t="s">
        <v>786</v>
      </c>
      <c r="D93" s="154" t="s">
        <v>619</v>
      </c>
      <c r="E93" s="155">
        <v>97.5</v>
      </c>
      <c r="F93" s="134" t="s">
        <v>787</v>
      </c>
      <c r="G93" s="134">
        <v>1774.5</v>
      </c>
      <c r="H93" s="156"/>
      <c r="I93" s="156"/>
      <c r="J93" s="134" t="s">
        <v>788</v>
      </c>
      <c r="K93" s="134">
        <v>5052.45</v>
      </c>
      <c r="L93" s="157"/>
      <c r="M93" s="156">
        <f>IF(ISNUMBER(K93/G93),IF(NOT(K93/G93=0),K93/G93, " "), " ")</f>
        <v>2.8472527472527474</v>
      </c>
      <c r="N93" s="154"/>
    </row>
    <row r="94" spans="1:14" ht="22.8" x14ac:dyDescent="0.25">
      <c r="A94" s="152">
        <v>67</v>
      </c>
      <c r="B94" s="153" t="s">
        <v>789</v>
      </c>
      <c r="C94" s="132" t="s">
        <v>790</v>
      </c>
      <c r="D94" s="154" t="s">
        <v>676</v>
      </c>
      <c r="E94" s="155">
        <v>6</v>
      </c>
      <c r="F94" s="134" t="s">
        <v>791</v>
      </c>
      <c r="G94" s="134">
        <v>94.2</v>
      </c>
      <c r="H94" s="156"/>
      <c r="I94" s="156"/>
      <c r="J94" s="134" t="s">
        <v>792</v>
      </c>
      <c r="K94" s="134">
        <v>114.36</v>
      </c>
      <c r="L94" s="157"/>
      <c r="M94" s="156">
        <f>IF(ISNUMBER(K94/G94),IF(NOT(K94/G94=0),K94/G94, " "), " ")</f>
        <v>1.2140127388535031</v>
      </c>
      <c r="N94" s="154"/>
    </row>
    <row r="95" spans="1:14" ht="45.6" x14ac:dyDescent="0.25">
      <c r="A95" s="152">
        <v>68</v>
      </c>
      <c r="B95" s="153" t="s">
        <v>793</v>
      </c>
      <c r="C95" s="132" t="s">
        <v>794</v>
      </c>
      <c r="D95" s="154" t="s">
        <v>676</v>
      </c>
      <c r="E95" s="155">
        <v>2</v>
      </c>
      <c r="F95" s="134" t="s">
        <v>795</v>
      </c>
      <c r="G95" s="134">
        <v>92.6</v>
      </c>
      <c r="H95" s="156"/>
      <c r="I95" s="156"/>
      <c r="J95" s="134" t="s">
        <v>796</v>
      </c>
      <c r="K95" s="134">
        <v>321.5</v>
      </c>
      <c r="L95" s="157"/>
      <c r="M95" s="156">
        <f>IF(ISNUMBER(K95/G95),IF(NOT(K95/G95=0),K95/G95, " "), " ")</f>
        <v>3.4719222462203025</v>
      </c>
      <c r="N95" s="154"/>
    </row>
    <row r="96" spans="1:14" ht="34.200000000000003" x14ac:dyDescent="0.25">
      <c r="A96" s="152">
        <v>69</v>
      </c>
      <c r="B96" s="153" t="s">
        <v>797</v>
      </c>
      <c r="C96" s="132" t="s">
        <v>798</v>
      </c>
      <c r="D96" s="154" t="s">
        <v>676</v>
      </c>
      <c r="E96" s="155">
        <v>1</v>
      </c>
      <c r="F96" s="134" t="s">
        <v>799</v>
      </c>
      <c r="G96" s="134">
        <v>89.89</v>
      </c>
      <c r="H96" s="156"/>
      <c r="I96" s="156"/>
      <c r="J96" s="134" t="s">
        <v>800</v>
      </c>
      <c r="K96" s="134">
        <v>142.05000000000001</v>
      </c>
      <c r="L96" s="157"/>
      <c r="M96" s="156">
        <f>IF(ISNUMBER(K96/G96),IF(NOT(K96/G96=0),K96/G96, " "), " ")</f>
        <v>1.5802647680498387</v>
      </c>
      <c r="N96" s="154"/>
    </row>
    <row r="97" spans="1:14" ht="22.8" x14ac:dyDescent="0.25">
      <c r="A97" s="152">
        <v>70</v>
      </c>
      <c r="B97" s="153" t="s">
        <v>801</v>
      </c>
      <c r="C97" s="132" t="s">
        <v>732</v>
      </c>
      <c r="D97" s="154" t="s">
        <v>676</v>
      </c>
      <c r="E97" s="155">
        <v>21</v>
      </c>
      <c r="F97" s="134" t="s">
        <v>733</v>
      </c>
      <c r="G97" s="134">
        <v>390.6</v>
      </c>
      <c r="H97" s="156"/>
      <c r="I97" s="156"/>
      <c r="J97" s="134" t="s">
        <v>734</v>
      </c>
      <c r="K97" s="134">
        <v>724.08</v>
      </c>
      <c r="L97" s="157"/>
      <c r="M97" s="156">
        <f>IF(ISNUMBER(K97/G97),IF(NOT(K97/G97=0),K97/G97, " "), " ")</f>
        <v>1.8537634408602151</v>
      </c>
      <c r="N97" s="154"/>
    </row>
    <row r="98" spans="1:14" ht="34.200000000000003" x14ac:dyDescent="0.25">
      <c r="A98" s="152">
        <v>71</v>
      </c>
      <c r="B98" s="153" t="s">
        <v>802</v>
      </c>
      <c r="C98" s="132" t="s">
        <v>803</v>
      </c>
      <c r="D98" s="154" t="s">
        <v>676</v>
      </c>
      <c r="E98" s="155">
        <v>2</v>
      </c>
      <c r="F98" s="134" t="s">
        <v>804</v>
      </c>
      <c r="G98" s="134">
        <v>44.6</v>
      </c>
      <c r="H98" s="156"/>
      <c r="I98" s="156"/>
      <c r="J98" s="134" t="s">
        <v>805</v>
      </c>
      <c r="K98" s="134">
        <v>197.16</v>
      </c>
      <c r="L98" s="157"/>
      <c r="M98" s="156">
        <f>IF(ISNUMBER(K98/G98),IF(NOT(K98/G98=0),K98/G98, " "), " ")</f>
        <v>4.420627802690583</v>
      </c>
      <c r="N98" s="154"/>
    </row>
    <row r="99" spans="1:14" ht="22.8" x14ac:dyDescent="0.25">
      <c r="A99" s="152">
        <v>72</v>
      </c>
      <c r="B99" s="153" t="s">
        <v>806</v>
      </c>
      <c r="C99" s="132" t="s">
        <v>807</v>
      </c>
      <c r="D99" s="154" t="s">
        <v>676</v>
      </c>
      <c r="E99" s="155">
        <v>6</v>
      </c>
      <c r="F99" s="134" t="s">
        <v>808</v>
      </c>
      <c r="G99" s="134">
        <v>149.4</v>
      </c>
      <c r="H99" s="156"/>
      <c r="I99" s="156"/>
      <c r="J99" s="134" t="s">
        <v>809</v>
      </c>
      <c r="K99" s="134">
        <v>700.5</v>
      </c>
      <c r="L99" s="157"/>
      <c r="M99" s="156">
        <f>IF(ISNUMBER(K99/G99),IF(NOT(K99/G99=0),K99/G99, " "), " ")</f>
        <v>4.688755020080321</v>
      </c>
      <c r="N99" s="154"/>
    </row>
    <row r="100" spans="1:14" ht="34.200000000000003" x14ac:dyDescent="0.25">
      <c r="A100" s="152">
        <v>73</v>
      </c>
      <c r="B100" s="153" t="s">
        <v>806</v>
      </c>
      <c r="C100" s="132" t="s">
        <v>810</v>
      </c>
      <c r="D100" s="154" t="s">
        <v>676</v>
      </c>
      <c r="E100" s="155">
        <v>4</v>
      </c>
      <c r="F100" s="134" t="s">
        <v>808</v>
      </c>
      <c r="G100" s="134">
        <v>99.6</v>
      </c>
      <c r="H100" s="156"/>
      <c r="I100" s="156"/>
      <c r="J100" s="134" t="s">
        <v>809</v>
      </c>
      <c r="K100" s="134">
        <v>467</v>
      </c>
      <c r="L100" s="157"/>
      <c r="M100" s="156">
        <f>IF(ISNUMBER(K100/G100),IF(NOT(K100/G100=0),K100/G100, " "), " ")</f>
        <v>4.6887550200803219</v>
      </c>
      <c r="N100" s="154"/>
    </row>
    <row r="101" spans="1:14" ht="45.6" x14ac:dyDescent="0.25">
      <c r="A101" s="152">
        <v>74</v>
      </c>
      <c r="B101" s="153" t="s">
        <v>806</v>
      </c>
      <c r="C101" s="132" t="s">
        <v>811</v>
      </c>
      <c r="D101" s="154" t="s">
        <v>676</v>
      </c>
      <c r="E101" s="155">
        <v>2</v>
      </c>
      <c r="F101" s="134" t="s">
        <v>808</v>
      </c>
      <c r="G101" s="134">
        <v>49.8</v>
      </c>
      <c r="H101" s="156"/>
      <c r="I101" s="156"/>
      <c r="J101" s="134" t="s">
        <v>809</v>
      </c>
      <c r="K101" s="134">
        <v>233.5</v>
      </c>
      <c r="L101" s="157"/>
      <c r="M101" s="156">
        <f>IF(ISNUMBER(K101/G101),IF(NOT(K101/G101=0),K101/G101, " "), " ")</f>
        <v>4.6887550200803219</v>
      </c>
      <c r="N101" s="154"/>
    </row>
    <row r="102" spans="1:14" ht="22.8" x14ac:dyDescent="0.25">
      <c r="A102" s="152">
        <v>75</v>
      </c>
      <c r="B102" s="153" t="s">
        <v>812</v>
      </c>
      <c r="C102" s="132" t="s">
        <v>813</v>
      </c>
      <c r="D102" s="154" t="s">
        <v>676</v>
      </c>
      <c r="E102" s="155">
        <v>1</v>
      </c>
      <c r="F102" s="134" t="s">
        <v>814</v>
      </c>
      <c r="G102" s="134">
        <v>29.3</v>
      </c>
      <c r="H102" s="156"/>
      <c r="I102" s="156"/>
      <c r="J102" s="134" t="s">
        <v>815</v>
      </c>
      <c r="K102" s="134">
        <v>74.81</v>
      </c>
      <c r="L102" s="157"/>
      <c r="M102" s="156">
        <f>IF(ISNUMBER(K102/G102),IF(NOT(K102/G102=0),K102/G102, " "), " ")</f>
        <v>2.5532423208191126</v>
      </c>
      <c r="N102" s="154"/>
    </row>
    <row r="103" spans="1:14" ht="22.8" x14ac:dyDescent="0.25">
      <c r="A103" s="152">
        <v>76</v>
      </c>
      <c r="B103" s="153" t="s">
        <v>816</v>
      </c>
      <c r="C103" s="132" t="s">
        <v>807</v>
      </c>
      <c r="D103" s="154" t="s">
        <v>676</v>
      </c>
      <c r="E103" s="155">
        <v>7</v>
      </c>
      <c r="F103" s="134" t="s">
        <v>817</v>
      </c>
      <c r="G103" s="134">
        <v>304.5</v>
      </c>
      <c r="H103" s="156"/>
      <c r="I103" s="156"/>
      <c r="J103" s="134" t="s">
        <v>818</v>
      </c>
      <c r="K103" s="134">
        <v>814.24</v>
      </c>
      <c r="L103" s="157"/>
      <c r="M103" s="156">
        <f>IF(ISNUMBER(K103/G103),IF(NOT(K103/G103=0),K103/G103, " "), " ")</f>
        <v>2.6740229885057474</v>
      </c>
      <c r="N103" s="154"/>
    </row>
    <row r="104" spans="1:14" ht="22.8" x14ac:dyDescent="0.25">
      <c r="A104" s="152">
        <v>77</v>
      </c>
      <c r="B104" s="153" t="s">
        <v>816</v>
      </c>
      <c r="C104" s="132" t="s">
        <v>819</v>
      </c>
      <c r="D104" s="154" t="s">
        <v>676</v>
      </c>
      <c r="E104" s="155">
        <v>6</v>
      </c>
      <c r="F104" s="134" t="s">
        <v>817</v>
      </c>
      <c r="G104" s="134">
        <v>261</v>
      </c>
      <c r="H104" s="156"/>
      <c r="I104" s="156"/>
      <c r="J104" s="134" t="s">
        <v>818</v>
      </c>
      <c r="K104" s="134">
        <v>697.92</v>
      </c>
      <c r="L104" s="157"/>
      <c r="M104" s="156">
        <f>IF(ISNUMBER(K104/G104),IF(NOT(K104/G104=0),K104/G104, " "), " ")</f>
        <v>2.6740229885057469</v>
      </c>
      <c r="N104" s="154"/>
    </row>
    <row r="105" spans="1:14" ht="22.8" x14ac:dyDescent="0.25">
      <c r="A105" s="152">
        <v>78</v>
      </c>
      <c r="B105" s="153" t="s">
        <v>816</v>
      </c>
      <c r="C105" s="132" t="s">
        <v>820</v>
      </c>
      <c r="D105" s="154" t="s">
        <v>676</v>
      </c>
      <c r="E105" s="155">
        <v>1</v>
      </c>
      <c r="F105" s="134" t="s">
        <v>817</v>
      </c>
      <c r="G105" s="134">
        <v>43.5</v>
      </c>
      <c r="H105" s="156"/>
      <c r="I105" s="156"/>
      <c r="J105" s="134" t="s">
        <v>818</v>
      </c>
      <c r="K105" s="134">
        <v>116.32</v>
      </c>
      <c r="L105" s="157"/>
      <c r="M105" s="156">
        <f>IF(ISNUMBER(K105/G105),IF(NOT(K105/G105=0),K105/G105, " "), " ")</f>
        <v>2.6740229885057469</v>
      </c>
      <c r="N105" s="154"/>
    </row>
    <row r="106" spans="1:14" ht="22.8" x14ac:dyDescent="0.25">
      <c r="A106" s="152">
        <v>79</v>
      </c>
      <c r="B106" s="153" t="s">
        <v>821</v>
      </c>
      <c r="C106" s="132" t="s">
        <v>822</v>
      </c>
      <c r="D106" s="154" t="s">
        <v>676</v>
      </c>
      <c r="E106" s="155">
        <v>1</v>
      </c>
      <c r="F106" s="134" t="s">
        <v>823</v>
      </c>
      <c r="G106" s="134">
        <v>60.8</v>
      </c>
      <c r="H106" s="156"/>
      <c r="I106" s="156"/>
      <c r="J106" s="134" t="s">
        <v>824</v>
      </c>
      <c r="K106" s="134">
        <v>189.39</v>
      </c>
      <c r="L106" s="157"/>
      <c r="M106" s="156">
        <f>IF(ISNUMBER(K106/G106),IF(NOT(K106/G106=0),K106/G106, " "), " ")</f>
        <v>3.1149671052631578</v>
      </c>
      <c r="N106" s="154"/>
    </row>
    <row r="107" spans="1:14" ht="22.8" x14ac:dyDescent="0.25">
      <c r="A107" s="152">
        <v>80</v>
      </c>
      <c r="B107" s="153" t="s">
        <v>825</v>
      </c>
      <c r="C107" s="132" t="s">
        <v>826</v>
      </c>
      <c r="D107" s="154" t="s">
        <v>676</v>
      </c>
      <c r="E107" s="155">
        <v>11</v>
      </c>
      <c r="F107" s="134" t="s">
        <v>827</v>
      </c>
      <c r="G107" s="134">
        <v>26.51</v>
      </c>
      <c r="H107" s="156"/>
      <c r="I107" s="156"/>
      <c r="J107" s="134" t="s">
        <v>828</v>
      </c>
      <c r="K107" s="134">
        <v>193.27</v>
      </c>
      <c r="L107" s="157"/>
      <c r="M107" s="156">
        <f>IF(ISNUMBER(K107/G107),IF(NOT(K107/G107=0),K107/G107, " "), " ")</f>
        <v>7.2904564315352696</v>
      </c>
      <c r="N107" s="154"/>
    </row>
    <row r="108" spans="1:14" ht="22.8" x14ac:dyDescent="0.25">
      <c r="A108" s="152">
        <v>81</v>
      </c>
      <c r="B108" s="153" t="s">
        <v>829</v>
      </c>
      <c r="C108" s="132" t="s">
        <v>830</v>
      </c>
      <c r="D108" s="154" t="s">
        <v>831</v>
      </c>
      <c r="E108" s="155">
        <v>0.8</v>
      </c>
      <c r="F108" s="134" t="s">
        <v>832</v>
      </c>
      <c r="G108" s="134">
        <v>62.16</v>
      </c>
      <c r="H108" s="156"/>
      <c r="I108" s="156"/>
      <c r="J108" s="134" t="s">
        <v>833</v>
      </c>
      <c r="K108" s="134">
        <v>290.60000000000002</v>
      </c>
      <c r="L108" s="157"/>
      <c r="M108" s="156">
        <f>IF(ISNUMBER(K108/G108),IF(NOT(K108/G108=0),K108/G108, " "), " ")</f>
        <v>4.6750321750321753</v>
      </c>
      <c r="N108" s="154"/>
    </row>
    <row r="109" spans="1:14" ht="22.8" x14ac:dyDescent="0.25">
      <c r="A109" s="152">
        <v>82</v>
      </c>
      <c r="B109" s="153" t="s">
        <v>834</v>
      </c>
      <c r="C109" s="132" t="s">
        <v>835</v>
      </c>
      <c r="D109" s="154" t="s">
        <v>676</v>
      </c>
      <c r="E109" s="155">
        <v>1</v>
      </c>
      <c r="F109" s="134" t="s">
        <v>836</v>
      </c>
      <c r="G109" s="134">
        <v>700</v>
      </c>
      <c r="H109" s="156"/>
      <c r="I109" s="156"/>
      <c r="J109" s="134" t="s">
        <v>837</v>
      </c>
      <c r="K109" s="134">
        <v>896.57</v>
      </c>
      <c r="L109" s="157"/>
      <c r="M109" s="156">
        <f>IF(ISNUMBER(K109/G109),IF(NOT(K109/G109=0),K109/G109, " "), " ")</f>
        <v>1.2808142857142857</v>
      </c>
      <c r="N109" s="154"/>
    </row>
    <row r="110" spans="1:14" ht="22.8" x14ac:dyDescent="0.25">
      <c r="A110" s="152">
        <v>83</v>
      </c>
      <c r="B110" s="153" t="s">
        <v>838</v>
      </c>
      <c r="C110" s="132" t="s">
        <v>839</v>
      </c>
      <c r="D110" s="154" t="s">
        <v>676</v>
      </c>
      <c r="E110" s="155">
        <v>1</v>
      </c>
      <c r="F110" s="134" t="s">
        <v>840</v>
      </c>
      <c r="G110" s="134">
        <v>39.299999999999997</v>
      </c>
      <c r="H110" s="156"/>
      <c r="I110" s="156"/>
      <c r="J110" s="134" t="s">
        <v>841</v>
      </c>
      <c r="K110" s="134">
        <v>90.07</v>
      </c>
      <c r="L110" s="157"/>
      <c r="M110" s="156">
        <f>IF(ISNUMBER(K110/G110),IF(NOT(K110/G110=0),K110/G110, " "), " ")</f>
        <v>2.2918575063613233</v>
      </c>
      <c r="N110" s="154"/>
    </row>
    <row r="111" spans="1:14" ht="57" x14ac:dyDescent="0.25">
      <c r="A111" s="152">
        <v>84</v>
      </c>
      <c r="B111" s="153" t="s">
        <v>842</v>
      </c>
      <c r="C111" s="132" t="s">
        <v>843</v>
      </c>
      <c r="D111" s="154" t="s">
        <v>676</v>
      </c>
      <c r="E111" s="155">
        <v>1</v>
      </c>
      <c r="F111" s="134" t="s">
        <v>844</v>
      </c>
      <c r="G111" s="134">
        <v>42.3</v>
      </c>
      <c r="H111" s="156"/>
      <c r="I111" s="156"/>
      <c r="J111" s="134" t="s">
        <v>845</v>
      </c>
      <c r="K111" s="134">
        <v>90.04</v>
      </c>
      <c r="L111" s="157"/>
      <c r="M111" s="156">
        <f>IF(ISNUMBER(K111/G111),IF(NOT(K111/G111=0),K111/G111, " "), " ")</f>
        <v>2.1286052009456267</v>
      </c>
      <c r="N111" s="154"/>
    </row>
    <row r="112" spans="1:14" ht="22.8" x14ac:dyDescent="0.25">
      <c r="A112" s="152">
        <v>85</v>
      </c>
      <c r="B112" s="153" t="s">
        <v>846</v>
      </c>
      <c r="C112" s="132" t="s">
        <v>847</v>
      </c>
      <c r="D112" s="154" t="s">
        <v>676</v>
      </c>
      <c r="E112" s="155">
        <v>9</v>
      </c>
      <c r="F112" s="134" t="s">
        <v>848</v>
      </c>
      <c r="G112" s="134">
        <v>22.05</v>
      </c>
      <c r="H112" s="156"/>
      <c r="I112" s="156"/>
      <c r="J112" s="134" t="s">
        <v>849</v>
      </c>
      <c r="K112" s="134">
        <v>55.26</v>
      </c>
      <c r="L112" s="157"/>
      <c r="M112" s="156">
        <f>IF(ISNUMBER(K112/G112),IF(NOT(K112/G112=0),K112/G112, " "), " ")</f>
        <v>2.5061224489795917</v>
      </c>
      <c r="N112" s="154"/>
    </row>
    <row r="113" spans="1:14" ht="22.8" x14ac:dyDescent="0.25">
      <c r="A113" s="152">
        <v>86</v>
      </c>
      <c r="B113" s="153" t="s">
        <v>850</v>
      </c>
      <c r="C113" s="132" t="s">
        <v>851</v>
      </c>
      <c r="D113" s="154" t="s">
        <v>702</v>
      </c>
      <c r="E113" s="155">
        <v>3.9119999999999999</v>
      </c>
      <c r="F113" s="134" t="s">
        <v>852</v>
      </c>
      <c r="G113" s="134">
        <v>32.82</v>
      </c>
      <c r="H113" s="156"/>
      <c r="I113" s="156"/>
      <c r="J113" s="134" t="s">
        <v>853</v>
      </c>
      <c r="K113" s="134">
        <v>72.489999999999995</v>
      </c>
      <c r="L113" s="157"/>
      <c r="M113" s="156">
        <f>IF(ISNUMBER(K113/G113),IF(NOT(K113/G113=0),K113/G113, " "), " ")</f>
        <v>2.2087141986593539</v>
      </c>
      <c r="N113" s="154"/>
    </row>
    <row r="114" spans="1:14" ht="22.8" x14ac:dyDescent="0.25">
      <c r="A114" s="152">
        <v>87</v>
      </c>
      <c r="B114" s="153" t="s">
        <v>854</v>
      </c>
      <c r="C114" s="132" t="s">
        <v>855</v>
      </c>
      <c r="D114" s="154" t="s">
        <v>702</v>
      </c>
      <c r="E114" s="155">
        <v>10</v>
      </c>
      <c r="F114" s="134" t="s">
        <v>856</v>
      </c>
      <c r="G114" s="134">
        <v>169.2</v>
      </c>
      <c r="H114" s="156"/>
      <c r="I114" s="156"/>
      <c r="J114" s="134" t="s">
        <v>857</v>
      </c>
      <c r="K114" s="134">
        <v>475.8</v>
      </c>
      <c r="L114" s="157"/>
      <c r="M114" s="156">
        <f>IF(ISNUMBER(K114/G114),IF(NOT(K114/G114=0),K114/G114, " "), " ")</f>
        <v>2.8120567375886529</v>
      </c>
      <c r="N114" s="154"/>
    </row>
    <row r="115" spans="1:14" ht="22.8" x14ac:dyDescent="0.25">
      <c r="A115" s="152">
        <v>88</v>
      </c>
      <c r="B115" s="153" t="s">
        <v>858</v>
      </c>
      <c r="C115" s="132" t="s">
        <v>859</v>
      </c>
      <c r="D115" s="154" t="s">
        <v>676</v>
      </c>
      <c r="E115" s="155">
        <v>2</v>
      </c>
      <c r="F115" s="134" t="s">
        <v>860</v>
      </c>
      <c r="G115" s="134">
        <v>1.94</v>
      </c>
      <c r="H115" s="156"/>
      <c r="I115" s="156"/>
      <c r="J115" s="134" t="s">
        <v>861</v>
      </c>
      <c r="K115" s="134">
        <v>8.82</v>
      </c>
      <c r="L115" s="157"/>
      <c r="M115" s="156">
        <f>IF(ISNUMBER(K115/G115),IF(NOT(K115/G115=0),K115/G115, " "), " ")</f>
        <v>4.5463917525773194</v>
      </c>
      <c r="N115" s="154"/>
    </row>
    <row r="116" spans="1:14" ht="34.200000000000003" x14ac:dyDescent="0.25">
      <c r="A116" s="152">
        <v>89</v>
      </c>
      <c r="B116" s="153" t="s">
        <v>862</v>
      </c>
      <c r="C116" s="132" t="s">
        <v>863</v>
      </c>
      <c r="D116" s="154" t="s">
        <v>676</v>
      </c>
      <c r="E116" s="155">
        <v>6</v>
      </c>
      <c r="F116" s="134" t="s">
        <v>864</v>
      </c>
      <c r="G116" s="134">
        <v>74.760000000000005</v>
      </c>
      <c r="H116" s="156"/>
      <c r="I116" s="156"/>
      <c r="J116" s="134" t="s">
        <v>865</v>
      </c>
      <c r="K116" s="134">
        <v>175.32</v>
      </c>
      <c r="L116" s="157"/>
      <c r="M116" s="156">
        <f>IF(ISNUMBER(K116/G116),IF(NOT(K116/G116=0),K116/G116, " "), " ")</f>
        <v>2.3451043338683784</v>
      </c>
      <c r="N116" s="154"/>
    </row>
    <row r="117" spans="1:14" ht="19.350000000000001" customHeight="1" x14ac:dyDescent="0.25">
      <c r="A117" s="150" t="s">
        <v>866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19.350000000000001" customHeight="1" x14ac:dyDescent="0.25">
      <c r="A118" s="128" t="s">
        <v>570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  <row r="119" spans="1:14" ht="22.8" x14ac:dyDescent="0.25">
      <c r="A119" s="152">
        <v>90</v>
      </c>
      <c r="B119" s="153" t="s">
        <v>867</v>
      </c>
      <c r="C119" s="132" t="s">
        <v>868</v>
      </c>
      <c r="D119" s="154" t="s">
        <v>619</v>
      </c>
      <c r="E119" s="155">
        <v>89.38</v>
      </c>
      <c r="F119" s="134" t="s">
        <v>535</v>
      </c>
      <c r="G119" s="134"/>
      <c r="H119" s="156"/>
      <c r="I119" s="156"/>
      <c r="J119" s="134" t="s">
        <v>535</v>
      </c>
      <c r="K119" s="134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869</v>
      </c>
      <c r="C120" s="132" t="s">
        <v>870</v>
      </c>
      <c r="D120" s="154" t="s">
        <v>676</v>
      </c>
      <c r="E120" s="155">
        <v>59</v>
      </c>
      <c r="F120" s="134" t="s">
        <v>535</v>
      </c>
      <c r="G120" s="134"/>
      <c r="H120" s="156"/>
      <c r="I120" s="156"/>
      <c r="J120" s="134" t="s">
        <v>535</v>
      </c>
      <c r="K120" s="134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2">
        <v>92</v>
      </c>
      <c r="B121" s="153" t="s">
        <v>871</v>
      </c>
      <c r="C121" s="132" t="s">
        <v>872</v>
      </c>
      <c r="D121" s="154" t="s">
        <v>563</v>
      </c>
      <c r="E121" s="155">
        <v>0.10920000000000001</v>
      </c>
      <c r="F121" s="134" t="s">
        <v>535</v>
      </c>
      <c r="G121" s="134"/>
      <c r="H121" s="156"/>
      <c r="I121" s="156"/>
      <c r="J121" s="134" t="s">
        <v>535</v>
      </c>
      <c r="K121" s="134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8">
        <v>93</v>
      </c>
      <c r="B122" s="159" t="s">
        <v>873</v>
      </c>
      <c r="C122" s="138" t="s">
        <v>874</v>
      </c>
      <c r="D122" s="160" t="s">
        <v>563</v>
      </c>
      <c r="E122" s="161">
        <v>1.0406</v>
      </c>
      <c r="F122" s="140" t="s">
        <v>535</v>
      </c>
      <c r="G122" s="140"/>
      <c r="H122" s="162"/>
      <c r="I122" s="162"/>
      <c r="J122" s="140" t="s">
        <v>535</v>
      </c>
      <c r="K122" s="140"/>
      <c r="L122" s="163"/>
      <c r="M122" s="162" t="str">
        <f>IF(ISNUMBER(K122/G122),IF(NOT(K122/G122=0),K122/G122, " "), " ")</f>
        <v xml:space="preserve"> </v>
      </c>
      <c r="N122" s="160"/>
    </row>
    <row r="123" spans="1:14" x14ac:dyDescent="0.25">
      <c r="A123" s="144" t="s">
        <v>455</v>
      </c>
      <c r="B123" s="145"/>
      <c r="C123" s="145"/>
      <c r="D123" s="145"/>
      <c r="E123" s="145"/>
      <c r="F123" s="145"/>
      <c r="G123" s="164">
        <v>12297</v>
      </c>
      <c r="H123" s="165"/>
      <c r="I123" s="165"/>
      <c r="J123" s="165"/>
      <c r="K123" s="164">
        <v>58407</v>
      </c>
      <c r="L123" s="166"/>
      <c r="M123" s="164">
        <f ca="1">IF(ISNUMBER(INDIRECT("K" &amp; ROW())/INDIRECT("G" &amp; ROW())),INDIRECT("K" &amp; ROW())/INDIRECT("G" &amp; ROW()), " ")</f>
        <v>4.7496950475725788</v>
      </c>
      <c r="N123" s="146" t="s">
        <v>875</v>
      </c>
    </row>
    <row r="124" spans="1:14" x14ac:dyDescent="0.25">
      <c r="A124" s="144" t="s">
        <v>460</v>
      </c>
      <c r="B124" s="145"/>
      <c r="C124" s="145"/>
      <c r="D124" s="145"/>
      <c r="E124" s="145"/>
      <c r="F124" s="145"/>
      <c r="G124" s="164"/>
      <c r="H124" s="165"/>
      <c r="I124" s="165"/>
      <c r="J124" s="165"/>
      <c r="K124" s="164"/>
      <c r="L124" s="166"/>
      <c r="M124" s="164" t="str">
        <f ca="1">IF(ISNUMBER(INDIRECT("K" &amp; ROW())/INDIRECT("G" &amp; ROW())),INDIRECT("K" &amp; ROW())/INDIRECT("G" &amp; ROW()), " ")</f>
        <v xml:space="preserve"> </v>
      </c>
      <c r="N124" s="146" t="s">
        <v>875</v>
      </c>
    </row>
    <row r="125" spans="1:14" x14ac:dyDescent="0.25">
      <c r="A125" s="144" t="s">
        <v>461</v>
      </c>
      <c r="B125" s="145"/>
      <c r="C125" s="145"/>
      <c r="D125" s="145"/>
      <c r="E125" s="145"/>
      <c r="F125" s="145"/>
      <c r="G125" s="164">
        <v>2436</v>
      </c>
      <c r="H125" s="165"/>
      <c r="I125" s="165"/>
      <c r="J125" s="165"/>
      <c r="K125" s="164">
        <v>26873</v>
      </c>
      <c r="L125" s="166"/>
      <c r="M125" s="164">
        <f ca="1">IF(ISNUMBER(INDIRECT("K" &amp; ROW())/INDIRECT("G" &amp; ROW())),INDIRECT("K" &amp; ROW())/INDIRECT("G" &amp; ROW()), " ")</f>
        <v>11.031609195402298</v>
      </c>
      <c r="N125" s="146" t="s">
        <v>875</v>
      </c>
    </row>
    <row r="126" spans="1:14" x14ac:dyDescent="0.25">
      <c r="A126" s="144" t="s">
        <v>462</v>
      </c>
      <c r="B126" s="145"/>
      <c r="C126" s="145"/>
      <c r="D126" s="145"/>
      <c r="E126" s="145"/>
      <c r="F126" s="145"/>
      <c r="G126" s="164">
        <v>9720</v>
      </c>
      <c r="H126" s="165"/>
      <c r="I126" s="165"/>
      <c r="J126" s="165"/>
      <c r="K126" s="164">
        <v>30810</v>
      </c>
      <c r="L126" s="166"/>
      <c r="M126" s="164">
        <f ca="1">IF(ISNUMBER(INDIRECT("K" &amp; ROW())/INDIRECT("G" &amp; ROW())),INDIRECT("K" &amp; ROW())/INDIRECT("G" &amp; ROW()), " ")</f>
        <v>3.1697530864197532</v>
      </c>
      <c r="N126" s="146" t="s">
        <v>875</v>
      </c>
    </row>
    <row r="127" spans="1:14" x14ac:dyDescent="0.25">
      <c r="A127" s="144" t="s">
        <v>463</v>
      </c>
      <c r="B127" s="145"/>
      <c r="C127" s="145"/>
      <c r="D127" s="145"/>
      <c r="E127" s="145"/>
      <c r="F127" s="145"/>
      <c r="G127" s="164">
        <v>143</v>
      </c>
      <c r="H127" s="165"/>
      <c r="I127" s="165"/>
      <c r="J127" s="165"/>
      <c r="K127" s="164">
        <v>759</v>
      </c>
      <c r="L127" s="166"/>
      <c r="M127" s="164">
        <f ca="1">IF(ISNUMBER(INDIRECT("K" &amp; ROW())/INDIRECT("G" &amp; ROW())),INDIRECT("K" &amp; ROW())/INDIRECT("G" &amp; ROW()), " ")</f>
        <v>5.3076923076923075</v>
      </c>
      <c r="N127" s="146" t="s">
        <v>875</v>
      </c>
    </row>
    <row r="128" spans="1:14" x14ac:dyDescent="0.25">
      <c r="A128" s="147" t="s">
        <v>464</v>
      </c>
      <c r="B128" s="148"/>
      <c r="C128" s="148"/>
      <c r="D128" s="148"/>
      <c r="E128" s="148"/>
      <c r="F128" s="148"/>
      <c r="G128" s="167">
        <v>2433</v>
      </c>
      <c r="H128" s="168"/>
      <c r="I128" s="168"/>
      <c r="J128" s="168"/>
      <c r="K128" s="167">
        <v>22925</v>
      </c>
      <c r="L128" s="169"/>
      <c r="M128" s="167">
        <f ca="1">IF(ISNUMBER(INDIRECT("K" &amp; ROW())/INDIRECT("G" &amp; ROW())),INDIRECT("K" &amp; ROW())/INDIRECT("G" &amp; ROW()), " ")</f>
        <v>9.4225236333744355</v>
      </c>
      <c r="N128" s="149" t="s">
        <v>875</v>
      </c>
    </row>
    <row r="129" spans="1:14" x14ac:dyDescent="0.25">
      <c r="A129" s="147" t="s">
        <v>465</v>
      </c>
      <c r="B129" s="148"/>
      <c r="C129" s="148"/>
      <c r="D129" s="148"/>
      <c r="E129" s="148"/>
      <c r="F129" s="148"/>
      <c r="G129" s="167">
        <v>1479</v>
      </c>
      <c r="H129" s="168"/>
      <c r="I129" s="168"/>
      <c r="J129" s="168"/>
      <c r="K129" s="167">
        <v>13045</v>
      </c>
      <c r="L129" s="169"/>
      <c r="M129" s="167">
        <f ca="1">IF(ISNUMBER(INDIRECT("K" &amp; ROW())/INDIRECT("G" &amp; ROW())),INDIRECT("K" &amp; ROW())/INDIRECT("G" &amp; ROW()), " ")</f>
        <v>8.8201487491548338</v>
      </c>
      <c r="N129" s="149" t="s">
        <v>875</v>
      </c>
    </row>
    <row r="130" spans="1:14" x14ac:dyDescent="0.25">
      <c r="A130" s="147" t="s">
        <v>466</v>
      </c>
      <c r="B130" s="148"/>
      <c r="C130" s="148"/>
      <c r="D130" s="148"/>
      <c r="E130" s="148"/>
      <c r="F130" s="148"/>
      <c r="G130" s="167"/>
      <c r="H130" s="168"/>
      <c r="I130" s="168"/>
      <c r="J130" s="168"/>
      <c r="K130" s="167"/>
      <c r="L130" s="169"/>
      <c r="M130" s="167" t="str">
        <f ca="1">IF(ISNUMBER(INDIRECT("K" &amp; ROW())/INDIRECT("G" &amp; ROW())),INDIRECT("K" &amp; ROW())/INDIRECT("G" &amp; ROW()), " ")</f>
        <v xml:space="preserve"> </v>
      </c>
      <c r="N130" s="149" t="s">
        <v>875</v>
      </c>
    </row>
    <row r="131" spans="1:14" ht="30" customHeight="1" x14ac:dyDescent="0.25">
      <c r="A131" s="144" t="s">
        <v>467</v>
      </c>
      <c r="B131" s="145"/>
      <c r="C131" s="145"/>
      <c r="D131" s="145"/>
      <c r="E131" s="145"/>
      <c r="F131" s="145"/>
      <c r="G131" s="164">
        <v>10955</v>
      </c>
      <c r="H131" s="165"/>
      <c r="I131" s="165"/>
      <c r="J131" s="165"/>
      <c r="K131" s="164">
        <v>69393</v>
      </c>
      <c r="L131" s="166"/>
      <c r="M131" s="164">
        <f ca="1">IF(ISNUMBER(INDIRECT("K" &amp; ROW())/INDIRECT("G" &amp; ROW())),INDIRECT("K" &amp; ROW())/INDIRECT("G" &amp; ROW()), " ")</f>
        <v>6.3343678685531719</v>
      </c>
      <c r="N131" s="146" t="s">
        <v>875</v>
      </c>
    </row>
    <row r="132" spans="1:14" ht="30" customHeight="1" x14ac:dyDescent="0.25">
      <c r="A132" s="144" t="s">
        <v>468</v>
      </c>
      <c r="B132" s="145"/>
      <c r="C132" s="145"/>
      <c r="D132" s="145"/>
      <c r="E132" s="145"/>
      <c r="F132" s="145"/>
      <c r="G132" s="164">
        <v>217</v>
      </c>
      <c r="H132" s="165"/>
      <c r="I132" s="165"/>
      <c r="J132" s="165"/>
      <c r="K132" s="164">
        <v>965</v>
      </c>
      <c r="L132" s="166"/>
      <c r="M132" s="164">
        <f ca="1">IF(ISNUMBER(INDIRECT("K" &amp; ROW())/INDIRECT("G" &amp; ROW())),INDIRECT("K" &amp; ROW())/INDIRECT("G" &amp; ROW()), " ")</f>
        <v>4.4470046082949306</v>
      </c>
      <c r="N132" s="146" t="s">
        <v>875</v>
      </c>
    </row>
    <row r="133" spans="1:14" x14ac:dyDescent="0.25">
      <c r="A133" s="144" t="s">
        <v>469</v>
      </c>
      <c r="B133" s="145"/>
      <c r="C133" s="145"/>
      <c r="D133" s="145"/>
      <c r="E133" s="145"/>
      <c r="F133" s="145"/>
      <c r="G133" s="164">
        <v>4547</v>
      </c>
      <c r="H133" s="165"/>
      <c r="I133" s="165"/>
      <c r="J133" s="165"/>
      <c r="K133" s="164">
        <v>21244</v>
      </c>
      <c r="L133" s="166"/>
      <c r="M133" s="164">
        <f ca="1">IF(ISNUMBER(INDIRECT("K" &amp; ROW())/INDIRECT("G" &amp; ROW())),INDIRECT("K" &amp; ROW())/INDIRECT("G" &amp; ROW()), " ")</f>
        <v>4.6720914888937761</v>
      </c>
      <c r="N133" s="146" t="s">
        <v>875</v>
      </c>
    </row>
    <row r="134" spans="1:14" x14ac:dyDescent="0.25">
      <c r="A134" s="144" t="s">
        <v>470</v>
      </c>
      <c r="B134" s="145"/>
      <c r="C134" s="145"/>
      <c r="D134" s="145"/>
      <c r="E134" s="145"/>
      <c r="F134" s="145"/>
      <c r="G134" s="164">
        <v>162</v>
      </c>
      <c r="H134" s="165"/>
      <c r="I134" s="165"/>
      <c r="J134" s="165"/>
      <c r="K134" s="164">
        <v>968</v>
      </c>
      <c r="L134" s="166"/>
      <c r="M134" s="164">
        <f ca="1">IF(ISNUMBER(INDIRECT("K" &amp; ROW())/INDIRECT("G" &amp; ROW())),INDIRECT("K" &amp; ROW())/INDIRECT("G" &amp; ROW()), " ")</f>
        <v>5.9753086419753085</v>
      </c>
      <c r="N134" s="146" t="s">
        <v>875</v>
      </c>
    </row>
    <row r="135" spans="1:14" x14ac:dyDescent="0.25">
      <c r="A135" s="144" t="s">
        <v>471</v>
      </c>
      <c r="B135" s="145"/>
      <c r="C135" s="145"/>
      <c r="D135" s="145"/>
      <c r="E135" s="145"/>
      <c r="F135" s="145"/>
      <c r="G135" s="164">
        <v>23</v>
      </c>
      <c r="H135" s="165"/>
      <c r="I135" s="165"/>
      <c r="J135" s="165"/>
      <c r="K135" s="164">
        <v>233</v>
      </c>
      <c r="L135" s="166"/>
      <c r="M135" s="164">
        <f ca="1">IF(ISNUMBER(INDIRECT("K" &amp; ROW())/INDIRECT("G" &amp; ROW())),INDIRECT("K" &amp; ROW())/INDIRECT("G" &amp; ROW()), " ")</f>
        <v>10.130434782608695</v>
      </c>
      <c r="N135" s="146" t="s">
        <v>875</v>
      </c>
    </row>
    <row r="136" spans="1:14" x14ac:dyDescent="0.25">
      <c r="A136" s="144" t="s">
        <v>472</v>
      </c>
      <c r="B136" s="145"/>
      <c r="C136" s="145"/>
      <c r="D136" s="145"/>
      <c r="E136" s="145"/>
      <c r="F136" s="145"/>
      <c r="G136" s="164">
        <v>2</v>
      </c>
      <c r="H136" s="165"/>
      <c r="I136" s="165"/>
      <c r="J136" s="165"/>
      <c r="K136" s="164">
        <v>14</v>
      </c>
      <c r="L136" s="166"/>
      <c r="M136" s="164">
        <f ca="1">IF(ISNUMBER(INDIRECT("K" &amp; ROW())/INDIRECT("G" &amp; ROW())),INDIRECT("K" &amp; ROW())/INDIRECT("G" &amp; ROW()), " ")</f>
        <v>7</v>
      </c>
      <c r="N136" s="146" t="s">
        <v>875</v>
      </c>
    </row>
    <row r="137" spans="1:14" x14ac:dyDescent="0.25">
      <c r="A137" s="144" t="s">
        <v>473</v>
      </c>
      <c r="B137" s="145"/>
      <c r="C137" s="145"/>
      <c r="D137" s="145"/>
      <c r="E137" s="145"/>
      <c r="F137" s="145"/>
      <c r="G137" s="164">
        <v>3</v>
      </c>
      <c r="H137" s="165"/>
      <c r="I137" s="165"/>
      <c r="J137" s="165"/>
      <c r="K137" s="164">
        <v>14</v>
      </c>
      <c r="L137" s="166"/>
      <c r="M137" s="164">
        <f ca="1">IF(ISNUMBER(INDIRECT("K" &amp; ROW())/INDIRECT("G" &amp; ROW())),INDIRECT("K" &amp; ROW())/INDIRECT("G" &amp; ROW()), " ")</f>
        <v>4.666666666666667</v>
      </c>
      <c r="N137" s="146" t="s">
        <v>875</v>
      </c>
    </row>
    <row r="138" spans="1:14" ht="30" customHeight="1" x14ac:dyDescent="0.25">
      <c r="A138" s="144" t="s">
        <v>474</v>
      </c>
      <c r="B138" s="145"/>
      <c r="C138" s="145"/>
      <c r="D138" s="145"/>
      <c r="E138" s="145"/>
      <c r="F138" s="145"/>
      <c r="G138" s="164">
        <v>300</v>
      </c>
      <c r="H138" s="165"/>
      <c r="I138" s="165"/>
      <c r="J138" s="165"/>
      <c r="K138" s="164">
        <v>1546</v>
      </c>
      <c r="L138" s="166"/>
      <c r="M138" s="164">
        <f ca="1">IF(ISNUMBER(INDIRECT("K" &amp; ROW())/INDIRECT("G" &amp; ROW())),INDIRECT("K" &amp; ROW())/INDIRECT("G" &amp; ROW()), " ")</f>
        <v>5.1533333333333333</v>
      </c>
      <c r="N138" s="146" t="s">
        <v>875</v>
      </c>
    </row>
    <row r="139" spans="1:14" x14ac:dyDescent="0.25">
      <c r="A139" s="144" t="s">
        <v>475</v>
      </c>
      <c r="B139" s="145"/>
      <c r="C139" s="145"/>
      <c r="D139" s="145"/>
      <c r="E139" s="145"/>
      <c r="F139" s="145"/>
      <c r="G139" s="164">
        <v>16209</v>
      </c>
      <c r="H139" s="165"/>
      <c r="I139" s="165"/>
      <c r="J139" s="165"/>
      <c r="K139" s="164">
        <v>94377</v>
      </c>
      <c r="L139" s="166"/>
      <c r="M139" s="164">
        <f ca="1">IF(ISNUMBER(INDIRECT("K" &amp; ROW())/INDIRECT("G" &amp; ROW())),INDIRECT("K" &amp; ROW())/INDIRECT("G" &amp; ROW()), " ")</f>
        <v>5.8225060151767538</v>
      </c>
      <c r="N139" s="146" t="s">
        <v>875</v>
      </c>
    </row>
    <row r="140" spans="1:14" ht="30" customHeight="1" x14ac:dyDescent="0.25">
      <c r="A140" s="144" t="s">
        <v>476</v>
      </c>
      <c r="B140" s="145"/>
      <c r="C140" s="145"/>
      <c r="D140" s="145"/>
      <c r="E140" s="145"/>
      <c r="F140" s="145"/>
      <c r="G140" s="164">
        <v>1889.89</v>
      </c>
      <c r="H140" s="165"/>
      <c r="I140" s="165"/>
      <c r="J140" s="165"/>
      <c r="K140" s="164">
        <v>6734.79</v>
      </c>
      <c r="L140" s="166"/>
      <c r="M140" s="164">
        <f ca="1">IF(ISNUMBER(INDIRECT("K" &amp; ROW())/INDIRECT("G" &amp; ROW())),INDIRECT("K" &amp; ROW())/INDIRECT("G" &amp; ROW()), " ")</f>
        <v>3.5635883569943223</v>
      </c>
      <c r="N140" s="146" t="s">
        <v>875</v>
      </c>
    </row>
    <row r="141" spans="1:14" x14ac:dyDescent="0.25">
      <c r="A141" s="147" t="s">
        <v>477</v>
      </c>
      <c r="B141" s="148"/>
      <c r="C141" s="148"/>
      <c r="D141" s="148"/>
      <c r="E141" s="148"/>
      <c r="F141" s="148"/>
      <c r="G141" s="167">
        <v>18098.89</v>
      </c>
      <c r="H141" s="168"/>
      <c r="I141" s="168"/>
      <c r="J141" s="168"/>
      <c r="K141" s="167">
        <v>101111.79</v>
      </c>
      <c r="L141" s="169"/>
      <c r="M141" s="167">
        <f ca="1">IF(ISNUMBER(INDIRECT("K" &amp; ROW())/INDIRECT("G" &amp; ROW())),INDIRECT("K" &amp; ROW())/INDIRECT("G" &amp; ROW()), " ")</f>
        <v>5.5866293457775589</v>
      </c>
      <c r="N141" s="149" t="s">
        <v>875</v>
      </c>
    </row>
    <row r="142" spans="1:14" x14ac:dyDescent="0.25">
      <c r="A142" s="48"/>
      <c r="G142" s="67"/>
      <c r="H142" s="68"/>
      <c r="I142" s="68"/>
      <c r="J142" s="68"/>
      <c r="K142" s="67"/>
      <c r="L142" s="69"/>
      <c r="M142" s="67"/>
      <c r="N142" s="48"/>
    </row>
    <row r="143" spans="1:14" x14ac:dyDescent="0.25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70"/>
      <c r="M143" s="29"/>
      <c r="N143" s="29"/>
    </row>
    <row r="144" spans="1:14" x14ac:dyDescent="0.25">
      <c r="A144" s="75" t="s">
        <v>68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70"/>
      <c r="M144" s="29"/>
      <c r="N144" s="29"/>
    </row>
    <row r="145" spans="1:14" x14ac:dyDescent="0.25">
      <c r="A145" s="3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75" t="s">
        <v>69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</sheetData>
  <mergeCells count="52">
    <mergeCell ref="A141:F141"/>
    <mergeCell ref="A135:F135"/>
    <mergeCell ref="A136:F136"/>
    <mergeCell ref="A137:F137"/>
    <mergeCell ref="A138:F138"/>
    <mergeCell ref="A139:F139"/>
    <mergeCell ref="A140:F140"/>
    <mergeCell ref="A129:F129"/>
    <mergeCell ref="A130:F130"/>
    <mergeCell ref="A131:F131"/>
    <mergeCell ref="A132:F132"/>
    <mergeCell ref="A133:F133"/>
    <mergeCell ref="A134:F134"/>
    <mergeCell ref="A123:F123"/>
    <mergeCell ref="A124:F124"/>
    <mergeCell ref="A125:F125"/>
    <mergeCell ref="A126:F126"/>
    <mergeCell ref="A127:F127"/>
    <mergeCell ref="A128:F128"/>
    <mergeCell ref="A24:N24"/>
    <mergeCell ref="A25:N25"/>
    <mergeCell ref="A40:N40"/>
    <mergeCell ref="A50:N50"/>
    <mergeCell ref="A117:N117"/>
    <mergeCell ref="A118:N11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