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5" i="16"/>
  <c r="M126" i="16"/>
  <c r="M127" i="16"/>
  <c r="M128" i="16"/>
  <c r="M12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98" i="8"/>
  <c r="K197" i="8"/>
  <c r="H198" i="8"/>
  <c r="H197" i="8"/>
  <c r="J14" i="16"/>
  <c r="G14" i="16"/>
  <c r="K30" i="8"/>
  <c r="H30" i="8"/>
  <c r="A18" i="16"/>
  <c r="B34" i="8"/>
  <c r="M130" i="16"/>
  <c r="M134" i="16"/>
  <c r="M138" i="16"/>
  <c r="M142" i="16"/>
  <c r="M146" i="16"/>
  <c r="M131" i="16"/>
  <c r="M135" i="16"/>
  <c r="M139" i="16"/>
  <c r="M143" i="16"/>
  <c r="M147" i="16"/>
  <c r="M141" i="16"/>
  <c r="M149" i="16"/>
  <c r="M132" i="16"/>
  <c r="M136" i="16"/>
  <c r="M140" i="16"/>
  <c r="M144" i="16"/>
  <c r="M148" i="16"/>
  <c r="M133" i="16"/>
  <c r="M137" i="16"/>
  <c r="M14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7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7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7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7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7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7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7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0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0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3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3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3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3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3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5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5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<sst xmlns="http://schemas.openxmlformats.org/spreadsheetml/2006/main" count="1473" uniqueCount="895">
  <si>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</si>
  <si>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</si>
  <si>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</si>
  <si>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</si>
  <si>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</si>
  <si>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</si>
  <si>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</si>
  <si>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</si>
  <si>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</si>
  <si>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</si>
  <si>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</si>
  <si>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</si>
  <si>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</si>
  <si>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</si>
  <si>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</si>
  <si>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</si>
  <si>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</si>
  <si>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</si>
  <si>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</si>
  <si>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</si>
  <si>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</si>
  <si>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</si>
  <si>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</si>
  <si>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</si>
  <si>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</si>
  <si>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</si>
  <si>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</si>
  <si>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</si>
  <si>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</si>
  <si>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</si>
  <si>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</si>
  <si>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</si>
  <si>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</si>
  <si>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</si>
  <si>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</si>
  <si>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</si>
  <si>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</si>
  <si>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</si>
  <si>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</si>
  <si>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</si>
  <si>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</si>
  <si>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</si>
  <si>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</si>
  <si>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</si>
  <si>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</si>
  <si>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</si>
  <si>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</si>
  <si>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</si>
  <si>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</si>
  <si>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</si>
  <si>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</si>
  <si>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</si>
  <si>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</si>
  <si>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</si>
  <si>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</si>
  <si>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</si>
  <si>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</si>
  <si>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</si>
  <si>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</si>
  <si>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</si>
  <si>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</si>
  <si>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</si>
  <si>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</si>
  <si>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</si>
  <si>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</si>
  <si>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</si>
  <si>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О ПРИЕМКЕ ВЫПОЛНЕННЫХ РАБОТ за Декабрь 2014</t>
  </si>
  <si>
    <t>на В.вольтная,42</t>
  </si>
  <si>
    <t>Сдал:  _________________ //</t>
  </si>
  <si>
    <t>Принял:  _________________ //</t>
  </si>
  <si>
    <t>Раздел 1. Ремонт системы отопления. кв.33</t>
  </si>
  <si>
    <t>ТЕРр65-15-2
Смена отдельных участков трубопроводов с заготовкой труб в построечных условиях диаметром: до 32 мм  д 25мм
100 м трубопровода
1 152,30 = 3 591,90 - 107 x 22,80
НР 88%=103%*0.85 от ФОТ
СП 48%=60%*0.8 от ФОТ</t>
  </si>
  <si>
    <t>0,015
88
48</t>
  </si>
  <si>
    <t>1019,2
_____
64,52</t>
  </si>
  <si>
    <t>68,58
_____
2,8</t>
  </si>
  <si>
    <t>17
15
9</t>
  </si>
  <si>
    <t>15
_____
1</t>
  </si>
  <si>
    <t>178
148
81</t>
  </si>
  <si>
    <t>168
_____
5</t>
  </si>
  <si>
    <t>Р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</si>
  <si>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</si>
  <si>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0,225
63
40</t>
  </si>
  <si>
    <t>3
2
2</t>
  </si>
  <si>
    <t>34
21
14</t>
  </si>
  <si>
    <t>ТСЦ-103-0016
Трубы стальные сварные водогазопроводные с резьбой черные обыкновенные (неоцинкованные), диаметр условного прохода: 32 мм, толщина стенки 3,2 мм
м</t>
  </si>
  <si>
    <t>0,535
88
48</t>
  </si>
  <si>
    <t xml:space="preserve">
_____
22,8</t>
  </si>
  <si>
    <t xml:space="preserve">
_____
12</t>
  </si>
  <si>
    <t xml:space="preserve">
_____
41</t>
  </si>
  <si>
    <t>М</t>
  </si>
  <si>
    <t>ТСЦ-103-0015
Трубы стальные сварные водогазопроводные с резьбой черные обыкновенные (неоцинкованные), диаметр условного прохода: 25 мм, толщина стенки 3,2 мм
м</t>
  </si>
  <si>
    <t>1,07
88
48</t>
  </si>
  <si>
    <t xml:space="preserve">
_____
17,6</t>
  </si>
  <si>
    <t xml:space="preserve">
_____
19</t>
  </si>
  <si>
    <t xml:space="preserve">
_____
63</t>
  </si>
  <si>
    <t>ТСЦ-302-1236
Сгоны стальные с муфтой и контргайкой, диаметром: 15 мм
шт.</t>
  </si>
  <si>
    <t>4
98
56</t>
  </si>
  <si>
    <t xml:space="preserve">
_____
70</t>
  </si>
  <si>
    <t xml:space="preserve">
_____
112</t>
  </si>
  <si>
    <t>Раздел 2. Чистка канализации подвал заявка от 13.03.2014г.</t>
  </si>
  <si>
    <t>ТЕРр65-10-1
Очистка канализационной сети: внутренней
100 м трубопровода
НР 88%=103%*0.85 от ФОТ
СП 48%=60%*0.8 от ФОТ</t>
  </si>
  <si>
    <t>2,5
88
48</t>
  </si>
  <si>
    <t>332,63
_____
174,41</t>
  </si>
  <si>
    <t>1270
857
499</t>
  </si>
  <si>
    <t>832
_____
435</t>
  </si>
  <si>
    <t>10856
8070
4402</t>
  </si>
  <si>
    <t>9170
_____
1672</t>
  </si>
  <si>
    <t>Раздел 3. Ремонт системы отопления.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</si>
  <si>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</si>
  <si>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</si>
  <si>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</si>
  <si>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</si>
  <si>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</si>
  <si>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</si>
  <si>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</si>
  <si>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</si>
  <si>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>ТСЦ-302-1237
Сгоны стальные с муфтой и контргайкой, диаметром: 20 мм
шт.</t>
  </si>
  <si>
    <t>2
98
56</t>
  </si>
  <si>
    <t xml:space="preserve">
_____
18,6</t>
  </si>
  <si>
    <t xml:space="preserve">
_____
37</t>
  </si>
  <si>
    <t xml:space="preserve">
_____
69</t>
  </si>
  <si>
    <t>ТЕР16-05-001-01
Установка вентилей, задвижек, затворов, клапанов обратных, кранов проходных на трубопроводах из стальных труб диаметром: до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шт.
113,23 = 90,13 + 1 x 23,10
НР 98%=128%*(0.9*0.85) от ФОТ
СП 56%=83%*(0.85*0.8) от ФОТ</t>
  </si>
  <si>
    <t>19,39
_____
92,59</t>
  </si>
  <si>
    <t>233
45
28</t>
  </si>
  <si>
    <t>39
_____
185</t>
  </si>
  <si>
    <t>1062
418
239</t>
  </si>
  <si>
    <t>427
_____
581</t>
  </si>
  <si>
    <t>ТСЦ-302-1135
Вентили проходные муфтовые: 15KЧ18Р для воды, давлением 1,6 МПа (16 кгс/см2), диаметром 20 мм
шт.</t>
  </si>
  <si>
    <t>2
88
48</t>
  </si>
  <si>
    <t xml:space="preserve">
_____
23,1</t>
  </si>
  <si>
    <t xml:space="preserve">
_____
46</t>
  </si>
  <si>
    <t xml:space="preserve">
_____
162</t>
  </si>
  <si>
    <t>Раздел 4. подвал. ремонт отопления.  заявка от 14.03.2014г.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</si>
  <si>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</si>
  <si>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0,02
88
48</t>
  </si>
  <si>
    <t>1000,16
_____
64,52</t>
  </si>
  <si>
    <t>22
21
12</t>
  </si>
  <si>
    <t>20
_____
1</t>
  </si>
  <si>
    <t>232
194
106</t>
  </si>
  <si>
    <t>220
_____
6</t>
  </si>
  <si>
    <t>1,605
88
48</t>
  </si>
  <si>
    <t xml:space="preserve">
_____
28</t>
  </si>
  <si>
    <t xml:space="preserve">
_____
94</t>
  </si>
  <si>
    <t>ТСЦ-103-0014
Трубы стальные сварные водогазопроводные с резьбой черные обыкновенные (неоцинкованные), диаметр условного прохода: 20 мм, толщина стенки 2,8 мм
м</t>
  </si>
  <si>
    <t xml:space="preserve">
_____
12,3</t>
  </si>
  <si>
    <t xml:space="preserve">
_____
7</t>
  </si>
  <si>
    <t xml:space="preserve">
_____
22</t>
  </si>
  <si>
    <t>ТСЦ-302-1265
Вентили проходные муфтовые: 15Б1БК для воды и пара давлением 1,6 МПа (16 кгс/см2), диаметром 15 мм
шт.</t>
  </si>
  <si>
    <t>1
88
48</t>
  </si>
  <si>
    <t xml:space="preserve">
_____
22,3</t>
  </si>
  <si>
    <t xml:space="preserve">
_____
99</t>
  </si>
  <si>
    <t>Раздел 5. Ремонт отопления кв.№2 подвал заявка от 17.03.2014г.</t>
  </si>
  <si>
    <t>0,01
88
48</t>
  </si>
  <si>
    <t>11
10
6</t>
  </si>
  <si>
    <t>116
97
53</t>
  </si>
  <si>
    <t>110
_____
3</t>
  </si>
  <si>
    <t xml:space="preserve">
_____
13</t>
  </si>
  <si>
    <t xml:space="preserve">
_____
44</t>
  </si>
  <si>
    <t>Раздел 6. Замена стояка горячей воды кв.№34 от 09.01.2014г.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</si>
  <si>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</si>
  <si>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1019,2
_____
2504,12</t>
  </si>
  <si>
    <t>36
10
6</t>
  </si>
  <si>
    <t>10
_____
25</t>
  </si>
  <si>
    <t>200
99
54</t>
  </si>
  <si>
    <t>112
_____
84</t>
  </si>
  <si>
    <t>Раздел 7. Замена стояка в подвале от 09.012014г.</t>
  </si>
  <si>
    <t>ТСЦ-302-1832
Кран шаровой муфтовый 11Б27П1, диаметром: 20 мм
шт.</t>
  </si>
  <si>
    <t xml:space="preserve">
_____
43,5</t>
  </si>
  <si>
    <t xml:space="preserve">
_____
116</t>
  </si>
  <si>
    <t>Раздел 8. Замена стояка в подвале от 09.01.2014г.</t>
  </si>
  <si>
    <t>0,012
88
48</t>
  </si>
  <si>
    <t>29
12
7</t>
  </si>
  <si>
    <t>12
_____
16</t>
  </si>
  <si>
    <t>191
116
63</t>
  </si>
  <si>
    <t>132
_____
56</t>
  </si>
  <si>
    <t>Раздел 9. Смена приборов отопления  и смена стояков в кв.№36 от 09,01.2014г.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</si>
  <si>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</si>
  <si>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</si>
  <si>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</si>
  <si>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</si>
  <si>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</si>
  <si>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</si>
  <si>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</si>
  <si>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ТСЦ-507-3367
Труба из полипропилена PN 25/25
м</t>
  </si>
  <si>
    <t>4
88
48</t>
  </si>
  <si>
    <t xml:space="preserve">
_____
16,92</t>
  </si>
  <si>
    <t xml:space="preserve">
_____
68</t>
  </si>
  <si>
    <t xml:space="preserve">
_____
190</t>
  </si>
  <si>
    <t>ТСЦ-507-3174
Угольник 90 град. полипропиленовый диаметром 25 мм
шт.</t>
  </si>
  <si>
    <t xml:space="preserve">
_____
2,45</t>
  </si>
  <si>
    <t xml:space="preserve">
_____
5</t>
  </si>
  <si>
    <t>ТСЦ-507-5008
Муфта полипропиленовая соединительная диаметром 25 мм
шт.</t>
  </si>
  <si>
    <t xml:space="preserve">
_____
0,95</t>
  </si>
  <si>
    <t xml:space="preserve">
_____
2</t>
  </si>
  <si>
    <t xml:space="preserve">
_____
8</t>
  </si>
  <si>
    <t>ТЕРр65-19-1
Демонтаж: радиаторов весом до 80 кг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(с учетом АП-3230/06 пр.2 п.2) ОЗП=1,15; ЭМ=1,15 к расх.; ЗПМ=1,15; ТЗ=1,15; ТЗМ=1,15)
100 шт.
НР 63%=74%*0.85 от ФОТ
СП 40%=50%*0.8 от ФОТ</t>
  </si>
  <si>
    <t>0,01
63
40</t>
  </si>
  <si>
    <t>86,89
_____
36,11</t>
  </si>
  <si>
    <t>13
10
7</t>
  </si>
  <si>
    <t>143
90
57</t>
  </si>
  <si>
    <t>4
_____
4</t>
  </si>
  <si>
    <t>ТЕР18-03-001-01
Установка радиаторов: чугунных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(с учетом АП-3230/06 пр.2 п.2) ОЗП=1,15; ЭМ=1,15 к расх.; ЗПМ=1,15; ТЗ=1,15; ТЗМ=1,15)
100 кВт радиаторов и конвекторов
НР 98%=128%*(0.9*0.85) от ФОТ
СП 56%=83%*(0.85*0.8) от ФОТ</t>
  </si>
  <si>
    <t>0,0148
98
56</t>
  </si>
  <si>
    <t>987,21
_____
2117,85</t>
  </si>
  <si>
    <t>518,62
_____
44,23</t>
  </si>
  <si>
    <t>54
18
11</t>
  </si>
  <si>
    <t>15
_____
31</t>
  </si>
  <si>
    <t>8
_____
1</t>
  </si>
  <si>
    <t>348
165
94</t>
  </si>
  <si>
    <t>161
_____
146</t>
  </si>
  <si>
    <t>41
_____
7</t>
  </si>
  <si>
    <t>Раздел 10. Смена радиаторв в кв.70 от 10.02.2014г.</t>
  </si>
  <si>
    <t>37
15
9</t>
  </si>
  <si>
    <t>15
_____
21</t>
  </si>
  <si>
    <t>239
145
79</t>
  </si>
  <si>
    <t>165
_____
70</t>
  </si>
  <si>
    <t xml:space="preserve">
_____
74</t>
  </si>
  <si>
    <t xml:space="preserve">
_____
138</t>
  </si>
  <si>
    <t>ТСЦ-302-3234
Контргайка
шт.</t>
  </si>
  <si>
    <t xml:space="preserve">
_____
2,41</t>
  </si>
  <si>
    <t xml:space="preserve">
_____
35</t>
  </si>
  <si>
    <t>4 подъезд</t>
  </si>
  <si>
    <t>ТЕРр53-21-15
Устройство промазки и расшивка швов панелей перекрытий раствором снизу
100 м восстановленной герметизации стыков
НР 73%=86%*0.85 от ФОТ
СП 56%=70%*0.8 от ФОТ</t>
  </si>
  <si>
    <t>0,05
73
56</t>
  </si>
  <si>
    <t>641,5
_____
36,84</t>
  </si>
  <si>
    <t>34
28
22</t>
  </si>
  <si>
    <t>32
_____
2</t>
  </si>
  <si>
    <t>362
258
198</t>
  </si>
  <si>
    <t>354
_____
8</t>
  </si>
  <si>
    <t>ТЕРр53-21-13
Восстановление солнцезащиты: красками ПХВ (бутадионстирольными или кумаронокаучуковыми)
100 м восстановленной герметизации стыков
НР 73%=86%*0.85 от ФОТ
СП 56%=70%*0.8 от ФОТ</t>
  </si>
  <si>
    <t>17,58
_____
92,95</t>
  </si>
  <si>
    <t>6
1
1</t>
  </si>
  <si>
    <t>1
_____
5</t>
  </si>
  <si>
    <t>23
7
6</t>
  </si>
  <si>
    <t>10
_____
13</t>
  </si>
  <si>
    <t>Раздел 11. АПРЕЛЬ</t>
  </si>
  <si>
    <t>подвал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</si>
  <si>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</si>
  <si>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</si>
  <si>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</si>
  <si>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</si>
  <si>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</si>
  <si>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171
130
99</t>
  </si>
  <si>
    <t>18
_____
12</t>
  </si>
  <si>
    <t>0,22
79
60</t>
  </si>
  <si>
    <t>17
15
12</t>
  </si>
  <si>
    <t>188
143
109</t>
  </si>
  <si>
    <t>20
_____
13</t>
  </si>
  <si>
    <t>0,35
79
60</t>
  </si>
  <si>
    <t>27
24
20</t>
  </si>
  <si>
    <t>3
_____
2</t>
  </si>
  <si>
    <t>299
228
173</t>
  </si>
  <si>
    <t>32
_____
21</t>
  </si>
  <si>
    <t>0,31
79
60</t>
  </si>
  <si>
    <t>24
21
17</t>
  </si>
  <si>
    <t>264
201
152</t>
  </si>
  <si>
    <t>28
_____
18</t>
  </si>
  <si>
    <t>0,24
79
60</t>
  </si>
  <si>
    <t>19
17
14</t>
  </si>
  <si>
    <t>205
156
118</t>
  </si>
  <si>
    <t>22
_____
14</t>
  </si>
  <si>
    <t>0,28
79
60</t>
  </si>
  <si>
    <t>22
20
16</t>
  </si>
  <si>
    <t>239
182
138</t>
  </si>
  <si>
    <t>26
_____
17</t>
  </si>
  <si>
    <t>0,21
79
60</t>
  </si>
  <si>
    <t>179
136
103</t>
  </si>
  <si>
    <t>19
_____
12</t>
  </si>
  <si>
    <t>Ливневки</t>
  </si>
  <si>
    <t>0,78
88
48</t>
  </si>
  <si>
    <t>396
267
155</t>
  </si>
  <si>
    <t>259
_____
136</t>
  </si>
  <si>
    <t>3387
2518
1373</t>
  </si>
  <si>
    <t>2861
_____
522</t>
  </si>
  <si>
    <t>кв.17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</si>
  <si>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</si>
  <si>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0,1375
63
40</t>
  </si>
  <si>
    <t>1
1
1</t>
  </si>
  <si>
    <t>6
4
2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</si>
  <si>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</si>
  <si>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</si>
  <si>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20
20
11</t>
  </si>
  <si>
    <t>19
_____
1</t>
  </si>
  <si>
    <t>210
180
98</t>
  </si>
  <si>
    <t>205
_____
4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</si>
  <si>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</si>
  <si>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0,009
88
48</t>
  </si>
  <si>
    <t>946,05
_____
4815,52</t>
  </si>
  <si>
    <t>68,62
_____
2,94</t>
  </si>
  <si>
    <t>52
9
5</t>
  </si>
  <si>
    <t>9
_____
42</t>
  </si>
  <si>
    <t>221
83
45</t>
  </si>
  <si>
    <t>94
_____
124</t>
  </si>
  <si>
    <t xml:space="preserve">
_____
56</t>
  </si>
  <si>
    <t>Раздел 12. МАЙ</t>
  </si>
  <si>
    <t>24
10
6</t>
  </si>
  <si>
    <t>159
97
53</t>
  </si>
  <si>
    <t>110
_____
46</t>
  </si>
  <si>
    <t xml:space="preserve">
_____
87</t>
  </si>
  <si>
    <t xml:space="preserve">
_____
233</t>
  </si>
  <si>
    <t>Ремонт кровли</t>
  </si>
  <si>
    <t>ТЕРр58-7-2
Ремонт отдельными местами рулонного покрытия с промазкой: битумными составами с заменой 2 слоев
100 м2 покрытия
НР 71%=83%*0.85 от ФОТ
СП 52%=65%*0.8 от ФОТ</t>
  </si>
  <si>
    <t>0,07
71
52</t>
  </si>
  <si>
    <t>475,59
_____
2337</t>
  </si>
  <si>
    <t>75,72
_____
3,79</t>
  </si>
  <si>
    <t>202
27
21</t>
  </si>
  <si>
    <t>33
_____
164</t>
  </si>
  <si>
    <t>943
263
192</t>
  </si>
  <si>
    <t>367
_____
555</t>
  </si>
  <si>
    <t>21
_____
3</t>
  </si>
  <si>
    <t>ТСЦ-101-1995
Мастика битумная
т</t>
  </si>
  <si>
    <t>0,001
71
52</t>
  </si>
  <si>
    <t xml:space="preserve">
_____
3200</t>
  </si>
  <si>
    <t xml:space="preserve">
_____
3</t>
  </si>
  <si>
    <t xml:space="preserve">
_____
14</t>
  </si>
  <si>
    <t>Раздел 13. Ремонт скамеек.</t>
  </si>
  <si>
    <t>ТЕРр53-5-4
Ремонт каркасных стен со сменой: стоек и подкосов из брусьев
100 м элемента
НР 73%=86%*0.85 от ФОТ
СП 56%=70%*0.8 от ФОТ</t>
  </si>
  <si>
    <t>0,02
73
56</t>
  </si>
  <si>
    <t>3790,25
_____
2514,88</t>
  </si>
  <si>
    <t>127
65
53</t>
  </si>
  <si>
    <t>76
_____
50</t>
  </si>
  <si>
    <t>1148
610
468</t>
  </si>
  <si>
    <t>836
_____
305</t>
  </si>
  <si>
    <t>Раздел 14. ИЮЛЬ</t>
  </si>
  <si>
    <t>кв.50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</si>
  <si>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</si>
  <si>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0,006
88
48</t>
  </si>
  <si>
    <t>1044,54
_____
5818,52</t>
  </si>
  <si>
    <t>42
6
4</t>
  </si>
  <si>
    <t>6
_____
36</t>
  </si>
  <si>
    <t>172
61
33</t>
  </si>
  <si>
    <t>69
_____
101</t>
  </si>
  <si>
    <t>ТЕРр65-9-4
Смена внутренних трубопроводов из стальных труб диаметром: до 32 мм
100 м трубопровода
НР 88%=103%*0.85 от ФОТ
СП 48%=60%*0.8 от ФОТ</t>
  </si>
  <si>
    <t>0,002
88
48</t>
  </si>
  <si>
    <t>1399,62
_____
6805,52</t>
  </si>
  <si>
    <t>17
3
2</t>
  </si>
  <si>
    <t>3
_____
14</t>
  </si>
  <si>
    <t>72
27
15</t>
  </si>
  <si>
    <t>31
_____
40</t>
  </si>
  <si>
    <t>ТЕРр65-9-5
Смена внутренних трубопроводов из стальных труб диаметром: до 40 мм
100 м трубопровода
НР 88%=103%*0.85 от ФОТ
СП 48%=60%*0.8 от ФОТ</t>
  </si>
  <si>
    <t>0,003
88
48</t>
  </si>
  <si>
    <t>1476,22
_____
8633,52</t>
  </si>
  <si>
    <t>31
4
2</t>
  </si>
  <si>
    <t>4
_____
27</t>
  </si>
  <si>
    <t>127
43
24</t>
  </si>
  <si>
    <t>49
_____
77</t>
  </si>
  <si>
    <t>кв.5</t>
  </si>
  <si>
    <t>ТЕРр65-6-26
Регулировка смывного бачка
100 приборов
НР 88%=103%*0.85 от ФОТ
СП 48%=60%*0.8 от ФОТ</t>
  </si>
  <si>
    <t>3
3
2</t>
  </si>
  <si>
    <t>35
31
17</t>
  </si>
  <si>
    <t>Раздел 15. АВГУСТ</t>
  </si>
  <si>
    <t>кв.77</t>
  </si>
  <si>
    <t>0,05
88
48</t>
  </si>
  <si>
    <t>25
18
10</t>
  </si>
  <si>
    <t>17
_____
8</t>
  </si>
  <si>
    <t>217
161
88</t>
  </si>
  <si>
    <t>183
_____
34</t>
  </si>
  <si>
    <t>кв.75</t>
  </si>
  <si>
    <t>Раздел 16. СЕНТЯБРЬ</t>
  </si>
  <si>
    <t>кв.56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</si>
  <si>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</si>
  <si>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</si>
  <si>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</si>
  <si>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</si>
  <si>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</si>
  <si>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</si>
  <si>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</si>
  <si>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0,1
88
48</t>
  </si>
  <si>
    <t>51
34
20</t>
  </si>
  <si>
    <t>33
_____
18</t>
  </si>
  <si>
    <t>434
323
176</t>
  </si>
  <si>
    <t>367
_____
66</t>
  </si>
  <si>
    <t>Раздел 17. ОКТЯБРЬ</t>
  </si>
  <si>
    <t>Остекление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</si>
  <si>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</si>
  <si>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0,0182
65
40</t>
  </si>
  <si>
    <t>2116,11
_____
4194,75</t>
  </si>
  <si>
    <t>34,23
_____
3,51</t>
  </si>
  <si>
    <t>115
30
20</t>
  </si>
  <si>
    <t>39
_____
75</t>
  </si>
  <si>
    <t>719
277
170</t>
  </si>
  <si>
    <t>425
_____
291</t>
  </si>
  <si>
    <t>3
_____
1</t>
  </si>
  <si>
    <t>ТЕРр56-5-2
Ремонт оконных переплетов с заменой брусков: с изготовлением элементов по размеру и профилю
100 створок или глухих переплетов
НР 70%=82%*0.85 от ФОТ
СП 50%=62%*0.8 от ФОТ</t>
  </si>
  <si>
    <t>0,05
70
50</t>
  </si>
  <si>
    <t>4575,32
_____
1000,51</t>
  </si>
  <si>
    <t>280
188
142</t>
  </si>
  <si>
    <t>229
_____
50</t>
  </si>
  <si>
    <t>2799
1765
1261</t>
  </si>
  <si>
    <t>2521
_____
273</t>
  </si>
  <si>
    <t>Раздел 18. НОЯБРЬ</t>
  </si>
  <si>
    <t>кв.4</t>
  </si>
  <si>
    <t>ТЕРр53-21-15
Прим.Устройство промазки и расшивка швов панелей  раствором снизу
100 м восстановленной герметизации стыков
НР 73%=86%*0.85 от ФОТ
СП 56%=70%*0.8 от ФОТ</t>
  </si>
  <si>
    <t>0,1
73
56</t>
  </si>
  <si>
    <t>68
55
45</t>
  </si>
  <si>
    <t>64
_____
4</t>
  </si>
  <si>
    <t>724
516
396</t>
  </si>
  <si>
    <t>707
_____
16</t>
  </si>
  <si>
    <t>Бойлерная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</si>
  <si>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</si>
  <si>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0,8
68
40</t>
  </si>
  <si>
    <t>147,72
_____
26,66</t>
  </si>
  <si>
    <t>6,47
_____
1,4</t>
  </si>
  <si>
    <t>145
95
60</t>
  </si>
  <si>
    <t>118
_____
22</t>
  </si>
  <si>
    <t>5
_____
1</t>
  </si>
  <si>
    <t>1456
894
526</t>
  </si>
  <si>
    <t>1303
_____
127</t>
  </si>
  <si>
    <t>26
_____
12</t>
  </si>
  <si>
    <t>подъезд. 6</t>
  </si>
  <si>
    <t>0,0091
65
40</t>
  </si>
  <si>
    <t>58
15
10</t>
  </si>
  <si>
    <t>19
_____
39</t>
  </si>
  <si>
    <t>360
138
85</t>
  </si>
  <si>
    <t>212
_____
146</t>
  </si>
  <si>
    <t>0,0273
65
40</t>
  </si>
  <si>
    <t>173
45
29</t>
  </si>
  <si>
    <t>58
_____
114</t>
  </si>
  <si>
    <t>1079
415
255</t>
  </si>
  <si>
    <t>637
_____
437</t>
  </si>
  <si>
    <t>кв.57</t>
  </si>
  <si>
    <t>0,007
88
48</t>
  </si>
  <si>
    <t>17
7
4</t>
  </si>
  <si>
    <t>7
_____
10</t>
  </si>
  <si>
    <t>112
68
37</t>
  </si>
  <si>
    <t>77
_____
33</t>
  </si>
  <si>
    <t>Раздел 19. ДЕКАБРЬ</t>
  </si>
  <si>
    <t>0,0624
65
40</t>
  </si>
  <si>
    <t>396
102
66</t>
  </si>
  <si>
    <t>132
_____
262</t>
  </si>
  <si>
    <t>2466
948
583</t>
  </si>
  <si>
    <t>1456
_____
999</t>
  </si>
  <si>
    <t>11
_____
2</t>
  </si>
  <si>
    <t>0,0035
65
40</t>
  </si>
  <si>
    <t>22
5
4</t>
  </si>
  <si>
    <t>7
_____
15</t>
  </si>
  <si>
    <t>138
53
33</t>
  </si>
  <si>
    <t>82
_____
55</t>
  </si>
  <si>
    <t>0,01
70
50</t>
  </si>
  <si>
    <t>56
38
29</t>
  </si>
  <si>
    <t>46
_____
10</t>
  </si>
  <si>
    <t>560
353
252</t>
  </si>
  <si>
    <t>504
_____
55</t>
  </si>
  <si>
    <t>кв.70</t>
  </si>
  <si>
    <t>0,25
63
40</t>
  </si>
  <si>
    <t>38
24
15</t>
  </si>
  <si>
    <t>кв.47</t>
  </si>
  <si>
    <t>0,08
88
48</t>
  </si>
  <si>
    <t>193
183
107</t>
  </si>
  <si>
    <t>178
_____
9</t>
  </si>
  <si>
    <t>2014
1727
942</t>
  </si>
  <si>
    <t>1962
_____
20</t>
  </si>
  <si>
    <t>8
88
48</t>
  </si>
  <si>
    <t xml:space="preserve">
_____
135</t>
  </si>
  <si>
    <t xml:space="preserve">
_____
381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</si>
  <si>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</si>
  <si>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</si>
  <si>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50</t>
  </si>
  <si>
    <t xml:space="preserve">
_____
117</t>
  </si>
  <si>
    <t xml:space="preserve">
_____
10</t>
  </si>
  <si>
    <t xml:space="preserve">
_____
25</t>
  </si>
  <si>
    <t>ТСЦ-507-3287
Тройник полипропиленовый соединительный диаметром 25 мм
шт.</t>
  </si>
  <si>
    <t>1
98
56</t>
  </si>
  <si>
    <t xml:space="preserve">
_____
2,82</t>
  </si>
  <si>
    <t>боллерная</t>
  </si>
  <si>
    <t>0,75
63
40</t>
  </si>
  <si>
    <t>10
7
5</t>
  </si>
  <si>
    <t>113
71
45</t>
  </si>
  <si>
    <t>ТЕРр65-9-9
Смена внутренних трубопроводов из стальных труб диаметром: до 100 мм
100 м трубопровода
НР 88%=103%*0.85 от ФОТ
СП 48%=60%*0.8 от ФОТ</t>
  </si>
  <si>
    <t>2680,06
_____
21991,06</t>
  </si>
  <si>
    <t>344,24
_____
9,39</t>
  </si>
  <si>
    <t>500
56
32</t>
  </si>
  <si>
    <t>54
_____
439</t>
  </si>
  <si>
    <t>1991
522
285</t>
  </si>
  <si>
    <t>591
_____
1362</t>
  </si>
  <si>
    <t>38
_____
2</t>
  </si>
  <si>
    <t>ТЕР16-02-007-04
Установка фланцевых соединений на стальных трубопроводах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соединение
НР 98%=128%*(0.9*0.85) от ФОТ
СП 56%=83%*(0.85*0.8) от ФОТ</t>
  </si>
  <si>
    <t>21,06
_____
208,71</t>
  </si>
  <si>
    <t>238
24
15</t>
  </si>
  <si>
    <t>21
_____
208</t>
  </si>
  <si>
    <t>968
227
130</t>
  </si>
  <si>
    <t>232
_____
687</t>
  </si>
  <si>
    <t>5,98
79
60</t>
  </si>
  <si>
    <t>469
414
334</t>
  </si>
  <si>
    <t>56
_____
32</t>
  </si>
  <si>
    <t>5102
3875
2943</t>
  </si>
  <si>
    <t>552
_____
355</t>
  </si>
  <si>
    <t>Итого прямые затраты по акту</t>
  </si>
  <si>
    <t>3227
_____
3562</t>
  </si>
  <si>
    <t>150
_____
48</t>
  </si>
  <si>
    <t>35585
_____
11721</t>
  </si>
  <si>
    <t>1159
_____
536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</si>
  <si>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</si>
  <si>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</si>
  <si>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</si>
  <si>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</si>
  <si>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</si>
  <si>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</si>
  <si>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</si>
  <si>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</si>
  <si>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</si>
  <si>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</si>
  <si>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Стены (ремонтно-строительные)</t>
  </si>
  <si>
    <t xml:space="preserve">    Фундаменты (ремонтно-строительные)</t>
  </si>
  <si>
    <t xml:space="preserve">    Крыши, кровли (ремонтно-строительные)</t>
  </si>
  <si>
    <t xml:space="preserve">    Стекольные, обойные и облицовочные работы (ремонтно-строительные)</t>
  </si>
  <si>
    <t xml:space="preserve">    Проемы (ремонтно-строительные)</t>
  </si>
  <si>
    <t xml:space="preserve">    Малярные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</si>
  <si>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</si>
  <si>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</si>
  <si>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</si>
  <si>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</si>
  <si>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</si>
  <si>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</si>
  <si>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</si>
  <si>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</si>
  <si>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</si>
  <si>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</si>
  <si>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</si>
  <si>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</si>
  <si>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</si>
  <si>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</si>
  <si>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</si>
  <si>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</si>
  <si>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</si>
  <si>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</si>
  <si>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</si>
  <si>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</si>
  <si>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</si>
  <si>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</si>
  <si>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</si>
  <si>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</si>
  <si>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</si>
  <si>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</si>
  <si>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</si>
  <si>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</si>
  <si>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</si>
  <si>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</si>
  <si>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</si>
  <si>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</si>
  <si>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</si>
  <si>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</si>
  <si>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</si>
  <si>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</si>
  <si>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</si>
  <si>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</si>
  <si>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</si>
  <si>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</si>
  <si>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</si>
  <si>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</si>
  <si>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</si>
  <si>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</si>
  <si>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</si>
  <si>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</si>
  <si>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</si>
  <si>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</si>
  <si>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</si>
  <si>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</si>
  <si>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</si>
  <si>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</si>
  <si>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</si>
  <si>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</si>
  <si>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</si>
  <si>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</si>
  <si>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</si>
  <si>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</si>
  <si>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</si>
  <si>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1-4-4</t>
  </si>
  <si>
    <t>Затраты труда рабочих (ср 4,4)</t>
  </si>
  <si>
    <t xml:space="preserve">12,91
</t>
  </si>
  <si>
    <t xml:space="preserve">142,32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</si>
  <si>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</si>
  <si>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</si>
  <si>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</si>
  <si>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</si>
  <si>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</si>
  <si>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</si>
  <si>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</si>
  <si>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</si>
  <si>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</si>
  <si>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</si>
  <si>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</si>
  <si>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</si>
  <si>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</si>
  <si>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</si>
  <si>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</si>
  <si>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Котлы битумные: передвижные 400 л</t>
  </si>
  <si>
    <t xml:space="preserve">32,24
</t>
  </si>
  <si>
    <t xml:space="preserve">100
</t>
  </si>
  <si>
    <t>Насосы мощностью: 4 кВт</t>
  </si>
  <si>
    <t xml:space="preserve">7,02
</t>
  </si>
  <si>
    <t xml:space="preserve">68,94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</si>
  <si>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</si>
  <si>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</si>
  <si>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</si>
  <si>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</si>
  <si>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</si>
  <si>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</si>
  <si>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</si>
  <si>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</si>
  <si>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</si>
  <si>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</si>
  <si>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</si>
  <si>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</si>
  <si>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</si>
  <si>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</si>
  <si>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</si>
  <si>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</si>
  <si>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</si>
  <si>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</si>
  <si>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</si>
  <si>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</si>
  <si>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газообразный...</t>
  </si>
  <si>
    <t xml:space="preserve">м3
</t>
  </si>
  <si>
    <t xml:space="preserve">6,2
</t>
  </si>
  <si>
    <t xml:space="preserve">44,01
</t>
  </si>
  <si>
    <t>26.03.080</t>
  </si>
  <si>
    <t xml:space="preserve">   - Кислород технический: газообразный</t>
  </si>
  <si>
    <t>101-0485</t>
  </si>
  <si>
    <t>Краска ХВ-161 перхлорвиниловая фасадная марок А, Б</t>
  </si>
  <si>
    <t xml:space="preserve">22130
</t>
  </si>
  <si>
    <t xml:space="preserve">62635,36
</t>
  </si>
  <si>
    <t>14.01.154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</si>
  <si>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</si>
  <si>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</si>
  <si>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</si>
  <si>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</si>
  <si>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</si>
  <si>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101-0594</t>
  </si>
  <si>
    <t>Мастика битумная кровельная горячая</t>
  </si>
  <si>
    <t xml:space="preserve">4100
</t>
  </si>
  <si>
    <t xml:space="preserve">13913,66
</t>
  </si>
  <si>
    <t>ГК ЕТО №4/1 от 31.01.2014 г., п.115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</si>
  <si>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</si>
  <si>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</si>
  <si>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</si>
  <si>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</si>
  <si>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</si>
  <si>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</si>
  <si>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</si>
  <si>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</si>
  <si>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</si>
  <si>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</si>
  <si>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</si>
  <si>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101-1480</t>
  </si>
  <si>
    <t>Шурупы с полукруглой головкой: 3,5х35 мм</t>
  </si>
  <si>
    <t xml:space="preserve">11540
</t>
  </si>
  <si>
    <t xml:space="preserve">49728,47
</t>
  </si>
  <si>
    <t>08.05.1504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</si>
  <si>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</si>
  <si>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</si>
  <si>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</si>
  <si>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</si>
  <si>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</si>
  <si>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</si>
  <si>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</si>
  <si>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</si>
  <si>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</si>
  <si>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</si>
  <si>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</si>
  <si>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технический...</t>
  </si>
  <si>
    <t xml:space="preserve">101
</t>
  </si>
  <si>
    <t xml:space="preserve">338,15
</t>
  </si>
  <si>
    <t>ГК ЕТО №4/1 от 31.01.2014 г., п.381</t>
  </si>
  <si>
    <t xml:space="preserve">   - Ацетилен газообразный технический</t>
  </si>
  <si>
    <t>101-1669</t>
  </si>
  <si>
    <t>Очес льняной...</t>
  </si>
  <si>
    <t xml:space="preserve">кг
</t>
  </si>
  <si>
    <t xml:space="preserve">42,4
</t>
  </si>
  <si>
    <t xml:space="preserve">131,08
</t>
  </si>
  <si>
    <t>10.01.394</t>
  </si>
  <si>
    <t xml:space="preserve">   - Очес льняной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</si>
  <si>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</si>
  <si>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</si>
  <si>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</si>
  <si>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</si>
  <si>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</si>
  <si>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</si>
  <si>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</si>
  <si>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</si>
  <si>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</si>
  <si>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</si>
  <si>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</si>
  <si>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</si>
  <si>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</si>
  <si>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</si>
  <si>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</si>
  <si>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</si>
  <si>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</si>
  <si>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</si>
  <si>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</si>
  <si>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</si>
  <si>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</si>
  <si>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</si>
  <si>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</si>
  <si>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</si>
  <si>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</si>
  <si>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</si>
  <si>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</si>
  <si>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45296,75
</t>
  </si>
  <si>
    <t>08.05.1694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</si>
  <si>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</si>
  <si>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</si>
  <si>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</si>
  <si>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</si>
  <si>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</si>
  <si>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102-0024</t>
  </si>
  <si>
    <t>Бруски обрезные хвойных пород длиной: 4-6,5 м, шириной 75-150 мм, толщиной 40-75 мм, II сорта</t>
  </si>
  <si>
    <t xml:space="preserve">1270
</t>
  </si>
  <si>
    <t xml:space="preserve">7890,68
</t>
  </si>
  <si>
    <t>09.01.071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</si>
  <si>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</si>
  <si>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</si>
  <si>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</si>
  <si>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</si>
  <si>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</si>
  <si>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</si>
  <si>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</si>
  <si>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</si>
  <si>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</si>
  <si>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</si>
  <si>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</si>
  <si>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</si>
  <si>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</si>
  <si>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</si>
  <si>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</si>
  <si>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</si>
  <si>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</si>
  <si>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</si>
  <si>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</si>
  <si>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</si>
  <si>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</si>
  <si>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</si>
  <si>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</si>
  <si>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</si>
  <si>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</si>
  <si>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</si>
  <si>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</si>
  <si>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</si>
  <si>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</si>
  <si>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</si>
  <si>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</si>
  <si>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</si>
  <si>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</si>
  <si>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</si>
  <si>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</si>
  <si>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</si>
  <si>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</si>
  <si>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</si>
  <si>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</si>
  <si>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</si>
  <si>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</si>
  <si>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</si>
  <si>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</si>
  <si>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</si>
  <si>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302-0890</t>
  </si>
  <si>
    <t>Узлы укрупненные монтажные (трубопроводы) из стальных водогазопроводных : оцинкованных труб с гильзами для водоснабжения диаметром 32 мм</t>
  </si>
  <si>
    <t xml:space="preserve">67,49
</t>
  </si>
  <si>
    <t xml:space="preserve">199,18
</t>
  </si>
  <si>
    <t>ГК ЕТО №4/1 от 31.01.2014 г., п.300.1</t>
  </si>
  <si>
    <t>302-0891</t>
  </si>
  <si>
    <t>Узлы укрупненные монтажные (трубопроводы) из стальных водогазопроводных : оцинкованных труб с гильзами для водоснабжения диаметром 40 мм</t>
  </si>
  <si>
    <t xml:space="preserve">85,77
</t>
  </si>
  <si>
    <t xml:space="preserve">254,34
</t>
  </si>
  <si>
    <t>ГК ЕТО №4/1 от 31.01.2014 г., п.395.1</t>
  </si>
  <si>
    <t>302-0895</t>
  </si>
  <si>
    <t>Узлы укрупненные монтажные (трубопроводы) из стальных водогазопроводных : оцинкованных труб с гильзами диаметром 100 мм</t>
  </si>
  <si>
    <t xml:space="preserve">216
</t>
  </si>
  <si>
    <t xml:space="preserve">666,08
</t>
  </si>
  <si>
    <t>ГК ЕТО №4/1 от 31.01.2014 г., п.398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</si>
  <si>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</si>
  <si>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</si>
  <si>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</si>
  <si>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</si>
  <si>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</si>
  <si>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</si>
  <si>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</si>
  <si>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</si>
  <si>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</si>
  <si>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</si>
  <si>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</si>
  <si>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402-0004</t>
  </si>
  <si>
    <t>Раствор готовый кладочный цементный марки: 100</t>
  </si>
  <si>
    <t xml:space="preserve">699
</t>
  </si>
  <si>
    <t xml:space="preserve">3439,52
</t>
  </si>
  <si>
    <t>ГК ЕТО №4/1 от 31.01.2014 г., п.073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</si>
  <si>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</si>
  <si>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</si>
  <si>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</si>
  <si>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</si>
  <si>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</si>
  <si>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</si>
  <si>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</si>
  <si>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</si>
  <si>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</si>
  <si>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</si>
  <si>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</si>
  <si>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</si>
  <si>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</si>
  <si>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</si>
  <si>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</si>
  <si>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</si>
  <si>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</si>
  <si>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</si>
  <si>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</si>
  <si>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507-0980</t>
  </si>
  <si>
    <t>Фланцы стальные плоские приварные из стали ВСт3сп2, ВСт3сп3, давлением: 1,0 МПа (10 кгс/см2), диаметром 25 мм</t>
  </si>
  <si>
    <t xml:space="preserve">25
</t>
  </si>
  <si>
    <t xml:space="preserve">69,24
</t>
  </si>
  <si>
    <t>20.06.342</t>
  </si>
  <si>
    <t>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</si>
  <si>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</si>
  <si>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</si>
  <si>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280,03
</t>
  </si>
  <si>
    <t>20.06.348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</si>
  <si>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</si>
  <si>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</si>
  <si>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</si>
  <si>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</si>
  <si>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6713,97
</t>
  </si>
  <si>
    <t>04.02.101</t>
  </si>
  <si>
    <t>509-0967</t>
  </si>
  <si>
    <t>Прокладки из паронита марки ПМБ, толщиной: 1 мм, диаметром 100 мм</t>
  </si>
  <si>
    <t xml:space="preserve">3250
</t>
  </si>
  <si>
    <t xml:space="preserve">21077
</t>
  </si>
  <si>
    <t>04.02.102</t>
  </si>
  <si>
    <t>ТСЦ-101-1995</t>
  </si>
  <si>
    <t>Мастика битумная</t>
  </si>
  <si>
    <t xml:space="preserve">3200
</t>
  </si>
  <si>
    <t>ТСЦ-103-0014</t>
  </si>
  <si>
    <t>ТСЦ-103-0015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</si>
  <si>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мм...</t>
  </si>
  <si>
    <t xml:space="preserve">17,6
</t>
  </si>
  <si>
    <t xml:space="preserve">58,65
</t>
  </si>
  <si>
    <t xml:space="preserve">   - 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</si>
  <si>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ТСЦ-103-0016</t>
  </si>
  <si>
    <t>ТСЦ-302-1135</t>
  </si>
  <si>
    <t>Вентили проходные муфтовые: 15KЧ18Р для воды, давлением 1,6 МПа (16 кгс/см2), диаметром 20 мм...</t>
  </si>
  <si>
    <t xml:space="preserve">23,1
</t>
  </si>
  <si>
    <t xml:space="preserve">81,08
</t>
  </si>
  <si>
    <t>...</t>
  </si>
  <si>
    <t xml:space="preserve">   - Вентили проходные муфтовые: 15KЧ18Р для воды, давлением 1,6 МПа (16 кгс/см2), диаметром 20 мм</t>
  </si>
  <si>
    <t>20.02.330</t>
  </si>
  <si>
    <t>ТСЦ-302-1236</t>
  </si>
  <si>
    <t>Сгоны стальные с муфтой и контргайкой, диаметром: 15 мм...</t>
  </si>
  <si>
    <t xml:space="preserve">27,97
</t>
  </si>
  <si>
    <t xml:space="preserve">   - Сгоны стальные с муфтой и контргайкой, диаметром: 15 мм</t>
  </si>
  <si>
    <t>ТСЦ-302-1237</t>
  </si>
  <si>
    <t>Сгоны стальные с муфтой и контргайкой, диаметром: 20 мм...</t>
  </si>
  <si>
    <t xml:space="preserve">   - Сгоны стальные с муфтой и контргайкой, диаметром: 20 мм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</si>
  <si>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</si>
  <si>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</si>
  <si>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</si>
  <si>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98,58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</si>
  <si>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</si>
  <si>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</si>
  <si>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</si>
  <si>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</si>
  <si>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</si>
  <si>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</si>
  <si>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</si>
  <si>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</si>
  <si>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</si>
  <si>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</si>
  <si>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</si>
  <si>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</si>
  <si>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ТСЦ-507-3287</t>
  </si>
  <si>
    <t>Тройник полипропиленовый соединительный диаметром 25 мм</t>
  </si>
  <si>
    <t xml:space="preserve">2,82
</t>
  </si>
  <si>
    <t xml:space="preserve">8,04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</si>
  <si>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</si>
  <si>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</si>
  <si>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</si>
  <si>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</si>
  <si>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</si>
  <si>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</si>
  <si>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</si>
  <si>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</si>
  <si>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</si>
  <si>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</si>
  <si>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</si>
  <si>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</si>
  <si>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</si>
  <si>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101-9123</t>
  </si>
  <si>
    <t>Материалы рулонные кровельные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</si>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</sst>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16"/>
  <sheetViews>
    <sheetView showGridLines="0" tabSelected="1" topLeftCell="C16" workbookViewId="0">
      <selection activeCell="L19" sqref="L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300.51</v>
      </c>
      <c r="X14" s="27">
        <v>300.51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3.97</v>
      </c>
      <c r="X15" s="27">
        <v>3.97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12916.92/1000</f>
        <v>12.916919999999999</v>
      </c>
      <c r="I27" s="85"/>
      <c r="J27" s="35" t="s">
        <v>5</v>
      </c>
      <c r="K27" s="86">
        <f>99452.79/1000</f>
        <v>99.452789999999993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0.30448000000000003</v>
      </c>
      <c r="I30" s="85"/>
      <c r="J30" s="35" t="s">
        <v>7</v>
      </c>
      <c r="K30" s="86">
        <f>(X14+X15)/1000</f>
        <v>0.30448000000000003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3275</v>
      </c>
      <c r="Z30" s="71">
        <v>3116</v>
      </c>
      <c r="AA30" s="71">
        <v>2051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3275/1000</f>
        <v>3.2749999999999999</v>
      </c>
      <c r="I31" s="85"/>
      <c r="J31" s="35" t="s">
        <v>5</v>
      </c>
      <c r="K31" s="86">
        <f>36121/1000</f>
        <v>36.121000000000002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36121</v>
      </c>
      <c r="Z31" s="72">
        <v>29284</v>
      </c>
      <c r="AA31" s="72">
        <v>18091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91.2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1152.3</v>
      </c>
      <c r="F41" s="135" t="s">
        <v>73</v>
      </c>
      <c r="G41" s="134" t="s">
        <v>74</v>
      </c>
      <c r="H41" s="134" t="s">
        <v>75</v>
      </c>
      <c r="I41" s="134" t="s">
        <v>76</v>
      </c>
      <c r="J41" s="134">
        <v>1</v>
      </c>
      <c r="K41" s="134" t="s">
        <v>77</v>
      </c>
      <c r="L41" s="135" t="s">
        <v>78</v>
      </c>
      <c r="M41" s="135"/>
      <c r="N41" s="135" t="s">
        <v>79</v>
      </c>
      <c r="O41" s="135"/>
      <c r="P41" s="135"/>
      <c r="Q41" s="135"/>
      <c r="R41" s="135"/>
      <c r="S41" s="135"/>
      <c r="T41" s="135"/>
      <c r="U41" s="135"/>
      <c r="V41" s="135">
        <v>5</v>
      </c>
    </row>
    <row r="42" spans="1:22" ht="68.400000000000006" x14ac:dyDescent="0.25">
      <c r="A42" s="130">
        <v>2</v>
      </c>
      <c r="B42" s="131">
        <v>2</v>
      </c>
      <c r="C42" s="132" t="s">
        <v>80</v>
      </c>
      <c r="D42" s="133" t="s">
        <v>81</v>
      </c>
      <c r="E42" s="134">
        <v>13.69</v>
      </c>
      <c r="F42" s="135">
        <v>13.69</v>
      </c>
      <c r="G42" s="134"/>
      <c r="H42" s="134" t="s">
        <v>82</v>
      </c>
      <c r="I42" s="134">
        <v>3</v>
      </c>
      <c r="J42" s="134"/>
      <c r="K42" s="134" t="s">
        <v>83</v>
      </c>
      <c r="L42" s="135">
        <v>34</v>
      </c>
      <c r="M42" s="135"/>
      <c r="N42" s="135" t="s">
        <v>79</v>
      </c>
      <c r="O42" s="135"/>
      <c r="P42" s="135"/>
      <c r="Q42" s="135"/>
      <c r="R42" s="135"/>
      <c r="S42" s="135"/>
      <c r="T42" s="135"/>
      <c r="U42" s="135"/>
      <c r="V42" s="135"/>
    </row>
    <row r="43" spans="1:22" ht="79.8" x14ac:dyDescent="0.25">
      <c r="A43" s="130">
        <v>3</v>
      </c>
      <c r="B43" s="131">
        <v>3</v>
      </c>
      <c r="C43" s="132" t="s">
        <v>84</v>
      </c>
      <c r="D43" s="133" t="s">
        <v>85</v>
      </c>
      <c r="E43" s="134">
        <v>22.8</v>
      </c>
      <c r="F43" s="135" t="s">
        <v>86</v>
      </c>
      <c r="G43" s="134"/>
      <c r="H43" s="134">
        <v>12</v>
      </c>
      <c r="I43" s="134" t="s">
        <v>87</v>
      </c>
      <c r="J43" s="134"/>
      <c r="K43" s="134">
        <v>41</v>
      </c>
      <c r="L43" s="135" t="s">
        <v>88</v>
      </c>
      <c r="M43" s="135"/>
      <c r="N43" s="135" t="s">
        <v>89</v>
      </c>
      <c r="O43" s="135"/>
      <c r="P43" s="135"/>
      <c r="Q43" s="135"/>
      <c r="R43" s="135"/>
      <c r="S43" s="135"/>
      <c r="T43" s="135"/>
      <c r="U43" s="135"/>
      <c r="V43" s="135"/>
    </row>
    <row r="44" spans="1:22" ht="79.8" x14ac:dyDescent="0.25">
      <c r="A44" s="130">
        <v>4</v>
      </c>
      <c r="B44" s="131">
        <v>4</v>
      </c>
      <c r="C44" s="132" t="s">
        <v>90</v>
      </c>
      <c r="D44" s="133" t="s">
        <v>91</v>
      </c>
      <c r="E44" s="134">
        <v>17.600000000000001</v>
      </c>
      <c r="F44" s="135" t="s">
        <v>92</v>
      </c>
      <c r="G44" s="134"/>
      <c r="H44" s="134">
        <v>19</v>
      </c>
      <c r="I44" s="134" t="s">
        <v>93</v>
      </c>
      <c r="J44" s="134"/>
      <c r="K44" s="134">
        <v>63</v>
      </c>
      <c r="L44" s="135" t="s">
        <v>94</v>
      </c>
      <c r="M44" s="135"/>
      <c r="N44" s="135" t="s">
        <v>89</v>
      </c>
      <c r="O44" s="135"/>
      <c r="P44" s="135"/>
      <c r="Q44" s="135"/>
      <c r="R44" s="135"/>
      <c r="S44" s="135"/>
      <c r="T44" s="135"/>
      <c r="U44" s="135"/>
      <c r="V44" s="135"/>
    </row>
    <row r="45" spans="1:22" ht="45.6" x14ac:dyDescent="0.25">
      <c r="A45" s="136">
        <v>5</v>
      </c>
      <c r="B45" s="137">
        <v>5</v>
      </c>
      <c r="C45" s="138" t="s">
        <v>95</v>
      </c>
      <c r="D45" s="139" t="s">
        <v>96</v>
      </c>
      <c r="E45" s="140">
        <v>17.600000000000001</v>
      </c>
      <c r="F45" s="141" t="s">
        <v>92</v>
      </c>
      <c r="G45" s="140"/>
      <c r="H45" s="140">
        <v>70</v>
      </c>
      <c r="I45" s="140" t="s">
        <v>97</v>
      </c>
      <c r="J45" s="140"/>
      <c r="K45" s="140">
        <v>112</v>
      </c>
      <c r="L45" s="141" t="s">
        <v>98</v>
      </c>
      <c r="M45" s="141"/>
      <c r="N45" s="141" t="s">
        <v>89</v>
      </c>
      <c r="O45" s="141"/>
      <c r="P45" s="141"/>
      <c r="Q45" s="141"/>
      <c r="R45" s="141"/>
      <c r="S45" s="141"/>
      <c r="T45" s="141"/>
      <c r="U45" s="141"/>
      <c r="V45" s="141"/>
    </row>
    <row r="46" spans="1:22" ht="19.350000000000001" customHeight="1" x14ac:dyDescent="0.25">
      <c r="A46" s="128" t="s">
        <v>99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57" x14ac:dyDescent="0.25">
      <c r="A47" s="136">
        <v>6</v>
      </c>
      <c r="B47" s="137">
        <v>9</v>
      </c>
      <c r="C47" s="138" t="s">
        <v>100</v>
      </c>
      <c r="D47" s="139" t="s">
        <v>101</v>
      </c>
      <c r="E47" s="140">
        <v>508.07</v>
      </c>
      <c r="F47" s="141" t="s">
        <v>102</v>
      </c>
      <c r="G47" s="140">
        <v>1.03</v>
      </c>
      <c r="H47" s="140" t="s">
        <v>103</v>
      </c>
      <c r="I47" s="140" t="s">
        <v>104</v>
      </c>
      <c r="J47" s="140">
        <v>3</v>
      </c>
      <c r="K47" s="140" t="s">
        <v>105</v>
      </c>
      <c r="L47" s="141" t="s">
        <v>106</v>
      </c>
      <c r="M47" s="141"/>
      <c r="N47" s="141" t="s">
        <v>79</v>
      </c>
      <c r="O47" s="141"/>
      <c r="P47" s="141"/>
      <c r="Q47" s="141"/>
      <c r="R47" s="141"/>
      <c r="S47" s="141"/>
      <c r="T47" s="141"/>
      <c r="U47" s="141"/>
      <c r="V47" s="141">
        <v>14</v>
      </c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79.8" x14ac:dyDescent="0.25">
      <c r="A49" s="130">
        <v>7</v>
      </c>
      <c r="B49" s="131">
        <v>10</v>
      </c>
      <c r="C49" s="132" t="s">
        <v>108</v>
      </c>
      <c r="D49" s="133" t="s">
        <v>109</v>
      </c>
      <c r="E49" s="134">
        <v>2435.67</v>
      </c>
      <c r="F49" s="135" t="s">
        <v>110</v>
      </c>
      <c r="G49" s="134" t="s">
        <v>111</v>
      </c>
      <c r="H49" s="134" t="s">
        <v>112</v>
      </c>
      <c r="I49" s="134" t="s">
        <v>113</v>
      </c>
      <c r="J49" s="134"/>
      <c r="K49" s="134" t="s">
        <v>114</v>
      </c>
      <c r="L49" s="135" t="s">
        <v>115</v>
      </c>
      <c r="M49" s="135"/>
      <c r="N49" s="135" t="s">
        <v>79</v>
      </c>
      <c r="O49" s="135"/>
      <c r="P49" s="135"/>
      <c r="Q49" s="135"/>
      <c r="R49" s="135"/>
      <c r="S49" s="135"/>
      <c r="T49" s="135"/>
      <c r="U49" s="135"/>
      <c r="V49" s="135">
        <v>1</v>
      </c>
    </row>
    <row r="50" spans="1:22" ht="68.400000000000006" x14ac:dyDescent="0.25">
      <c r="A50" s="130">
        <v>8</v>
      </c>
      <c r="B50" s="131">
        <v>11</v>
      </c>
      <c r="C50" s="132" t="s">
        <v>80</v>
      </c>
      <c r="D50" s="133" t="s">
        <v>81</v>
      </c>
      <c r="E50" s="134">
        <v>13.69</v>
      </c>
      <c r="F50" s="135">
        <v>13.69</v>
      </c>
      <c r="G50" s="134"/>
      <c r="H50" s="134" t="s">
        <v>82</v>
      </c>
      <c r="I50" s="134">
        <v>3</v>
      </c>
      <c r="J50" s="134"/>
      <c r="K50" s="134" t="s">
        <v>83</v>
      </c>
      <c r="L50" s="135">
        <v>34</v>
      </c>
      <c r="M50" s="135"/>
      <c r="N50" s="135" t="s">
        <v>79</v>
      </c>
      <c r="O50" s="135"/>
      <c r="P50" s="135"/>
      <c r="Q50" s="135"/>
      <c r="R50" s="135"/>
      <c r="S50" s="135"/>
      <c r="T50" s="135"/>
      <c r="U50" s="135"/>
      <c r="V50" s="135"/>
    </row>
    <row r="51" spans="1:22" ht="45.6" x14ac:dyDescent="0.25">
      <c r="A51" s="130">
        <v>9</v>
      </c>
      <c r="B51" s="131">
        <v>12</v>
      </c>
      <c r="C51" s="132" t="s">
        <v>116</v>
      </c>
      <c r="D51" s="133" t="s">
        <v>117</v>
      </c>
      <c r="E51" s="134">
        <v>18.600000000000001</v>
      </c>
      <c r="F51" s="135" t="s">
        <v>118</v>
      </c>
      <c r="G51" s="134"/>
      <c r="H51" s="134">
        <v>37</v>
      </c>
      <c r="I51" s="134" t="s">
        <v>119</v>
      </c>
      <c r="J51" s="134"/>
      <c r="K51" s="134">
        <v>69</v>
      </c>
      <c r="L51" s="135" t="s">
        <v>120</v>
      </c>
      <c r="M51" s="135"/>
      <c r="N51" s="135" t="s">
        <v>89</v>
      </c>
      <c r="O51" s="135"/>
      <c r="P51" s="135"/>
      <c r="Q51" s="135"/>
      <c r="R51" s="135"/>
      <c r="S51" s="135"/>
      <c r="T51" s="135"/>
      <c r="U51" s="135"/>
      <c r="V51" s="135"/>
    </row>
    <row r="52" spans="1:22" ht="159.6" x14ac:dyDescent="0.25">
      <c r="A52" s="130">
        <v>10</v>
      </c>
      <c r="B52" s="131">
        <v>13</v>
      </c>
      <c r="C52" s="132" t="s">
        <v>121</v>
      </c>
      <c r="D52" s="133" t="s">
        <v>117</v>
      </c>
      <c r="E52" s="134">
        <v>116.7</v>
      </c>
      <c r="F52" s="135" t="s">
        <v>122</v>
      </c>
      <c r="G52" s="134">
        <v>4.7300000000000004</v>
      </c>
      <c r="H52" s="134" t="s">
        <v>123</v>
      </c>
      <c r="I52" s="134" t="s">
        <v>124</v>
      </c>
      <c r="J52" s="134">
        <v>9</v>
      </c>
      <c r="K52" s="134" t="s">
        <v>125</v>
      </c>
      <c r="L52" s="135" t="s">
        <v>126</v>
      </c>
      <c r="M52" s="135"/>
      <c r="N52" s="135" t="s">
        <v>79</v>
      </c>
      <c r="O52" s="135"/>
      <c r="P52" s="135"/>
      <c r="Q52" s="135"/>
      <c r="R52" s="135"/>
      <c r="S52" s="135"/>
      <c r="T52" s="135"/>
      <c r="U52" s="135"/>
      <c r="V52" s="135">
        <v>54</v>
      </c>
    </row>
    <row r="53" spans="1:22" ht="57" x14ac:dyDescent="0.25">
      <c r="A53" s="136">
        <v>11</v>
      </c>
      <c r="B53" s="137">
        <v>14</v>
      </c>
      <c r="C53" s="138" t="s">
        <v>127</v>
      </c>
      <c r="D53" s="139" t="s">
        <v>128</v>
      </c>
      <c r="E53" s="140">
        <v>23.1</v>
      </c>
      <c r="F53" s="141" t="s">
        <v>129</v>
      </c>
      <c r="G53" s="140"/>
      <c r="H53" s="140">
        <v>46</v>
      </c>
      <c r="I53" s="140" t="s">
        <v>130</v>
      </c>
      <c r="J53" s="140"/>
      <c r="K53" s="140">
        <v>162</v>
      </c>
      <c r="L53" s="141" t="s">
        <v>131</v>
      </c>
      <c r="M53" s="141"/>
      <c r="N53" s="141" t="s">
        <v>89</v>
      </c>
      <c r="O53" s="141"/>
      <c r="P53" s="141"/>
      <c r="Q53" s="141"/>
      <c r="R53" s="141"/>
      <c r="S53" s="141"/>
      <c r="T53" s="141"/>
      <c r="U53" s="141"/>
      <c r="V53" s="141"/>
    </row>
    <row r="54" spans="1:22" ht="19.350000000000001" customHeight="1" x14ac:dyDescent="0.25">
      <c r="A54" s="128" t="s">
        <v>132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91.2" x14ac:dyDescent="0.25">
      <c r="A55" s="130">
        <v>12</v>
      </c>
      <c r="B55" s="131">
        <v>15</v>
      </c>
      <c r="C55" s="132" t="s">
        <v>133</v>
      </c>
      <c r="D55" s="133" t="s">
        <v>134</v>
      </c>
      <c r="E55" s="134">
        <v>1119.57</v>
      </c>
      <c r="F55" s="135" t="s">
        <v>135</v>
      </c>
      <c r="G55" s="134" t="s">
        <v>111</v>
      </c>
      <c r="H55" s="134" t="s">
        <v>136</v>
      </c>
      <c r="I55" s="134" t="s">
        <v>137</v>
      </c>
      <c r="J55" s="134">
        <v>1</v>
      </c>
      <c r="K55" s="134" t="s">
        <v>138</v>
      </c>
      <c r="L55" s="135" t="s">
        <v>139</v>
      </c>
      <c r="M55" s="135"/>
      <c r="N55" s="135" t="s">
        <v>79</v>
      </c>
      <c r="O55" s="135"/>
      <c r="P55" s="135"/>
      <c r="Q55" s="135"/>
      <c r="R55" s="135"/>
      <c r="S55" s="135"/>
      <c r="T55" s="135"/>
      <c r="U55" s="135"/>
      <c r="V55" s="135">
        <v>6</v>
      </c>
    </row>
    <row r="56" spans="1:22" ht="68.400000000000006" x14ac:dyDescent="0.25">
      <c r="A56" s="130">
        <v>13</v>
      </c>
      <c r="B56" s="131">
        <v>16</v>
      </c>
      <c r="C56" s="132" t="s">
        <v>80</v>
      </c>
      <c r="D56" s="133" t="s">
        <v>81</v>
      </c>
      <c r="E56" s="134">
        <v>13.69</v>
      </c>
      <c r="F56" s="135">
        <v>13.69</v>
      </c>
      <c r="G56" s="134"/>
      <c r="H56" s="134" t="s">
        <v>82</v>
      </c>
      <c r="I56" s="134">
        <v>3</v>
      </c>
      <c r="J56" s="134"/>
      <c r="K56" s="134" t="s">
        <v>83</v>
      </c>
      <c r="L56" s="135">
        <v>34</v>
      </c>
      <c r="M56" s="135"/>
      <c r="N56" s="135" t="s">
        <v>79</v>
      </c>
      <c r="O56" s="135"/>
      <c r="P56" s="135"/>
      <c r="Q56" s="135"/>
      <c r="R56" s="135"/>
      <c r="S56" s="135"/>
      <c r="T56" s="135"/>
      <c r="U56" s="135"/>
      <c r="V56" s="135"/>
    </row>
    <row r="57" spans="1:22" ht="79.8" x14ac:dyDescent="0.25">
      <c r="A57" s="130">
        <v>14</v>
      </c>
      <c r="B57" s="131">
        <v>17</v>
      </c>
      <c r="C57" s="132" t="s">
        <v>90</v>
      </c>
      <c r="D57" s="133" t="s">
        <v>140</v>
      </c>
      <c r="E57" s="134">
        <v>17.600000000000001</v>
      </c>
      <c r="F57" s="135" t="s">
        <v>92</v>
      </c>
      <c r="G57" s="134"/>
      <c r="H57" s="134">
        <v>28</v>
      </c>
      <c r="I57" s="134" t="s">
        <v>141</v>
      </c>
      <c r="J57" s="134"/>
      <c r="K57" s="134">
        <v>94</v>
      </c>
      <c r="L57" s="135" t="s">
        <v>142</v>
      </c>
      <c r="M57" s="135"/>
      <c r="N57" s="135" t="s">
        <v>89</v>
      </c>
      <c r="O57" s="135"/>
      <c r="P57" s="135"/>
      <c r="Q57" s="135"/>
      <c r="R57" s="135"/>
      <c r="S57" s="135"/>
      <c r="T57" s="135"/>
      <c r="U57" s="135"/>
      <c r="V57" s="135"/>
    </row>
    <row r="58" spans="1:22" ht="79.8" x14ac:dyDescent="0.25">
      <c r="A58" s="130">
        <v>15</v>
      </c>
      <c r="B58" s="131">
        <v>18</v>
      </c>
      <c r="C58" s="132" t="s">
        <v>143</v>
      </c>
      <c r="D58" s="133" t="s">
        <v>85</v>
      </c>
      <c r="E58" s="134">
        <v>12.3</v>
      </c>
      <c r="F58" s="135" t="s">
        <v>144</v>
      </c>
      <c r="G58" s="134"/>
      <c r="H58" s="134">
        <v>7</v>
      </c>
      <c r="I58" s="134" t="s">
        <v>145</v>
      </c>
      <c r="J58" s="134"/>
      <c r="K58" s="134">
        <v>22</v>
      </c>
      <c r="L58" s="135" t="s">
        <v>146</v>
      </c>
      <c r="M58" s="135"/>
      <c r="N58" s="135" t="s">
        <v>89</v>
      </c>
      <c r="O58" s="135"/>
      <c r="P58" s="135"/>
      <c r="Q58" s="135"/>
      <c r="R58" s="135"/>
      <c r="S58" s="135"/>
      <c r="T58" s="135"/>
      <c r="U58" s="135"/>
      <c r="V58" s="135"/>
    </row>
    <row r="59" spans="1:22" ht="57" x14ac:dyDescent="0.25">
      <c r="A59" s="136">
        <v>16</v>
      </c>
      <c r="B59" s="137">
        <v>19</v>
      </c>
      <c r="C59" s="138" t="s">
        <v>147</v>
      </c>
      <c r="D59" s="139" t="s">
        <v>148</v>
      </c>
      <c r="E59" s="140">
        <v>22.3</v>
      </c>
      <c r="F59" s="141" t="s">
        <v>149</v>
      </c>
      <c r="G59" s="140"/>
      <c r="H59" s="140">
        <v>22</v>
      </c>
      <c r="I59" s="140" t="s">
        <v>146</v>
      </c>
      <c r="J59" s="140"/>
      <c r="K59" s="140">
        <v>99</v>
      </c>
      <c r="L59" s="141" t="s">
        <v>150</v>
      </c>
      <c r="M59" s="141"/>
      <c r="N59" s="141" t="s">
        <v>89</v>
      </c>
      <c r="O59" s="141"/>
      <c r="P59" s="141"/>
      <c r="Q59" s="141"/>
      <c r="R59" s="141"/>
      <c r="S59" s="141"/>
      <c r="T59" s="141"/>
      <c r="U59" s="141"/>
      <c r="V59" s="141"/>
    </row>
    <row r="60" spans="1:22" ht="19.350000000000001" customHeight="1" x14ac:dyDescent="0.25">
      <c r="A60" s="128" t="s">
        <v>151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91.2" x14ac:dyDescent="0.25">
      <c r="A61" s="130">
        <v>17</v>
      </c>
      <c r="B61" s="131">
        <v>20</v>
      </c>
      <c r="C61" s="132" t="s">
        <v>133</v>
      </c>
      <c r="D61" s="133" t="s">
        <v>152</v>
      </c>
      <c r="E61" s="134">
        <v>1119.57</v>
      </c>
      <c r="F61" s="135" t="s">
        <v>135</v>
      </c>
      <c r="G61" s="134" t="s">
        <v>111</v>
      </c>
      <c r="H61" s="134" t="s">
        <v>153</v>
      </c>
      <c r="I61" s="134">
        <v>10</v>
      </c>
      <c r="J61" s="134">
        <v>1</v>
      </c>
      <c r="K61" s="134" t="s">
        <v>154</v>
      </c>
      <c r="L61" s="135" t="s">
        <v>155</v>
      </c>
      <c r="M61" s="135"/>
      <c r="N61" s="135" t="s">
        <v>79</v>
      </c>
      <c r="O61" s="135"/>
      <c r="P61" s="135"/>
      <c r="Q61" s="135"/>
      <c r="R61" s="135"/>
      <c r="S61" s="135"/>
      <c r="T61" s="135"/>
      <c r="U61" s="135"/>
      <c r="V61" s="135">
        <v>3</v>
      </c>
    </row>
    <row r="62" spans="1:22" ht="68.400000000000006" x14ac:dyDescent="0.25">
      <c r="A62" s="130">
        <v>18</v>
      </c>
      <c r="B62" s="131">
        <v>21</v>
      </c>
      <c r="C62" s="132" t="s">
        <v>80</v>
      </c>
      <c r="D62" s="133" t="s">
        <v>81</v>
      </c>
      <c r="E62" s="134">
        <v>13.69</v>
      </c>
      <c r="F62" s="135">
        <v>13.69</v>
      </c>
      <c r="G62" s="134"/>
      <c r="H62" s="134" t="s">
        <v>82</v>
      </c>
      <c r="I62" s="134">
        <v>3</v>
      </c>
      <c r="J62" s="134"/>
      <c r="K62" s="134" t="s">
        <v>83</v>
      </c>
      <c r="L62" s="135">
        <v>34</v>
      </c>
      <c r="M62" s="135"/>
      <c r="N62" s="135" t="s">
        <v>79</v>
      </c>
      <c r="O62" s="135"/>
      <c r="P62" s="135"/>
      <c r="Q62" s="135"/>
      <c r="R62" s="135"/>
      <c r="S62" s="135"/>
      <c r="T62" s="135"/>
      <c r="U62" s="135"/>
      <c r="V62" s="135"/>
    </row>
    <row r="63" spans="1:22" ht="79.8" x14ac:dyDescent="0.25">
      <c r="A63" s="130">
        <v>19</v>
      </c>
      <c r="B63" s="131">
        <v>22</v>
      </c>
      <c r="C63" s="132" t="s">
        <v>143</v>
      </c>
      <c r="D63" s="133" t="s">
        <v>91</v>
      </c>
      <c r="E63" s="134">
        <v>12.3</v>
      </c>
      <c r="F63" s="135" t="s">
        <v>144</v>
      </c>
      <c r="G63" s="134"/>
      <c r="H63" s="134">
        <v>13</v>
      </c>
      <c r="I63" s="134" t="s">
        <v>156</v>
      </c>
      <c r="J63" s="134"/>
      <c r="K63" s="134">
        <v>44</v>
      </c>
      <c r="L63" s="135" t="s">
        <v>157</v>
      </c>
      <c r="M63" s="135"/>
      <c r="N63" s="135" t="s">
        <v>89</v>
      </c>
      <c r="O63" s="135"/>
      <c r="P63" s="135"/>
      <c r="Q63" s="135"/>
      <c r="R63" s="135"/>
      <c r="S63" s="135"/>
      <c r="T63" s="135"/>
      <c r="U63" s="135"/>
      <c r="V63" s="135"/>
    </row>
    <row r="64" spans="1:22" ht="45.6" x14ac:dyDescent="0.25">
      <c r="A64" s="136">
        <v>20</v>
      </c>
      <c r="B64" s="137">
        <v>23</v>
      </c>
      <c r="C64" s="138" t="s">
        <v>116</v>
      </c>
      <c r="D64" s="139" t="s">
        <v>117</v>
      </c>
      <c r="E64" s="140">
        <v>18.600000000000001</v>
      </c>
      <c r="F64" s="141" t="s">
        <v>118</v>
      </c>
      <c r="G64" s="140"/>
      <c r="H64" s="140">
        <v>37</v>
      </c>
      <c r="I64" s="140" t="s">
        <v>119</v>
      </c>
      <c r="J64" s="140"/>
      <c r="K64" s="140">
        <v>69</v>
      </c>
      <c r="L64" s="141" t="s">
        <v>120</v>
      </c>
      <c r="M64" s="141"/>
      <c r="N64" s="141" t="s">
        <v>89</v>
      </c>
      <c r="O64" s="141"/>
      <c r="P64" s="141"/>
      <c r="Q64" s="141"/>
      <c r="R64" s="141"/>
      <c r="S64" s="141"/>
      <c r="T64" s="141"/>
      <c r="U64" s="141"/>
      <c r="V64" s="141"/>
    </row>
    <row r="65" spans="1:22" ht="19.350000000000001" customHeight="1" x14ac:dyDescent="0.25">
      <c r="A65" s="128" t="s">
        <v>158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79.8" x14ac:dyDescent="0.25">
      <c r="A66" s="130">
        <v>21</v>
      </c>
      <c r="B66" s="131">
        <v>24</v>
      </c>
      <c r="C66" s="132" t="s">
        <v>159</v>
      </c>
      <c r="D66" s="133" t="s">
        <v>152</v>
      </c>
      <c r="E66" s="134">
        <v>3591.9</v>
      </c>
      <c r="F66" s="135" t="s">
        <v>160</v>
      </c>
      <c r="G66" s="134" t="s">
        <v>74</v>
      </c>
      <c r="H66" s="134" t="s">
        <v>161</v>
      </c>
      <c r="I66" s="134" t="s">
        <v>162</v>
      </c>
      <c r="J66" s="134">
        <v>1</v>
      </c>
      <c r="K66" s="134" t="s">
        <v>163</v>
      </c>
      <c r="L66" s="135" t="s">
        <v>164</v>
      </c>
      <c r="M66" s="135"/>
      <c r="N66" s="135" t="s">
        <v>79</v>
      </c>
      <c r="O66" s="135"/>
      <c r="P66" s="135"/>
      <c r="Q66" s="135"/>
      <c r="R66" s="135"/>
      <c r="S66" s="135"/>
      <c r="T66" s="135"/>
      <c r="U66" s="135"/>
      <c r="V66" s="135">
        <v>4</v>
      </c>
    </row>
    <row r="67" spans="1:22" ht="68.400000000000006" x14ac:dyDescent="0.25">
      <c r="A67" s="136">
        <v>22</v>
      </c>
      <c r="B67" s="137">
        <v>25</v>
      </c>
      <c r="C67" s="138" t="s">
        <v>80</v>
      </c>
      <c r="D67" s="139" t="s">
        <v>81</v>
      </c>
      <c r="E67" s="140">
        <v>13.69</v>
      </c>
      <c r="F67" s="141">
        <v>13.69</v>
      </c>
      <c r="G67" s="140"/>
      <c r="H67" s="140" t="s">
        <v>82</v>
      </c>
      <c r="I67" s="140">
        <v>3</v>
      </c>
      <c r="J67" s="140"/>
      <c r="K67" s="140" t="s">
        <v>83</v>
      </c>
      <c r="L67" s="141">
        <v>34</v>
      </c>
      <c r="M67" s="141"/>
      <c r="N67" s="141" t="s">
        <v>79</v>
      </c>
      <c r="O67" s="141"/>
      <c r="P67" s="141"/>
      <c r="Q67" s="141"/>
      <c r="R67" s="141"/>
      <c r="S67" s="141"/>
      <c r="T67" s="141"/>
      <c r="U67" s="141"/>
      <c r="V67" s="141"/>
    </row>
    <row r="68" spans="1:22" ht="19.350000000000001" customHeight="1" x14ac:dyDescent="0.25">
      <c r="A68" s="128" t="s">
        <v>165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79.8" x14ac:dyDescent="0.25">
      <c r="A69" s="130">
        <v>23</v>
      </c>
      <c r="B69" s="131">
        <v>26</v>
      </c>
      <c r="C69" s="132" t="s">
        <v>108</v>
      </c>
      <c r="D69" s="133" t="s">
        <v>109</v>
      </c>
      <c r="E69" s="134">
        <v>2435.67</v>
      </c>
      <c r="F69" s="135" t="s">
        <v>110</v>
      </c>
      <c r="G69" s="134" t="s">
        <v>111</v>
      </c>
      <c r="H69" s="134" t="s">
        <v>112</v>
      </c>
      <c r="I69" s="134" t="s">
        <v>113</v>
      </c>
      <c r="J69" s="134"/>
      <c r="K69" s="134" t="s">
        <v>114</v>
      </c>
      <c r="L69" s="135" t="s">
        <v>115</v>
      </c>
      <c r="M69" s="135"/>
      <c r="N69" s="135" t="s">
        <v>79</v>
      </c>
      <c r="O69" s="135"/>
      <c r="P69" s="135"/>
      <c r="Q69" s="135"/>
      <c r="R69" s="135"/>
      <c r="S69" s="135"/>
      <c r="T69" s="135"/>
      <c r="U69" s="135"/>
      <c r="V69" s="135">
        <v>1</v>
      </c>
    </row>
    <row r="70" spans="1:22" ht="68.400000000000006" x14ac:dyDescent="0.25">
      <c r="A70" s="130">
        <v>24</v>
      </c>
      <c r="B70" s="131">
        <v>27</v>
      </c>
      <c r="C70" s="132" t="s">
        <v>80</v>
      </c>
      <c r="D70" s="133" t="s">
        <v>81</v>
      </c>
      <c r="E70" s="134">
        <v>13.69</v>
      </c>
      <c r="F70" s="135">
        <v>13.69</v>
      </c>
      <c r="G70" s="134"/>
      <c r="H70" s="134" t="s">
        <v>82</v>
      </c>
      <c r="I70" s="134">
        <v>3</v>
      </c>
      <c r="J70" s="134"/>
      <c r="K70" s="134" t="s">
        <v>83</v>
      </c>
      <c r="L70" s="135">
        <v>34</v>
      </c>
      <c r="M70" s="135"/>
      <c r="N70" s="135" t="s">
        <v>79</v>
      </c>
      <c r="O70" s="135"/>
      <c r="P70" s="135"/>
      <c r="Q70" s="135"/>
      <c r="R70" s="135"/>
      <c r="S70" s="135"/>
      <c r="T70" s="135"/>
      <c r="U70" s="135"/>
      <c r="V70" s="135"/>
    </row>
    <row r="71" spans="1:22" ht="45.6" x14ac:dyDescent="0.25">
      <c r="A71" s="130">
        <v>25</v>
      </c>
      <c r="B71" s="131">
        <v>28</v>
      </c>
      <c r="C71" s="132" t="s">
        <v>116</v>
      </c>
      <c r="D71" s="133" t="s">
        <v>117</v>
      </c>
      <c r="E71" s="134">
        <v>18.600000000000001</v>
      </c>
      <c r="F71" s="135" t="s">
        <v>118</v>
      </c>
      <c r="G71" s="134"/>
      <c r="H71" s="134">
        <v>37</v>
      </c>
      <c r="I71" s="134" t="s">
        <v>119</v>
      </c>
      <c r="J71" s="134"/>
      <c r="K71" s="134">
        <v>69</v>
      </c>
      <c r="L71" s="135" t="s">
        <v>120</v>
      </c>
      <c r="M71" s="135"/>
      <c r="N71" s="135" t="s">
        <v>89</v>
      </c>
      <c r="O71" s="135"/>
      <c r="P71" s="135"/>
      <c r="Q71" s="135"/>
      <c r="R71" s="135"/>
      <c r="S71" s="135"/>
      <c r="T71" s="135"/>
      <c r="U71" s="135"/>
      <c r="V71" s="135"/>
    </row>
    <row r="72" spans="1:22" ht="45.6" x14ac:dyDescent="0.25">
      <c r="A72" s="136">
        <v>26</v>
      </c>
      <c r="B72" s="137">
        <v>29</v>
      </c>
      <c r="C72" s="138" t="s">
        <v>166</v>
      </c>
      <c r="D72" s="139" t="s">
        <v>148</v>
      </c>
      <c r="E72" s="140">
        <v>43.5</v>
      </c>
      <c r="F72" s="141" t="s">
        <v>167</v>
      </c>
      <c r="G72" s="140"/>
      <c r="H72" s="140">
        <v>44</v>
      </c>
      <c r="I72" s="140" t="s">
        <v>157</v>
      </c>
      <c r="J72" s="140"/>
      <c r="K72" s="140">
        <v>116</v>
      </c>
      <c r="L72" s="141" t="s">
        <v>168</v>
      </c>
      <c r="M72" s="141"/>
      <c r="N72" s="141" t="s">
        <v>89</v>
      </c>
      <c r="O72" s="141"/>
      <c r="P72" s="141"/>
      <c r="Q72" s="141"/>
      <c r="R72" s="141"/>
      <c r="S72" s="141"/>
      <c r="T72" s="141"/>
      <c r="U72" s="141"/>
      <c r="V72" s="141"/>
    </row>
    <row r="73" spans="1:22" ht="19.350000000000001" customHeight="1" x14ac:dyDescent="0.25">
      <c r="A73" s="128" t="s">
        <v>169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79.8" x14ac:dyDescent="0.25">
      <c r="A74" s="130">
        <v>27</v>
      </c>
      <c r="B74" s="131">
        <v>30</v>
      </c>
      <c r="C74" s="132" t="s">
        <v>108</v>
      </c>
      <c r="D74" s="133" t="s">
        <v>170</v>
      </c>
      <c r="E74" s="134">
        <v>2435.67</v>
      </c>
      <c r="F74" s="135" t="s">
        <v>110</v>
      </c>
      <c r="G74" s="134" t="s">
        <v>111</v>
      </c>
      <c r="H74" s="134" t="s">
        <v>171</v>
      </c>
      <c r="I74" s="134" t="s">
        <v>172</v>
      </c>
      <c r="J74" s="134">
        <v>1</v>
      </c>
      <c r="K74" s="134" t="s">
        <v>173</v>
      </c>
      <c r="L74" s="135" t="s">
        <v>174</v>
      </c>
      <c r="M74" s="135"/>
      <c r="N74" s="135" t="s">
        <v>79</v>
      </c>
      <c r="O74" s="135"/>
      <c r="P74" s="135"/>
      <c r="Q74" s="135"/>
      <c r="R74" s="135"/>
      <c r="S74" s="135"/>
      <c r="T74" s="135"/>
      <c r="U74" s="135"/>
      <c r="V74" s="135">
        <v>3</v>
      </c>
    </row>
    <row r="75" spans="1:22" ht="68.400000000000006" x14ac:dyDescent="0.25">
      <c r="A75" s="130">
        <v>28</v>
      </c>
      <c r="B75" s="131">
        <v>31</v>
      </c>
      <c r="C75" s="132" t="s">
        <v>80</v>
      </c>
      <c r="D75" s="133" t="s">
        <v>81</v>
      </c>
      <c r="E75" s="134">
        <v>13.69</v>
      </c>
      <c r="F75" s="135">
        <v>13.69</v>
      </c>
      <c r="G75" s="134"/>
      <c r="H75" s="134" t="s">
        <v>82</v>
      </c>
      <c r="I75" s="134">
        <v>3</v>
      </c>
      <c r="J75" s="134"/>
      <c r="K75" s="134" t="s">
        <v>83</v>
      </c>
      <c r="L75" s="135">
        <v>34</v>
      </c>
      <c r="M75" s="135"/>
      <c r="N75" s="135" t="s">
        <v>79</v>
      </c>
      <c r="O75" s="135"/>
      <c r="P75" s="135"/>
      <c r="Q75" s="135"/>
      <c r="R75" s="135"/>
      <c r="S75" s="135"/>
      <c r="T75" s="135"/>
      <c r="U75" s="135"/>
      <c r="V75" s="135"/>
    </row>
    <row r="76" spans="1:22" ht="45.6" x14ac:dyDescent="0.25">
      <c r="A76" s="130">
        <v>29</v>
      </c>
      <c r="B76" s="131">
        <v>32</v>
      </c>
      <c r="C76" s="132" t="s">
        <v>116</v>
      </c>
      <c r="D76" s="133" t="s">
        <v>117</v>
      </c>
      <c r="E76" s="134">
        <v>18.600000000000001</v>
      </c>
      <c r="F76" s="135" t="s">
        <v>118</v>
      </c>
      <c r="G76" s="134"/>
      <c r="H76" s="134">
        <v>37</v>
      </c>
      <c r="I76" s="134" t="s">
        <v>119</v>
      </c>
      <c r="J76" s="134"/>
      <c r="K76" s="134">
        <v>69</v>
      </c>
      <c r="L76" s="135" t="s">
        <v>120</v>
      </c>
      <c r="M76" s="135"/>
      <c r="N76" s="135" t="s">
        <v>89</v>
      </c>
      <c r="O76" s="135"/>
      <c r="P76" s="135"/>
      <c r="Q76" s="135"/>
      <c r="R76" s="135"/>
      <c r="S76" s="135"/>
      <c r="T76" s="135"/>
      <c r="U76" s="135"/>
      <c r="V76" s="135"/>
    </row>
    <row r="77" spans="1:22" ht="45.6" x14ac:dyDescent="0.25">
      <c r="A77" s="136">
        <v>30</v>
      </c>
      <c r="B77" s="137">
        <v>33</v>
      </c>
      <c r="C77" s="138" t="s">
        <v>166</v>
      </c>
      <c r="D77" s="139" t="s">
        <v>148</v>
      </c>
      <c r="E77" s="140">
        <v>43.5</v>
      </c>
      <c r="F77" s="141" t="s">
        <v>167</v>
      </c>
      <c r="G77" s="140"/>
      <c r="H77" s="140">
        <v>44</v>
      </c>
      <c r="I77" s="140" t="s">
        <v>157</v>
      </c>
      <c r="J77" s="140"/>
      <c r="K77" s="140">
        <v>116</v>
      </c>
      <c r="L77" s="141" t="s">
        <v>168</v>
      </c>
      <c r="M77" s="141"/>
      <c r="N77" s="141" t="s">
        <v>89</v>
      </c>
      <c r="O77" s="141"/>
      <c r="P77" s="141"/>
      <c r="Q77" s="141"/>
      <c r="R77" s="141"/>
      <c r="S77" s="141"/>
      <c r="T77" s="141"/>
      <c r="U77" s="141"/>
      <c r="V77" s="141"/>
    </row>
    <row r="78" spans="1:22" ht="19.350000000000001" customHeight="1" x14ac:dyDescent="0.25">
      <c r="A78" s="128" t="s">
        <v>175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114" x14ac:dyDescent="0.25">
      <c r="A79" s="130">
        <v>31</v>
      </c>
      <c r="B79" s="131">
        <v>34</v>
      </c>
      <c r="C79" s="132" t="s">
        <v>176</v>
      </c>
      <c r="D79" s="133" t="s">
        <v>177</v>
      </c>
      <c r="E79" s="134">
        <v>2406.83</v>
      </c>
      <c r="F79" s="135" t="s">
        <v>178</v>
      </c>
      <c r="G79" s="134">
        <v>76.17</v>
      </c>
      <c r="H79" s="134" t="s">
        <v>179</v>
      </c>
      <c r="I79" s="134" t="s">
        <v>180</v>
      </c>
      <c r="J79" s="134">
        <v>3</v>
      </c>
      <c r="K79" s="134" t="s">
        <v>181</v>
      </c>
      <c r="L79" s="135" t="s">
        <v>182</v>
      </c>
      <c r="M79" s="135"/>
      <c r="N79" s="135" t="s">
        <v>79</v>
      </c>
      <c r="O79" s="135"/>
      <c r="P79" s="135"/>
      <c r="Q79" s="135"/>
      <c r="R79" s="135"/>
      <c r="S79" s="135"/>
      <c r="T79" s="135"/>
      <c r="U79" s="135"/>
      <c r="V79" s="135">
        <v>16</v>
      </c>
    </row>
    <row r="80" spans="1:22" ht="68.400000000000006" x14ac:dyDescent="0.25">
      <c r="A80" s="130">
        <v>32</v>
      </c>
      <c r="B80" s="131">
        <v>35</v>
      </c>
      <c r="C80" s="132" t="s">
        <v>80</v>
      </c>
      <c r="D80" s="133" t="s">
        <v>81</v>
      </c>
      <c r="E80" s="134">
        <v>13.69</v>
      </c>
      <c r="F80" s="135">
        <v>13.69</v>
      </c>
      <c r="G80" s="134"/>
      <c r="H80" s="134" t="s">
        <v>82</v>
      </c>
      <c r="I80" s="134">
        <v>3</v>
      </c>
      <c r="J80" s="134"/>
      <c r="K80" s="134" t="s">
        <v>83</v>
      </c>
      <c r="L80" s="135">
        <v>34</v>
      </c>
      <c r="M80" s="135"/>
      <c r="N80" s="135" t="s">
        <v>79</v>
      </c>
      <c r="O80" s="135"/>
      <c r="P80" s="135"/>
      <c r="Q80" s="135"/>
      <c r="R80" s="135"/>
      <c r="S80" s="135"/>
      <c r="T80" s="135"/>
      <c r="U80" s="135"/>
      <c r="V80" s="135"/>
    </row>
    <row r="81" spans="1:22" ht="34.200000000000003" x14ac:dyDescent="0.25">
      <c r="A81" s="130">
        <v>33</v>
      </c>
      <c r="B81" s="131">
        <v>36</v>
      </c>
      <c r="C81" s="132" t="s">
        <v>183</v>
      </c>
      <c r="D81" s="133" t="s">
        <v>184</v>
      </c>
      <c r="E81" s="134">
        <v>16.920000000000002</v>
      </c>
      <c r="F81" s="135" t="s">
        <v>185</v>
      </c>
      <c r="G81" s="134"/>
      <c r="H81" s="134">
        <v>68</v>
      </c>
      <c r="I81" s="134" t="s">
        <v>186</v>
      </c>
      <c r="J81" s="134"/>
      <c r="K81" s="134">
        <v>190</v>
      </c>
      <c r="L81" s="135" t="s">
        <v>187</v>
      </c>
      <c r="M81" s="135"/>
      <c r="N81" s="135" t="s">
        <v>89</v>
      </c>
      <c r="O81" s="135"/>
      <c r="P81" s="135"/>
      <c r="Q81" s="135"/>
      <c r="R81" s="135"/>
      <c r="S81" s="135"/>
      <c r="T81" s="135"/>
      <c r="U81" s="135"/>
      <c r="V81" s="135"/>
    </row>
    <row r="82" spans="1:22" ht="45.6" x14ac:dyDescent="0.25">
      <c r="A82" s="130">
        <v>34</v>
      </c>
      <c r="B82" s="131">
        <v>37</v>
      </c>
      <c r="C82" s="132" t="s">
        <v>188</v>
      </c>
      <c r="D82" s="133" t="s">
        <v>117</v>
      </c>
      <c r="E82" s="134">
        <v>2.4500000000000002</v>
      </c>
      <c r="F82" s="135" t="s">
        <v>189</v>
      </c>
      <c r="G82" s="134"/>
      <c r="H82" s="134">
        <v>5</v>
      </c>
      <c r="I82" s="134" t="s">
        <v>190</v>
      </c>
      <c r="J82" s="134"/>
      <c r="K82" s="134">
        <v>12</v>
      </c>
      <c r="L82" s="135" t="s">
        <v>87</v>
      </c>
      <c r="M82" s="135"/>
      <c r="N82" s="135" t="s">
        <v>89</v>
      </c>
      <c r="O82" s="135"/>
      <c r="P82" s="135"/>
      <c r="Q82" s="135"/>
      <c r="R82" s="135"/>
      <c r="S82" s="135"/>
      <c r="T82" s="135"/>
      <c r="U82" s="135"/>
      <c r="V82" s="135"/>
    </row>
    <row r="83" spans="1:22" ht="45.6" x14ac:dyDescent="0.25">
      <c r="A83" s="130">
        <v>35</v>
      </c>
      <c r="B83" s="131">
        <v>38</v>
      </c>
      <c r="C83" s="132" t="s">
        <v>191</v>
      </c>
      <c r="D83" s="133" t="s">
        <v>117</v>
      </c>
      <c r="E83" s="134">
        <v>0.95</v>
      </c>
      <c r="F83" s="135" t="s">
        <v>192</v>
      </c>
      <c r="G83" s="134"/>
      <c r="H83" s="134">
        <v>2</v>
      </c>
      <c r="I83" s="134" t="s">
        <v>193</v>
      </c>
      <c r="J83" s="134"/>
      <c r="K83" s="134">
        <v>8</v>
      </c>
      <c r="L83" s="135" t="s">
        <v>194</v>
      </c>
      <c r="M83" s="135"/>
      <c r="N83" s="135" t="s">
        <v>89</v>
      </c>
      <c r="O83" s="135"/>
      <c r="P83" s="135"/>
      <c r="Q83" s="135"/>
      <c r="R83" s="135"/>
      <c r="S83" s="135"/>
      <c r="T83" s="135"/>
      <c r="U83" s="135"/>
      <c r="V83" s="135"/>
    </row>
    <row r="84" spans="1:22" ht="193.8" x14ac:dyDescent="0.25">
      <c r="A84" s="130">
        <v>36</v>
      </c>
      <c r="B84" s="131">
        <v>39</v>
      </c>
      <c r="C84" s="132" t="s">
        <v>195</v>
      </c>
      <c r="D84" s="133" t="s">
        <v>196</v>
      </c>
      <c r="E84" s="134">
        <v>1345.57</v>
      </c>
      <c r="F84" s="135">
        <v>1258.68</v>
      </c>
      <c r="G84" s="134" t="s">
        <v>197</v>
      </c>
      <c r="H84" s="134" t="s">
        <v>198</v>
      </c>
      <c r="I84" s="134">
        <v>13</v>
      </c>
      <c r="J84" s="134"/>
      <c r="K84" s="134" t="s">
        <v>199</v>
      </c>
      <c r="L84" s="135">
        <v>139</v>
      </c>
      <c r="M84" s="135"/>
      <c r="N84" s="135" t="s">
        <v>79</v>
      </c>
      <c r="O84" s="135"/>
      <c r="P84" s="135"/>
      <c r="Q84" s="135"/>
      <c r="R84" s="135"/>
      <c r="S84" s="135"/>
      <c r="T84" s="135"/>
      <c r="U84" s="135"/>
      <c r="V84" s="135" t="s">
        <v>200</v>
      </c>
    </row>
    <row r="85" spans="1:22" ht="193.8" x14ac:dyDescent="0.25">
      <c r="A85" s="136">
        <v>37</v>
      </c>
      <c r="B85" s="137">
        <v>40</v>
      </c>
      <c r="C85" s="138" t="s">
        <v>201</v>
      </c>
      <c r="D85" s="139" t="s">
        <v>202</v>
      </c>
      <c r="E85" s="140">
        <v>3623.67</v>
      </c>
      <c r="F85" s="141" t="s">
        <v>203</v>
      </c>
      <c r="G85" s="140" t="s">
        <v>204</v>
      </c>
      <c r="H85" s="140" t="s">
        <v>205</v>
      </c>
      <c r="I85" s="140" t="s">
        <v>206</v>
      </c>
      <c r="J85" s="140" t="s">
        <v>207</v>
      </c>
      <c r="K85" s="140" t="s">
        <v>208</v>
      </c>
      <c r="L85" s="141" t="s">
        <v>209</v>
      </c>
      <c r="M85" s="141"/>
      <c r="N85" s="141" t="s">
        <v>79</v>
      </c>
      <c r="O85" s="141"/>
      <c r="P85" s="141"/>
      <c r="Q85" s="141"/>
      <c r="R85" s="141"/>
      <c r="S85" s="141"/>
      <c r="T85" s="141"/>
      <c r="U85" s="141"/>
      <c r="V85" s="141" t="s">
        <v>210</v>
      </c>
    </row>
    <row r="86" spans="1:22" ht="19.350000000000001" customHeight="1" x14ac:dyDescent="0.25">
      <c r="A86" s="128" t="s">
        <v>211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79.8" x14ac:dyDescent="0.25">
      <c r="A87" s="130">
        <v>38</v>
      </c>
      <c r="B87" s="131">
        <v>42</v>
      </c>
      <c r="C87" s="132" t="s">
        <v>108</v>
      </c>
      <c r="D87" s="133" t="s">
        <v>72</v>
      </c>
      <c r="E87" s="134">
        <v>2435.67</v>
      </c>
      <c r="F87" s="135" t="s">
        <v>110</v>
      </c>
      <c r="G87" s="134" t="s">
        <v>111</v>
      </c>
      <c r="H87" s="134" t="s">
        <v>212</v>
      </c>
      <c r="I87" s="134" t="s">
        <v>213</v>
      </c>
      <c r="J87" s="134">
        <v>1</v>
      </c>
      <c r="K87" s="134" t="s">
        <v>214</v>
      </c>
      <c r="L87" s="135" t="s">
        <v>215</v>
      </c>
      <c r="M87" s="135"/>
      <c r="N87" s="135" t="s">
        <v>79</v>
      </c>
      <c r="O87" s="135"/>
      <c r="P87" s="135"/>
      <c r="Q87" s="135"/>
      <c r="R87" s="135"/>
      <c r="S87" s="135"/>
      <c r="T87" s="135"/>
      <c r="U87" s="135"/>
      <c r="V87" s="135">
        <v>4</v>
      </c>
    </row>
    <row r="88" spans="1:22" ht="45.6" x14ac:dyDescent="0.25">
      <c r="A88" s="130">
        <v>39</v>
      </c>
      <c r="B88" s="131">
        <v>43</v>
      </c>
      <c r="C88" s="132" t="s">
        <v>116</v>
      </c>
      <c r="D88" s="133" t="s">
        <v>184</v>
      </c>
      <c r="E88" s="134">
        <v>18.600000000000001</v>
      </c>
      <c r="F88" s="135" t="s">
        <v>118</v>
      </c>
      <c r="G88" s="134"/>
      <c r="H88" s="134">
        <v>74</v>
      </c>
      <c r="I88" s="134" t="s">
        <v>216</v>
      </c>
      <c r="J88" s="134"/>
      <c r="K88" s="134">
        <v>138</v>
      </c>
      <c r="L88" s="135" t="s">
        <v>217</v>
      </c>
      <c r="M88" s="135"/>
      <c r="N88" s="135" t="s">
        <v>89</v>
      </c>
      <c r="O88" s="135"/>
      <c r="P88" s="135"/>
      <c r="Q88" s="135"/>
      <c r="R88" s="135"/>
      <c r="S88" s="135"/>
      <c r="T88" s="135"/>
      <c r="U88" s="135"/>
      <c r="V88" s="135"/>
    </row>
    <row r="89" spans="1:22" ht="34.200000000000003" x14ac:dyDescent="0.25">
      <c r="A89" s="130">
        <v>40</v>
      </c>
      <c r="B89" s="131">
        <v>44</v>
      </c>
      <c r="C89" s="132" t="s">
        <v>218</v>
      </c>
      <c r="D89" s="133" t="s">
        <v>128</v>
      </c>
      <c r="E89" s="134">
        <v>2.41</v>
      </c>
      <c r="F89" s="135" t="s">
        <v>219</v>
      </c>
      <c r="G89" s="134"/>
      <c r="H89" s="134">
        <v>5</v>
      </c>
      <c r="I89" s="134" t="s">
        <v>190</v>
      </c>
      <c r="J89" s="134"/>
      <c r="K89" s="134">
        <v>35</v>
      </c>
      <c r="L89" s="135" t="s">
        <v>220</v>
      </c>
      <c r="M89" s="135"/>
      <c r="N89" s="135" t="s">
        <v>89</v>
      </c>
      <c r="O89" s="135"/>
      <c r="P89" s="135"/>
      <c r="Q89" s="135"/>
      <c r="R89" s="135"/>
      <c r="S89" s="135"/>
      <c r="T89" s="135"/>
      <c r="U89" s="135"/>
      <c r="V89" s="135"/>
    </row>
    <row r="90" spans="1:22" ht="18.45" customHeight="1" x14ac:dyDescent="0.25">
      <c r="A90" s="142" t="s">
        <v>221</v>
      </c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</row>
    <row r="91" spans="1:22" ht="79.8" x14ac:dyDescent="0.25">
      <c r="A91" s="130">
        <v>41</v>
      </c>
      <c r="B91" s="131">
        <v>45</v>
      </c>
      <c r="C91" s="132" t="s">
        <v>222</v>
      </c>
      <c r="D91" s="133" t="s">
        <v>223</v>
      </c>
      <c r="E91" s="134">
        <v>679.37</v>
      </c>
      <c r="F91" s="135" t="s">
        <v>224</v>
      </c>
      <c r="G91" s="134">
        <v>1.03</v>
      </c>
      <c r="H91" s="134" t="s">
        <v>225</v>
      </c>
      <c r="I91" s="134" t="s">
        <v>226</v>
      </c>
      <c r="J91" s="134"/>
      <c r="K91" s="134" t="s">
        <v>227</v>
      </c>
      <c r="L91" s="135" t="s">
        <v>228</v>
      </c>
      <c r="M91" s="135"/>
      <c r="N91" s="135" t="s">
        <v>79</v>
      </c>
      <c r="O91" s="135"/>
      <c r="P91" s="135"/>
      <c r="Q91" s="135"/>
      <c r="R91" s="135"/>
      <c r="S91" s="135"/>
      <c r="T91" s="135"/>
      <c r="U91" s="135"/>
      <c r="V91" s="135"/>
    </row>
    <row r="92" spans="1:22" ht="91.2" x14ac:dyDescent="0.25">
      <c r="A92" s="136">
        <v>42</v>
      </c>
      <c r="B92" s="137">
        <v>46</v>
      </c>
      <c r="C92" s="138" t="s">
        <v>229</v>
      </c>
      <c r="D92" s="139" t="s">
        <v>223</v>
      </c>
      <c r="E92" s="140">
        <v>110.53</v>
      </c>
      <c r="F92" s="141" t="s">
        <v>230</v>
      </c>
      <c r="G92" s="140"/>
      <c r="H92" s="140" t="s">
        <v>231</v>
      </c>
      <c r="I92" s="140" t="s">
        <v>232</v>
      </c>
      <c r="J92" s="140"/>
      <c r="K92" s="140" t="s">
        <v>233</v>
      </c>
      <c r="L92" s="141" t="s">
        <v>234</v>
      </c>
      <c r="M92" s="141"/>
      <c r="N92" s="141" t="s">
        <v>79</v>
      </c>
      <c r="O92" s="141"/>
      <c r="P92" s="141"/>
      <c r="Q92" s="141"/>
      <c r="R92" s="141"/>
      <c r="S92" s="141"/>
      <c r="T92" s="141"/>
      <c r="U92" s="141"/>
      <c r="V92" s="141"/>
    </row>
    <row r="93" spans="1:22" ht="19.350000000000001" customHeight="1" x14ac:dyDescent="0.25">
      <c r="A93" s="128" t="s">
        <v>235</v>
      </c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</row>
    <row r="94" spans="1:22" ht="18.45" customHeight="1" x14ac:dyDescent="0.25">
      <c r="A94" s="142" t="s">
        <v>236</v>
      </c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</row>
    <row r="95" spans="1:22" ht="68.400000000000006" x14ac:dyDescent="0.25">
      <c r="A95" s="130">
        <v>43</v>
      </c>
      <c r="B95" s="131">
        <v>47</v>
      </c>
      <c r="C95" s="132" t="s">
        <v>237</v>
      </c>
      <c r="D95" s="133" t="s">
        <v>238</v>
      </c>
      <c r="E95" s="134">
        <v>78.430000000000007</v>
      </c>
      <c r="F95" s="135">
        <v>69.02</v>
      </c>
      <c r="G95" s="134" t="s">
        <v>239</v>
      </c>
      <c r="H95" s="134" t="s">
        <v>240</v>
      </c>
      <c r="I95" s="134">
        <v>14</v>
      </c>
      <c r="J95" s="134" t="s">
        <v>241</v>
      </c>
      <c r="K95" s="134" t="s">
        <v>242</v>
      </c>
      <c r="L95" s="135">
        <v>153</v>
      </c>
      <c r="M95" s="135"/>
      <c r="N95" s="135" t="s">
        <v>79</v>
      </c>
      <c r="O95" s="135"/>
      <c r="P95" s="135"/>
      <c r="Q95" s="135"/>
      <c r="R95" s="135"/>
      <c r="S95" s="135"/>
      <c r="T95" s="135"/>
      <c r="U95" s="135"/>
      <c r="V95" s="135" t="s">
        <v>243</v>
      </c>
    </row>
    <row r="96" spans="1:22" ht="68.400000000000006" x14ac:dyDescent="0.25">
      <c r="A96" s="130">
        <v>44</v>
      </c>
      <c r="B96" s="131">
        <v>48</v>
      </c>
      <c r="C96" s="132" t="s">
        <v>237</v>
      </c>
      <c r="D96" s="133" t="s">
        <v>244</v>
      </c>
      <c r="E96" s="134">
        <v>78.430000000000007</v>
      </c>
      <c r="F96" s="135">
        <v>69.02</v>
      </c>
      <c r="G96" s="134" t="s">
        <v>239</v>
      </c>
      <c r="H96" s="134" t="s">
        <v>245</v>
      </c>
      <c r="I96" s="134">
        <v>15</v>
      </c>
      <c r="J96" s="134" t="s">
        <v>241</v>
      </c>
      <c r="K96" s="134" t="s">
        <v>246</v>
      </c>
      <c r="L96" s="135">
        <v>168</v>
      </c>
      <c r="M96" s="135"/>
      <c r="N96" s="135" t="s">
        <v>79</v>
      </c>
      <c r="O96" s="135"/>
      <c r="P96" s="135"/>
      <c r="Q96" s="135"/>
      <c r="R96" s="135"/>
      <c r="S96" s="135"/>
      <c r="T96" s="135"/>
      <c r="U96" s="135"/>
      <c r="V96" s="135" t="s">
        <v>247</v>
      </c>
    </row>
    <row r="97" spans="1:22" ht="68.400000000000006" x14ac:dyDescent="0.25">
      <c r="A97" s="130">
        <v>45</v>
      </c>
      <c r="B97" s="131">
        <v>49</v>
      </c>
      <c r="C97" s="132" t="s">
        <v>237</v>
      </c>
      <c r="D97" s="133" t="s">
        <v>248</v>
      </c>
      <c r="E97" s="134">
        <v>78.430000000000007</v>
      </c>
      <c r="F97" s="135">
        <v>69.02</v>
      </c>
      <c r="G97" s="134" t="s">
        <v>239</v>
      </c>
      <c r="H97" s="134" t="s">
        <v>249</v>
      </c>
      <c r="I97" s="134">
        <v>24</v>
      </c>
      <c r="J97" s="134" t="s">
        <v>250</v>
      </c>
      <c r="K97" s="134" t="s">
        <v>251</v>
      </c>
      <c r="L97" s="135">
        <v>267</v>
      </c>
      <c r="M97" s="135"/>
      <c r="N97" s="135" t="s">
        <v>79</v>
      </c>
      <c r="O97" s="135"/>
      <c r="P97" s="135"/>
      <c r="Q97" s="135"/>
      <c r="R97" s="135"/>
      <c r="S97" s="135"/>
      <c r="T97" s="135"/>
      <c r="U97" s="135"/>
      <c r="V97" s="135" t="s">
        <v>252</v>
      </c>
    </row>
    <row r="98" spans="1:22" ht="68.400000000000006" x14ac:dyDescent="0.25">
      <c r="A98" s="130">
        <v>46</v>
      </c>
      <c r="B98" s="131">
        <v>50</v>
      </c>
      <c r="C98" s="132" t="s">
        <v>237</v>
      </c>
      <c r="D98" s="133" t="s">
        <v>253</v>
      </c>
      <c r="E98" s="134">
        <v>78.430000000000007</v>
      </c>
      <c r="F98" s="135">
        <v>69.02</v>
      </c>
      <c r="G98" s="134" t="s">
        <v>239</v>
      </c>
      <c r="H98" s="134" t="s">
        <v>254</v>
      </c>
      <c r="I98" s="134">
        <v>21</v>
      </c>
      <c r="J98" s="134" t="s">
        <v>250</v>
      </c>
      <c r="K98" s="134" t="s">
        <v>255</v>
      </c>
      <c r="L98" s="135">
        <v>236</v>
      </c>
      <c r="M98" s="135"/>
      <c r="N98" s="135" t="s">
        <v>79</v>
      </c>
      <c r="O98" s="135"/>
      <c r="P98" s="135"/>
      <c r="Q98" s="135"/>
      <c r="R98" s="135"/>
      <c r="S98" s="135"/>
      <c r="T98" s="135"/>
      <c r="U98" s="135"/>
      <c r="V98" s="135" t="s">
        <v>256</v>
      </c>
    </row>
    <row r="99" spans="1:22" ht="68.400000000000006" x14ac:dyDescent="0.25">
      <c r="A99" s="130">
        <v>47</v>
      </c>
      <c r="B99" s="131">
        <v>51</v>
      </c>
      <c r="C99" s="132" t="s">
        <v>237</v>
      </c>
      <c r="D99" s="133" t="s">
        <v>253</v>
      </c>
      <c r="E99" s="134">
        <v>78.430000000000007</v>
      </c>
      <c r="F99" s="135">
        <v>69.02</v>
      </c>
      <c r="G99" s="134" t="s">
        <v>239</v>
      </c>
      <c r="H99" s="134" t="s">
        <v>254</v>
      </c>
      <c r="I99" s="134">
        <v>21</v>
      </c>
      <c r="J99" s="134" t="s">
        <v>250</v>
      </c>
      <c r="K99" s="134" t="s">
        <v>255</v>
      </c>
      <c r="L99" s="135">
        <v>236</v>
      </c>
      <c r="M99" s="135"/>
      <c r="N99" s="135" t="s">
        <v>79</v>
      </c>
      <c r="O99" s="135"/>
      <c r="P99" s="135"/>
      <c r="Q99" s="135"/>
      <c r="R99" s="135"/>
      <c r="S99" s="135"/>
      <c r="T99" s="135"/>
      <c r="U99" s="135"/>
      <c r="V99" s="135" t="s">
        <v>256</v>
      </c>
    </row>
    <row r="100" spans="1:22" ht="68.400000000000006" x14ac:dyDescent="0.25">
      <c r="A100" s="130">
        <v>48</v>
      </c>
      <c r="B100" s="131">
        <v>52</v>
      </c>
      <c r="C100" s="132" t="s">
        <v>237</v>
      </c>
      <c r="D100" s="133" t="s">
        <v>257</v>
      </c>
      <c r="E100" s="134">
        <v>78.430000000000007</v>
      </c>
      <c r="F100" s="135">
        <v>69.02</v>
      </c>
      <c r="G100" s="134" t="s">
        <v>239</v>
      </c>
      <c r="H100" s="134" t="s">
        <v>258</v>
      </c>
      <c r="I100" s="134">
        <v>17</v>
      </c>
      <c r="J100" s="134" t="s">
        <v>241</v>
      </c>
      <c r="K100" s="134" t="s">
        <v>259</v>
      </c>
      <c r="L100" s="135">
        <v>183</v>
      </c>
      <c r="M100" s="135"/>
      <c r="N100" s="135" t="s">
        <v>79</v>
      </c>
      <c r="O100" s="135"/>
      <c r="P100" s="135"/>
      <c r="Q100" s="135"/>
      <c r="R100" s="135"/>
      <c r="S100" s="135"/>
      <c r="T100" s="135"/>
      <c r="U100" s="135"/>
      <c r="V100" s="135" t="s">
        <v>260</v>
      </c>
    </row>
    <row r="101" spans="1:22" ht="68.400000000000006" x14ac:dyDescent="0.25">
      <c r="A101" s="130">
        <v>49</v>
      </c>
      <c r="B101" s="131">
        <v>53</v>
      </c>
      <c r="C101" s="132" t="s">
        <v>237</v>
      </c>
      <c r="D101" s="133" t="s">
        <v>261</v>
      </c>
      <c r="E101" s="134">
        <v>78.430000000000007</v>
      </c>
      <c r="F101" s="135">
        <v>69.02</v>
      </c>
      <c r="G101" s="134" t="s">
        <v>239</v>
      </c>
      <c r="H101" s="134" t="s">
        <v>262</v>
      </c>
      <c r="I101" s="134">
        <v>19</v>
      </c>
      <c r="J101" s="134" t="s">
        <v>250</v>
      </c>
      <c r="K101" s="134" t="s">
        <v>263</v>
      </c>
      <c r="L101" s="135">
        <v>213</v>
      </c>
      <c r="M101" s="135"/>
      <c r="N101" s="135" t="s">
        <v>79</v>
      </c>
      <c r="O101" s="135"/>
      <c r="P101" s="135"/>
      <c r="Q101" s="135"/>
      <c r="R101" s="135"/>
      <c r="S101" s="135"/>
      <c r="T101" s="135"/>
      <c r="U101" s="135"/>
      <c r="V101" s="135" t="s">
        <v>264</v>
      </c>
    </row>
    <row r="102" spans="1:22" ht="68.400000000000006" x14ac:dyDescent="0.25">
      <c r="A102" s="130">
        <v>50</v>
      </c>
      <c r="B102" s="131">
        <v>54</v>
      </c>
      <c r="C102" s="132" t="s">
        <v>237</v>
      </c>
      <c r="D102" s="133" t="s">
        <v>265</v>
      </c>
      <c r="E102" s="134">
        <v>78.430000000000007</v>
      </c>
      <c r="F102" s="135">
        <v>69.02</v>
      </c>
      <c r="G102" s="134" t="s">
        <v>239</v>
      </c>
      <c r="H102" s="134" t="s">
        <v>240</v>
      </c>
      <c r="I102" s="134">
        <v>14</v>
      </c>
      <c r="J102" s="134" t="s">
        <v>241</v>
      </c>
      <c r="K102" s="134" t="s">
        <v>266</v>
      </c>
      <c r="L102" s="135">
        <v>160</v>
      </c>
      <c r="M102" s="135"/>
      <c r="N102" s="135" t="s">
        <v>79</v>
      </c>
      <c r="O102" s="135"/>
      <c r="P102" s="135"/>
      <c r="Q102" s="135"/>
      <c r="R102" s="135"/>
      <c r="S102" s="135"/>
      <c r="T102" s="135"/>
      <c r="U102" s="135"/>
      <c r="V102" s="135" t="s">
        <v>267</v>
      </c>
    </row>
    <row r="103" spans="1:22" ht="18.45" customHeight="1" x14ac:dyDescent="0.25">
      <c r="A103" s="142" t="s">
        <v>268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</row>
    <row r="104" spans="1:22" ht="57" x14ac:dyDescent="0.25">
      <c r="A104" s="130">
        <v>51</v>
      </c>
      <c r="B104" s="131">
        <v>55</v>
      </c>
      <c r="C104" s="132" t="s">
        <v>100</v>
      </c>
      <c r="D104" s="133" t="s">
        <v>269</v>
      </c>
      <c r="E104" s="134">
        <v>508.07</v>
      </c>
      <c r="F104" s="135" t="s">
        <v>102</v>
      </c>
      <c r="G104" s="134">
        <v>1.03</v>
      </c>
      <c r="H104" s="134" t="s">
        <v>270</v>
      </c>
      <c r="I104" s="134" t="s">
        <v>271</v>
      </c>
      <c r="J104" s="134">
        <v>1</v>
      </c>
      <c r="K104" s="134" t="s">
        <v>272</v>
      </c>
      <c r="L104" s="135" t="s">
        <v>273</v>
      </c>
      <c r="M104" s="135"/>
      <c r="N104" s="135" t="s">
        <v>79</v>
      </c>
      <c r="O104" s="135"/>
      <c r="P104" s="135"/>
      <c r="Q104" s="135"/>
      <c r="R104" s="135"/>
      <c r="S104" s="135"/>
      <c r="T104" s="135"/>
      <c r="U104" s="135"/>
      <c r="V104" s="135">
        <v>4</v>
      </c>
    </row>
    <row r="105" spans="1:22" ht="18.45" customHeight="1" x14ac:dyDescent="0.25">
      <c r="A105" s="142" t="s">
        <v>274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</row>
    <row r="106" spans="1:22" ht="68.400000000000006" x14ac:dyDescent="0.25">
      <c r="A106" s="130">
        <v>52</v>
      </c>
      <c r="B106" s="131">
        <v>56</v>
      </c>
      <c r="C106" s="132" t="s">
        <v>275</v>
      </c>
      <c r="D106" s="133" t="s">
        <v>276</v>
      </c>
      <c r="E106" s="134">
        <v>3.95</v>
      </c>
      <c r="F106" s="135">
        <v>3.95</v>
      </c>
      <c r="G106" s="134"/>
      <c r="H106" s="134" t="s">
        <v>277</v>
      </c>
      <c r="I106" s="134">
        <v>1</v>
      </c>
      <c r="J106" s="134"/>
      <c r="K106" s="134" t="s">
        <v>278</v>
      </c>
      <c r="L106" s="135">
        <v>6</v>
      </c>
      <c r="M106" s="135"/>
      <c r="N106" s="135" t="s">
        <v>79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68.400000000000006" x14ac:dyDescent="0.25">
      <c r="A107" s="130">
        <v>53</v>
      </c>
      <c r="B107" s="131">
        <v>57</v>
      </c>
      <c r="C107" s="132" t="s">
        <v>279</v>
      </c>
      <c r="D107" s="133" t="s">
        <v>134</v>
      </c>
      <c r="E107" s="134">
        <v>1010.59</v>
      </c>
      <c r="F107" s="135" t="s">
        <v>280</v>
      </c>
      <c r="G107" s="134">
        <v>5.16</v>
      </c>
      <c r="H107" s="134" t="s">
        <v>281</v>
      </c>
      <c r="I107" s="134" t="s">
        <v>282</v>
      </c>
      <c r="J107" s="134"/>
      <c r="K107" s="134" t="s">
        <v>283</v>
      </c>
      <c r="L107" s="135" t="s">
        <v>284</v>
      </c>
      <c r="M107" s="135"/>
      <c r="N107" s="135" t="s">
        <v>79</v>
      </c>
      <c r="O107" s="135"/>
      <c r="P107" s="135"/>
      <c r="Q107" s="135"/>
      <c r="R107" s="135"/>
      <c r="S107" s="135"/>
      <c r="T107" s="135"/>
      <c r="U107" s="135"/>
      <c r="V107" s="135">
        <v>1</v>
      </c>
    </row>
    <row r="108" spans="1:22" ht="68.400000000000006" x14ac:dyDescent="0.25">
      <c r="A108" s="130">
        <v>54</v>
      </c>
      <c r="B108" s="131">
        <v>58</v>
      </c>
      <c r="C108" s="132" t="s">
        <v>285</v>
      </c>
      <c r="D108" s="133" t="s">
        <v>286</v>
      </c>
      <c r="E108" s="134">
        <v>5830.19</v>
      </c>
      <c r="F108" s="135" t="s">
        <v>287</v>
      </c>
      <c r="G108" s="134" t="s">
        <v>288</v>
      </c>
      <c r="H108" s="134" t="s">
        <v>289</v>
      </c>
      <c r="I108" s="134" t="s">
        <v>290</v>
      </c>
      <c r="J108" s="134">
        <v>1</v>
      </c>
      <c r="K108" s="134" t="s">
        <v>291</v>
      </c>
      <c r="L108" s="135" t="s">
        <v>292</v>
      </c>
      <c r="M108" s="135"/>
      <c r="N108" s="135" t="s">
        <v>79</v>
      </c>
      <c r="O108" s="135"/>
      <c r="P108" s="135"/>
      <c r="Q108" s="135"/>
      <c r="R108" s="135"/>
      <c r="S108" s="135"/>
      <c r="T108" s="135"/>
      <c r="U108" s="135"/>
      <c r="V108" s="135">
        <v>3</v>
      </c>
    </row>
    <row r="109" spans="1:22" ht="45.6" x14ac:dyDescent="0.25">
      <c r="A109" s="130">
        <v>55</v>
      </c>
      <c r="B109" s="131">
        <v>59</v>
      </c>
      <c r="C109" s="132" t="s">
        <v>95</v>
      </c>
      <c r="D109" s="133" t="s">
        <v>128</v>
      </c>
      <c r="E109" s="134">
        <v>17.600000000000001</v>
      </c>
      <c r="F109" s="135" t="s">
        <v>92</v>
      </c>
      <c r="G109" s="134"/>
      <c r="H109" s="134">
        <v>35</v>
      </c>
      <c r="I109" s="134" t="s">
        <v>220</v>
      </c>
      <c r="J109" s="134"/>
      <c r="K109" s="134">
        <v>56</v>
      </c>
      <c r="L109" s="135" t="s">
        <v>293</v>
      </c>
      <c r="M109" s="135"/>
      <c r="N109" s="135" t="s">
        <v>89</v>
      </c>
      <c r="O109" s="135"/>
      <c r="P109" s="135"/>
      <c r="Q109" s="135"/>
      <c r="R109" s="135"/>
      <c r="S109" s="135"/>
      <c r="T109" s="135"/>
      <c r="U109" s="135"/>
      <c r="V109" s="135"/>
    </row>
    <row r="110" spans="1:22" ht="18.45" customHeight="1" x14ac:dyDescent="0.25">
      <c r="A110" s="142" t="s">
        <v>236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</row>
    <row r="111" spans="1:22" ht="68.400000000000006" x14ac:dyDescent="0.25">
      <c r="A111" s="136">
        <v>56</v>
      </c>
      <c r="B111" s="137">
        <v>60</v>
      </c>
      <c r="C111" s="138" t="s">
        <v>237</v>
      </c>
      <c r="D111" s="139" t="s">
        <v>265</v>
      </c>
      <c r="E111" s="140">
        <v>78.430000000000007</v>
      </c>
      <c r="F111" s="141">
        <v>69.02</v>
      </c>
      <c r="G111" s="140" t="s">
        <v>239</v>
      </c>
      <c r="H111" s="140" t="s">
        <v>240</v>
      </c>
      <c r="I111" s="140">
        <v>14</v>
      </c>
      <c r="J111" s="140" t="s">
        <v>241</v>
      </c>
      <c r="K111" s="140" t="s">
        <v>266</v>
      </c>
      <c r="L111" s="141">
        <v>160</v>
      </c>
      <c r="M111" s="141"/>
      <c r="N111" s="141" t="s">
        <v>79</v>
      </c>
      <c r="O111" s="141"/>
      <c r="P111" s="141"/>
      <c r="Q111" s="141"/>
      <c r="R111" s="141"/>
      <c r="S111" s="141"/>
      <c r="T111" s="141"/>
      <c r="U111" s="141"/>
      <c r="V111" s="141" t="s">
        <v>267</v>
      </c>
    </row>
    <row r="112" spans="1:22" ht="19.350000000000001" customHeight="1" x14ac:dyDescent="0.25">
      <c r="A112" s="128" t="s">
        <v>294</v>
      </c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</row>
    <row r="113" spans="1:22" ht="18.45" customHeight="1" x14ac:dyDescent="0.25">
      <c r="A113" s="142" t="s">
        <v>236</v>
      </c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</row>
    <row r="114" spans="1:22" ht="79.8" x14ac:dyDescent="0.25">
      <c r="A114" s="130">
        <v>57</v>
      </c>
      <c r="B114" s="131">
        <v>61</v>
      </c>
      <c r="C114" s="132" t="s">
        <v>108</v>
      </c>
      <c r="D114" s="133" t="s">
        <v>152</v>
      </c>
      <c r="E114" s="134">
        <v>2435.67</v>
      </c>
      <c r="F114" s="135" t="s">
        <v>110</v>
      </c>
      <c r="G114" s="134" t="s">
        <v>111</v>
      </c>
      <c r="H114" s="134" t="s">
        <v>295</v>
      </c>
      <c r="I114" s="134" t="s">
        <v>234</v>
      </c>
      <c r="J114" s="134">
        <v>1</v>
      </c>
      <c r="K114" s="134" t="s">
        <v>296</v>
      </c>
      <c r="L114" s="135" t="s">
        <v>297</v>
      </c>
      <c r="M114" s="135"/>
      <c r="N114" s="135" t="s">
        <v>79</v>
      </c>
      <c r="O114" s="135"/>
      <c r="P114" s="135"/>
      <c r="Q114" s="135"/>
      <c r="R114" s="135"/>
      <c r="S114" s="135"/>
      <c r="T114" s="135"/>
      <c r="U114" s="135"/>
      <c r="V114" s="135">
        <v>3</v>
      </c>
    </row>
    <row r="115" spans="1:22" ht="68.400000000000006" x14ac:dyDescent="0.25">
      <c r="A115" s="130">
        <v>58</v>
      </c>
      <c r="B115" s="131">
        <v>62</v>
      </c>
      <c r="C115" s="132" t="s">
        <v>279</v>
      </c>
      <c r="D115" s="133" t="s">
        <v>134</v>
      </c>
      <c r="E115" s="134">
        <v>1010.59</v>
      </c>
      <c r="F115" s="135" t="s">
        <v>280</v>
      </c>
      <c r="G115" s="134">
        <v>5.16</v>
      </c>
      <c r="H115" s="134" t="s">
        <v>281</v>
      </c>
      <c r="I115" s="134" t="s">
        <v>282</v>
      </c>
      <c r="J115" s="134"/>
      <c r="K115" s="134" t="s">
        <v>283</v>
      </c>
      <c r="L115" s="135" t="s">
        <v>284</v>
      </c>
      <c r="M115" s="135"/>
      <c r="N115" s="135" t="s">
        <v>79</v>
      </c>
      <c r="O115" s="135"/>
      <c r="P115" s="135"/>
      <c r="Q115" s="135"/>
      <c r="R115" s="135"/>
      <c r="S115" s="135"/>
      <c r="T115" s="135"/>
      <c r="U115" s="135"/>
      <c r="V115" s="135">
        <v>1</v>
      </c>
    </row>
    <row r="116" spans="1:22" ht="45.6" x14ac:dyDescent="0.25">
      <c r="A116" s="130">
        <v>59</v>
      </c>
      <c r="B116" s="131">
        <v>63</v>
      </c>
      <c r="C116" s="132" t="s">
        <v>166</v>
      </c>
      <c r="D116" s="133" t="s">
        <v>128</v>
      </c>
      <c r="E116" s="134">
        <v>43.5</v>
      </c>
      <c r="F116" s="135" t="s">
        <v>167</v>
      </c>
      <c r="G116" s="134"/>
      <c r="H116" s="134">
        <v>87</v>
      </c>
      <c r="I116" s="134" t="s">
        <v>298</v>
      </c>
      <c r="J116" s="134"/>
      <c r="K116" s="134">
        <v>233</v>
      </c>
      <c r="L116" s="135" t="s">
        <v>299</v>
      </c>
      <c r="M116" s="135"/>
      <c r="N116" s="135" t="s">
        <v>89</v>
      </c>
      <c r="O116" s="135"/>
      <c r="P116" s="135"/>
      <c r="Q116" s="135"/>
      <c r="R116" s="135"/>
      <c r="S116" s="135"/>
      <c r="T116" s="135"/>
      <c r="U116" s="135"/>
      <c r="V116" s="135"/>
    </row>
    <row r="117" spans="1:22" ht="18.45" customHeight="1" x14ac:dyDescent="0.25">
      <c r="A117" s="142" t="s">
        <v>300</v>
      </c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</row>
    <row r="118" spans="1:22" ht="79.8" x14ac:dyDescent="0.25">
      <c r="A118" s="130">
        <v>60</v>
      </c>
      <c r="B118" s="131">
        <v>64</v>
      </c>
      <c r="C118" s="132" t="s">
        <v>301</v>
      </c>
      <c r="D118" s="133" t="s">
        <v>302</v>
      </c>
      <c r="E118" s="134">
        <v>2888.31</v>
      </c>
      <c r="F118" s="135" t="s">
        <v>303</v>
      </c>
      <c r="G118" s="134" t="s">
        <v>304</v>
      </c>
      <c r="H118" s="134" t="s">
        <v>305</v>
      </c>
      <c r="I118" s="134" t="s">
        <v>306</v>
      </c>
      <c r="J118" s="134">
        <v>5</v>
      </c>
      <c r="K118" s="134" t="s">
        <v>307</v>
      </c>
      <c r="L118" s="135" t="s">
        <v>308</v>
      </c>
      <c r="M118" s="135"/>
      <c r="N118" s="135" t="s">
        <v>79</v>
      </c>
      <c r="O118" s="135"/>
      <c r="P118" s="135"/>
      <c r="Q118" s="135"/>
      <c r="R118" s="135"/>
      <c r="S118" s="135"/>
      <c r="T118" s="135"/>
      <c r="U118" s="135"/>
      <c r="V118" s="135" t="s">
        <v>309</v>
      </c>
    </row>
    <row r="119" spans="1:22" ht="34.200000000000003" x14ac:dyDescent="0.25">
      <c r="A119" s="136">
        <v>61</v>
      </c>
      <c r="B119" s="137">
        <v>65</v>
      </c>
      <c r="C119" s="138" t="s">
        <v>310</v>
      </c>
      <c r="D119" s="139" t="s">
        <v>311</v>
      </c>
      <c r="E119" s="140">
        <v>3200</v>
      </c>
      <c r="F119" s="141" t="s">
        <v>312</v>
      </c>
      <c r="G119" s="140"/>
      <c r="H119" s="140">
        <v>3</v>
      </c>
      <c r="I119" s="140" t="s">
        <v>313</v>
      </c>
      <c r="J119" s="140"/>
      <c r="K119" s="140">
        <v>14</v>
      </c>
      <c r="L119" s="141" t="s">
        <v>314</v>
      </c>
      <c r="M119" s="141"/>
      <c r="N119" s="141" t="s">
        <v>89</v>
      </c>
      <c r="O119" s="141"/>
      <c r="P119" s="141"/>
      <c r="Q119" s="141"/>
      <c r="R119" s="141"/>
      <c r="S119" s="141"/>
      <c r="T119" s="141"/>
      <c r="U119" s="141"/>
      <c r="V119" s="141"/>
    </row>
    <row r="120" spans="1:22" ht="19.350000000000001" customHeight="1" x14ac:dyDescent="0.25">
      <c r="A120" s="128" t="s">
        <v>315</v>
      </c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</row>
    <row r="121" spans="1:22" ht="68.400000000000006" x14ac:dyDescent="0.25">
      <c r="A121" s="136">
        <v>62</v>
      </c>
      <c r="B121" s="137">
        <v>66</v>
      </c>
      <c r="C121" s="138" t="s">
        <v>316</v>
      </c>
      <c r="D121" s="139" t="s">
        <v>317</v>
      </c>
      <c r="E121" s="140">
        <v>6364.99</v>
      </c>
      <c r="F121" s="141" t="s">
        <v>318</v>
      </c>
      <c r="G121" s="140">
        <v>59.86</v>
      </c>
      <c r="H121" s="140" t="s">
        <v>319</v>
      </c>
      <c r="I121" s="140" t="s">
        <v>320</v>
      </c>
      <c r="J121" s="140">
        <v>1</v>
      </c>
      <c r="K121" s="140" t="s">
        <v>321</v>
      </c>
      <c r="L121" s="141" t="s">
        <v>322</v>
      </c>
      <c r="M121" s="141"/>
      <c r="N121" s="141" t="s">
        <v>79</v>
      </c>
      <c r="O121" s="141"/>
      <c r="P121" s="141"/>
      <c r="Q121" s="141"/>
      <c r="R121" s="141"/>
      <c r="S121" s="141"/>
      <c r="T121" s="141"/>
      <c r="U121" s="141"/>
      <c r="V121" s="141">
        <v>7</v>
      </c>
    </row>
    <row r="122" spans="1:22" ht="19.350000000000001" customHeight="1" x14ac:dyDescent="0.25">
      <c r="A122" s="128" t="s">
        <v>323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</row>
    <row r="123" spans="1:22" ht="18.45" customHeight="1" x14ac:dyDescent="0.25">
      <c r="A123" s="142" t="s">
        <v>324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</row>
    <row r="124" spans="1:22" ht="68.400000000000006" x14ac:dyDescent="0.25">
      <c r="A124" s="130">
        <v>63</v>
      </c>
      <c r="B124" s="131">
        <v>67</v>
      </c>
      <c r="C124" s="132" t="s">
        <v>325</v>
      </c>
      <c r="D124" s="133" t="s">
        <v>326</v>
      </c>
      <c r="E124" s="134">
        <v>6931.68</v>
      </c>
      <c r="F124" s="135" t="s">
        <v>327</v>
      </c>
      <c r="G124" s="134" t="s">
        <v>288</v>
      </c>
      <c r="H124" s="134" t="s">
        <v>328</v>
      </c>
      <c r="I124" s="134" t="s">
        <v>329</v>
      </c>
      <c r="J124" s="134"/>
      <c r="K124" s="134" t="s">
        <v>330</v>
      </c>
      <c r="L124" s="135" t="s">
        <v>331</v>
      </c>
      <c r="M124" s="135"/>
      <c r="N124" s="135" t="s">
        <v>79</v>
      </c>
      <c r="O124" s="135"/>
      <c r="P124" s="135"/>
      <c r="Q124" s="135"/>
      <c r="R124" s="135"/>
      <c r="S124" s="135"/>
      <c r="T124" s="135"/>
      <c r="U124" s="135"/>
      <c r="V124" s="135">
        <v>2</v>
      </c>
    </row>
    <row r="125" spans="1:22" ht="68.400000000000006" x14ac:dyDescent="0.25">
      <c r="A125" s="130">
        <v>64</v>
      </c>
      <c r="B125" s="131">
        <v>68</v>
      </c>
      <c r="C125" s="132" t="s">
        <v>332</v>
      </c>
      <c r="D125" s="133" t="s">
        <v>333</v>
      </c>
      <c r="E125" s="134">
        <v>8273.76</v>
      </c>
      <c r="F125" s="135" t="s">
        <v>334</v>
      </c>
      <c r="G125" s="134" t="s">
        <v>288</v>
      </c>
      <c r="H125" s="134" t="s">
        <v>335</v>
      </c>
      <c r="I125" s="134" t="s">
        <v>336</v>
      </c>
      <c r="J125" s="134"/>
      <c r="K125" s="134" t="s">
        <v>337</v>
      </c>
      <c r="L125" s="135" t="s">
        <v>338</v>
      </c>
      <c r="M125" s="135"/>
      <c r="N125" s="135" t="s">
        <v>79</v>
      </c>
      <c r="O125" s="135"/>
      <c r="P125" s="135"/>
      <c r="Q125" s="135"/>
      <c r="R125" s="135"/>
      <c r="S125" s="135"/>
      <c r="T125" s="135"/>
      <c r="U125" s="135"/>
      <c r="V125" s="135">
        <v>1</v>
      </c>
    </row>
    <row r="126" spans="1:22" ht="68.400000000000006" x14ac:dyDescent="0.25">
      <c r="A126" s="130">
        <v>65</v>
      </c>
      <c r="B126" s="131">
        <v>69</v>
      </c>
      <c r="C126" s="132" t="s">
        <v>339</v>
      </c>
      <c r="D126" s="133" t="s">
        <v>340</v>
      </c>
      <c r="E126" s="134">
        <v>10178.36</v>
      </c>
      <c r="F126" s="135" t="s">
        <v>341</v>
      </c>
      <c r="G126" s="134" t="s">
        <v>288</v>
      </c>
      <c r="H126" s="134" t="s">
        <v>342</v>
      </c>
      <c r="I126" s="134" t="s">
        <v>343</v>
      </c>
      <c r="J126" s="134"/>
      <c r="K126" s="134" t="s">
        <v>344</v>
      </c>
      <c r="L126" s="135" t="s">
        <v>345</v>
      </c>
      <c r="M126" s="135"/>
      <c r="N126" s="135" t="s">
        <v>79</v>
      </c>
      <c r="O126" s="135"/>
      <c r="P126" s="135"/>
      <c r="Q126" s="135"/>
      <c r="R126" s="135"/>
      <c r="S126" s="135"/>
      <c r="T126" s="135"/>
      <c r="U126" s="135"/>
      <c r="V126" s="135">
        <v>1</v>
      </c>
    </row>
    <row r="127" spans="1:22" ht="18.45" customHeight="1" x14ac:dyDescent="0.25">
      <c r="A127" s="142" t="s">
        <v>346</v>
      </c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</row>
    <row r="128" spans="1:22" ht="57" x14ac:dyDescent="0.25">
      <c r="A128" s="130">
        <v>66</v>
      </c>
      <c r="B128" s="131">
        <v>70</v>
      </c>
      <c r="C128" s="132" t="s">
        <v>347</v>
      </c>
      <c r="D128" s="133" t="s">
        <v>152</v>
      </c>
      <c r="E128" s="134">
        <v>317.45999999999998</v>
      </c>
      <c r="F128" s="135">
        <v>317.45999999999998</v>
      </c>
      <c r="G128" s="134"/>
      <c r="H128" s="134" t="s">
        <v>348</v>
      </c>
      <c r="I128" s="134">
        <v>3</v>
      </c>
      <c r="J128" s="134"/>
      <c r="K128" s="134" t="s">
        <v>349</v>
      </c>
      <c r="L128" s="135">
        <v>35</v>
      </c>
      <c r="M128" s="135"/>
      <c r="N128" s="135" t="s">
        <v>79</v>
      </c>
      <c r="O128" s="135"/>
      <c r="P128" s="135"/>
      <c r="Q128" s="135"/>
      <c r="R128" s="135"/>
      <c r="S128" s="135"/>
      <c r="T128" s="135"/>
      <c r="U128" s="135"/>
      <c r="V128" s="135"/>
    </row>
    <row r="129" spans="1:22" ht="18.45" customHeight="1" x14ac:dyDescent="0.25">
      <c r="A129" s="142" t="s">
        <v>236</v>
      </c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</row>
    <row r="130" spans="1:22" ht="68.400000000000006" x14ac:dyDescent="0.25">
      <c r="A130" s="136">
        <v>67</v>
      </c>
      <c r="B130" s="137">
        <v>71</v>
      </c>
      <c r="C130" s="138" t="s">
        <v>237</v>
      </c>
      <c r="D130" s="139" t="s">
        <v>238</v>
      </c>
      <c r="E130" s="140">
        <v>78.430000000000007</v>
      </c>
      <c r="F130" s="141">
        <v>69.02</v>
      </c>
      <c r="G130" s="140" t="s">
        <v>239</v>
      </c>
      <c r="H130" s="140" t="s">
        <v>240</v>
      </c>
      <c r="I130" s="140">
        <v>14</v>
      </c>
      <c r="J130" s="140" t="s">
        <v>241</v>
      </c>
      <c r="K130" s="140" t="s">
        <v>242</v>
      </c>
      <c r="L130" s="141">
        <v>153</v>
      </c>
      <c r="M130" s="141"/>
      <c r="N130" s="141" t="s">
        <v>79</v>
      </c>
      <c r="O130" s="141"/>
      <c r="P130" s="141"/>
      <c r="Q130" s="141"/>
      <c r="R130" s="141"/>
      <c r="S130" s="141"/>
      <c r="T130" s="141"/>
      <c r="U130" s="141"/>
      <c r="V130" s="141" t="s">
        <v>243</v>
      </c>
    </row>
    <row r="131" spans="1:22" ht="19.350000000000001" customHeight="1" x14ac:dyDescent="0.25">
      <c r="A131" s="128" t="s">
        <v>350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</row>
    <row r="132" spans="1:22" ht="18.45" customHeight="1" x14ac:dyDescent="0.25">
      <c r="A132" s="142" t="s">
        <v>351</v>
      </c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</row>
    <row r="133" spans="1:22" ht="57" x14ac:dyDescent="0.25">
      <c r="A133" s="130">
        <v>68</v>
      </c>
      <c r="B133" s="131">
        <v>72</v>
      </c>
      <c r="C133" s="132" t="s">
        <v>100</v>
      </c>
      <c r="D133" s="133" t="s">
        <v>352</v>
      </c>
      <c r="E133" s="134">
        <v>508.07</v>
      </c>
      <c r="F133" s="135" t="s">
        <v>102</v>
      </c>
      <c r="G133" s="134">
        <v>1.03</v>
      </c>
      <c r="H133" s="134" t="s">
        <v>353</v>
      </c>
      <c r="I133" s="134" t="s">
        <v>354</v>
      </c>
      <c r="J133" s="134"/>
      <c r="K133" s="134" t="s">
        <v>355</v>
      </c>
      <c r="L133" s="135" t="s">
        <v>356</v>
      </c>
      <c r="M133" s="135"/>
      <c r="N133" s="135" t="s">
        <v>79</v>
      </c>
      <c r="O133" s="135"/>
      <c r="P133" s="135"/>
      <c r="Q133" s="135"/>
      <c r="R133" s="135"/>
      <c r="S133" s="135"/>
      <c r="T133" s="135"/>
      <c r="U133" s="135"/>
      <c r="V133" s="135"/>
    </row>
    <row r="134" spans="1:22" ht="18.45" customHeight="1" x14ac:dyDescent="0.25">
      <c r="A134" s="142" t="s">
        <v>357</v>
      </c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</row>
    <row r="135" spans="1:22" ht="57" x14ac:dyDescent="0.25">
      <c r="A135" s="136">
        <v>69</v>
      </c>
      <c r="B135" s="137">
        <v>73</v>
      </c>
      <c r="C135" s="138" t="s">
        <v>100</v>
      </c>
      <c r="D135" s="139" t="s">
        <v>352</v>
      </c>
      <c r="E135" s="140">
        <v>508.07</v>
      </c>
      <c r="F135" s="141" t="s">
        <v>102</v>
      </c>
      <c r="G135" s="140">
        <v>1.03</v>
      </c>
      <c r="H135" s="140" t="s">
        <v>353</v>
      </c>
      <c r="I135" s="140" t="s">
        <v>354</v>
      </c>
      <c r="J135" s="140"/>
      <c r="K135" s="140" t="s">
        <v>355</v>
      </c>
      <c r="L135" s="141" t="s">
        <v>356</v>
      </c>
      <c r="M135" s="141"/>
      <c r="N135" s="141" t="s">
        <v>79</v>
      </c>
      <c r="O135" s="141"/>
      <c r="P135" s="141"/>
      <c r="Q135" s="141"/>
      <c r="R135" s="141"/>
      <c r="S135" s="141"/>
      <c r="T135" s="141"/>
      <c r="U135" s="141"/>
      <c r="V135" s="141"/>
    </row>
    <row r="136" spans="1:22" ht="19.350000000000001" customHeight="1" x14ac:dyDescent="0.25">
      <c r="A136" s="128" t="s">
        <v>358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</row>
    <row r="137" spans="1:22" ht="18.45" customHeight="1" x14ac:dyDescent="0.25">
      <c r="A137" s="142" t="s">
        <v>359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</row>
    <row r="138" spans="1:22" ht="68.400000000000006" x14ac:dyDescent="0.25">
      <c r="A138" s="130">
        <v>70</v>
      </c>
      <c r="B138" s="131">
        <v>74</v>
      </c>
      <c r="C138" s="132" t="s">
        <v>360</v>
      </c>
      <c r="D138" s="133" t="s">
        <v>134</v>
      </c>
      <c r="E138" s="134">
        <v>2250.2399999999998</v>
      </c>
      <c r="F138" s="135" t="s">
        <v>361</v>
      </c>
      <c r="G138" s="134" t="s">
        <v>362</v>
      </c>
      <c r="H138" s="134" t="s">
        <v>363</v>
      </c>
      <c r="I138" s="134" t="s">
        <v>364</v>
      </c>
      <c r="J138" s="134"/>
      <c r="K138" s="134" t="s">
        <v>365</v>
      </c>
      <c r="L138" s="135" t="s">
        <v>366</v>
      </c>
      <c r="M138" s="135"/>
      <c r="N138" s="135" t="s">
        <v>79</v>
      </c>
      <c r="O138" s="135"/>
      <c r="P138" s="135"/>
      <c r="Q138" s="135"/>
      <c r="R138" s="135"/>
      <c r="S138" s="135"/>
      <c r="T138" s="135"/>
      <c r="U138" s="135"/>
      <c r="V138" s="135"/>
    </row>
    <row r="139" spans="1:22" ht="18.45" customHeight="1" x14ac:dyDescent="0.25">
      <c r="A139" s="142" t="s">
        <v>236</v>
      </c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</row>
    <row r="140" spans="1:22" ht="57" x14ac:dyDescent="0.25">
      <c r="A140" s="136">
        <v>71</v>
      </c>
      <c r="B140" s="137">
        <v>75</v>
      </c>
      <c r="C140" s="138" t="s">
        <v>100</v>
      </c>
      <c r="D140" s="139" t="s">
        <v>367</v>
      </c>
      <c r="E140" s="140">
        <v>508.07</v>
      </c>
      <c r="F140" s="141" t="s">
        <v>102</v>
      </c>
      <c r="G140" s="140">
        <v>1.03</v>
      </c>
      <c r="H140" s="140" t="s">
        <v>368</v>
      </c>
      <c r="I140" s="140" t="s">
        <v>369</v>
      </c>
      <c r="J140" s="140"/>
      <c r="K140" s="140" t="s">
        <v>370</v>
      </c>
      <c r="L140" s="141" t="s">
        <v>371</v>
      </c>
      <c r="M140" s="141"/>
      <c r="N140" s="141" t="s">
        <v>79</v>
      </c>
      <c r="O140" s="141"/>
      <c r="P140" s="141"/>
      <c r="Q140" s="141"/>
      <c r="R140" s="141"/>
      <c r="S140" s="141"/>
      <c r="T140" s="141"/>
      <c r="U140" s="141"/>
      <c r="V140" s="141">
        <v>1</v>
      </c>
    </row>
    <row r="141" spans="1:22" ht="19.350000000000001" customHeight="1" x14ac:dyDescent="0.25">
      <c r="A141" s="128" t="s">
        <v>372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</row>
    <row r="142" spans="1:22" ht="18.45" customHeight="1" x14ac:dyDescent="0.25">
      <c r="A142" s="142" t="s">
        <v>373</v>
      </c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</row>
    <row r="143" spans="1:22" ht="79.8" x14ac:dyDescent="0.25">
      <c r="A143" s="130">
        <v>72</v>
      </c>
      <c r="B143" s="131">
        <v>76</v>
      </c>
      <c r="C143" s="132" t="s">
        <v>374</v>
      </c>
      <c r="D143" s="133" t="s">
        <v>375</v>
      </c>
      <c r="E143" s="134">
        <v>6345.09</v>
      </c>
      <c r="F143" s="135" t="s">
        <v>376</v>
      </c>
      <c r="G143" s="134" t="s">
        <v>377</v>
      </c>
      <c r="H143" s="134" t="s">
        <v>378</v>
      </c>
      <c r="I143" s="134" t="s">
        <v>379</v>
      </c>
      <c r="J143" s="134">
        <v>1</v>
      </c>
      <c r="K143" s="134" t="s">
        <v>380</v>
      </c>
      <c r="L143" s="135" t="s">
        <v>381</v>
      </c>
      <c r="M143" s="135"/>
      <c r="N143" s="135" t="s">
        <v>79</v>
      </c>
      <c r="O143" s="135"/>
      <c r="P143" s="135"/>
      <c r="Q143" s="135"/>
      <c r="R143" s="135"/>
      <c r="S143" s="135"/>
      <c r="T143" s="135"/>
      <c r="U143" s="135"/>
      <c r="V143" s="135" t="s">
        <v>382</v>
      </c>
    </row>
    <row r="144" spans="1:22" ht="79.8" x14ac:dyDescent="0.25">
      <c r="A144" s="136">
        <v>73</v>
      </c>
      <c r="B144" s="137">
        <v>77</v>
      </c>
      <c r="C144" s="138" t="s">
        <v>383</v>
      </c>
      <c r="D144" s="139" t="s">
        <v>384</v>
      </c>
      <c r="E144" s="140">
        <v>5595.44</v>
      </c>
      <c r="F144" s="141" t="s">
        <v>385</v>
      </c>
      <c r="G144" s="140">
        <v>19.61</v>
      </c>
      <c r="H144" s="140" t="s">
        <v>386</v>
      </c>
      <c r="I144" s="140" t="s">
        <v>387</v>
      </c>
      <c r="J144" s="140">
        <v>1</v>
      </c>
      <c r="K144" s="140" t="s">
        <v>388</v>
      </c>
      <c r="L144" s="141" t="s">
        <v>389</v>
      </c>
      <c r="M144" s="141"/>
      <c r="N144" s="141" t="s">
        <v>79</v>
      </c>
      <c r="O144" s="141"/>
      <c r="P144" s="141"/>
      <c r="Q144" s="141"/>
      <c r="R144" s="141"/>
      <c r="S144" s="141"/>
      <c r="T144" s="141"/>
      <c r="U144" s="141"/>
      <c r="V144" s="141">
        <v>5</v>
      </c>
    </row>
    <row r="145" spans="1:22" ht="19.350000000000001" customHeight="1" x14ac:dyDescent="0.25">
      <c r="A145" s="128" t="s">
        <v>390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</row>
    <row r="146" spans="1:22" ht="18.45" customHeight="1" x14ac:dyDescent="0.25">
      <c r="A146" s="142" t="s">
        <v>391</v>
      </c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</row>
    <row r="147" spans="1:22" ht="79.8" x14ac:dyDescent="0.25">
      <c r="A147" s="130">
        <v>74</v>
      </c>
      <c r="B147" s="131">
        <v>78</v>
      </c>
      <c r="C147" s="132" t="s">
        <v>392</v>
      </c>
      <c r="D147" s="133" t="s">
        <v>393</v>
      </c>
      <c r="E147" s="134">
        <v>679.37</v>
      </c>
      <c r="F147" s="135" t="s">
        <v>224</v>
      </c>
      <c r="G147" s="134">
        <v>1.03</v>
      </c>
      <c r="H147" s="134" t="s">
        <v>394</v>
      </c>
      <c r="I147" s="134" t="s">
        <v>395</v>
      </c>
      <c r="J147" s="134"/>
      <c r="K147" s="134" t="s">
        <v>396</v>
      </c>
      <c r="L147" s="135" t="s">
        <v>397</v>
      </c>
      <c r="M147" s="135"/>
      <c r="N147" s="135" t="s">
        <v>79</v>
      </c>
      <c r="O147" s="135"/>
      <c r="P147" s="135"/>
      <c r="Q147" s="135"/>
      <c r="R147" s="135"/>
      <c r="S147" s="135"/>
      <c r="T147" s="135"/>
      <c r="U147" s="135"/>
      <c r="V147" s="135">
        <v>1</v>
      </c>
    </row>
    <row r="148" spans="1:22" ht="18.45" customHeight="1" x14ac:dyDescent="0.25">
      <c r="A148" s="142" t="s">
        <v>398</v>
      </c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</row>
    <row r="149" spans="1:22" ht="79.8" x14ac:dyDescent="0.25">
      <c r="A149" s="130">
        <v>75</v>
      </c>
      <c r="B149" s="131">
        <v>79</v>
      </c>
      <c r="C149" s="132" t="s">
        <v>399</v>
      </c>
      <c r="D149" s="133" t="s">
        <v>400</v>
      </c>
      <c r="E149" s="134">
        <v>180.85</v>
      </c>
      <c r="F149" s="135" t="s">
        <v>401</v>
      </c>
      <c r="G149" s="134" t="s">
        <v>402</v>
      </c>
      <c r="H149" s="134" t="s">
        <v>403</v>
      </c>
      <c r="I149" s="134" t="s">
        <v>404</v>
      </c>
      <c r="J149" s="134" t="s">
        <v>405</v>
      </c>
      <c r="K149" s="134" t="s">
        <v>406</v>
      </c>
      <c r="L149" s="135" t="s">
        <v>407</v>
      </c>
      <c r="M149" s="135"/>
      <c r="N149" s="135" t="s">
        <v>79</v>
      </c>
      <c r="O149" s="135"/>
      <c r="P149" s="135"/>
      <c r="Q149" s="135"/>
      <c r="R149" s="135"/>
      <c r="S149" s="135"/>
      <c r="T149" s="135"/>
      <c r="U149" s="135"/>
      <c r="V149" s="135" t="s">
        <v>408</v>
      </c>
    </row>
    <row r="150" spans="1:22" ht="18.45" customHeight="1" x14ac:dyDescent="0.25">
      <c r="A150" s="142" t="s">
        <v>409</v>
      </c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</row>
    <row r="151" spans="1:22" ht="79.8" x14ac:dyDescent="0.25">
      <c r="A151" s="130">
        <v>76</v>
      </c>
      <c r="B151" s="131">
        <v>80</v>
      </c>
      <c r="C151" s="132" t="s">
        <v>374</v>
      </c>
      <c r="D151" s="133" t="s">
        <v>410</v>
      </c>
      <c r="E151" s="134">
        <v>6345.09</v>
      </c>
      <c r="F151" s="135" t="s">
        <v>376</v>
      </c>
      <c r="G151" s="134" t="s">
        <v>377</v>
      </c>
      <c r="H151" s="134" t="s">
        <v>411</v>
      </c>
      <c r="I151" s="134" t="s">
        <v>412</v>
      </c>
      <c r="J151" s="134"/>
      <c r="K151" s="134" t="s">
        <v>413</v>
      </c>
      <c r="L151" s="135" t="s">
        <v>414</v>
      </c>
      <c r="M151" s="135"/>
      <c r="N151" s="135" t="s">
        <v>79</v>
      </c>
      <c r="O151" s="135"/>
      <c r="P151" s="135"/>
      <c r="Q151" s="135"/>
      <c r="R151" s="135"/>
      <c r="S151" s="135"/>
      <c r="T151" s="135"/>
      <c r="U151" s="135"/>
      <c r="V151" s="135">
        <v>2</v>
      </c>
    </row>
    <row r="152" spans="1:22" ht="79.8" x14ac:dyDescent="0.25">
      <c r="A152" s="130">
        <v>77</v>
      </c>
      <c r="B152" s="131">
        <v>81</v>
      </c>
      <c r="C152" s="132" t="s">
        <v>374</v>
      </c>
      <c r="D152" s="133" t="s">
        <v>415</v>
      </c>
      <c r="E152" s="134">
        <v>6345.09</v>
      </c>
      <c r="F152" s="135" t="s">
        <v>376</v>
      </c>
      <c r="G152" s="134" t="s">
        <v>377</v>
      </c>
      <c r="H152" s="134" t="s">
        <v>416</v>
      </c>
      <c r="I152" s="134" t="s">
        <v>417</v>
      </c>
      <c r="J152" s="134">
        <v>1</v>
      </c>
      <c r="K152" s="134" t="s">
        <v>418</v>
      </c>
      <c r="L152" s="135" t="s">
        <v>419</v>
      </c>
      <c r="M152" s="135"/>
      <c r="N152" s="135" t="s">
        <v>79</v>
      </c>
      <c r="O152" s="135"/>
      <c r="P152" s="135"/>
      <c r="Q152" s="135"/>
      <c r="R152" s="135"/>
      <c r="S152" s="135"/>
      <c r="T152" s="135"/>
      <c r="U152" s="135"/>
      <c r="V152" s="135" t="s">
        <v>405</v>
      </c>
    </row>
    <row r="153" spans="1:22" ht="18.45" customHeight="1" x14ac:dyDescent="0.25">
      <c r="A153" s="142" t="s">
        <v>420</v>
      </c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</row>
    <row r="154" spans="1:22" ht="79.8" x14ac:dyDescent="0.25">
      <c r="A154" s="130">
        <v>78</v>
      </c>
      <c r="B154" s="131">
        <v>82</v>
      </c>
      <c r="C154" s="132" t="s">
        <v>108</v>
      </c>
      <c r="D154" s="133" t="s">
        <v>421</v>
      </c>
      <c r="E154" s="134">
        <v>2435.67</v>
      </c>
      <c r="F154" s="135" t="s">
        <v>110</v>
      </c>
      <c r="G154" s="134" t="s">
        <v>111</v>
      </c>
      <c r="H154" s="134" t="s">
        <v>422</v>
      </c>
      <c r="I154" s="134" t="s">
        <v>423</v>
      </c>
      <c r="J154" s="134"/>
      <c r="K154" s="134" t="s">
        <v>424</v>
      </c>
      <c r="L154" s="135" t="s">
        <v>425</v>
      </c>
      <c r="M154" s="135"/>
      <c r="N154" s="135" t="s">
        <v>79</v>
      </c>
      <c r="O154" s="135"/>
      <c r="P154" s="135"/>
      <c r="Q154" s="135"/>
      <c r="R154" s="135"/>
      <c r="S154" s="135"/>
      <c r="T154" s="135"/>
      <c r="U154" s="135"/>
      <c r="V154" s="135">
        <v>2</v>
      </c>
    </row>
    <row r="155" spans="1:22" ht="45.6" x14ac:dyDescent="0.25">
      <c r="A155" s="136">
        <v>79</v>
      </c>
      <c r="B155" s="137">
        <v>83</v>
      </c>
      <c r="C155" s="138" t="s">
        <v>95</v>
      </c>
      <c r="D155" s="139" t="s">
        <v>128</v>
      </c>
      <c r="E155" s="140">
        <v>17.600000000000001</v>
      </c>
      <c r="F155" s="141" t="s">
        <v>92</v>
      </c>
      <c r="G155" s="140"/>
      <c r="H155" s="140">
        <v>35</v>
      </c>
      <c r="I155" s="140" t="s">
        <v>220</v>
      </c>
      <c r="J155" s="140"/>
      <c r="K155" s="140">
        <v>56</v>
      </c>
      <c r="L155" s="141" t="s">
        <v>293</v>
      </c>
      <c r="M155" s="141"/>
      <c r="N155" s="141" t="s">
        <v>89</v>
      </c>
      <c r="O155" s="141"/>
      <c r="P155" s="141"/>
      <c r="Q155" s="141"/>
      <c r="R155" s="141"/>
      <c r="S155" s="141"/>
      <c r="T155" s="141"/>
      <c r="U155" s="141"/>
      <c r="V155" s="141"/>
    </row>
    <row r="156" spans="1:22" ht="19.350000000000001" customHeight="1" x14ac:dyDescent="0.25">
      <c r="A156" s="128" t="s">
        <v>426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</row>
    <row r="157" spans="1:22" ht="79.8" x14ac:dyDescent="0.25">
      <c r="A157" s="130">
        <v>80</v>
      </c>
      <c r="B157" s="131">
        <v>84</v>
      </c>
      <c r="C157" s="132" t="s">
        <v>374</v>
      </c>
      <c r="D157" s="133" t="s">
        <v>427</v>
      </c>
      <c r="E157" s="134">
        <v>6345.09</v>
      </c>
      <c r="F157" s="135" t="s">
        <v>376</v>
      </c>
      <c r="G157" s="134" t="s">
        <v>377</v>
      </c>
      <c r="H157" s="134" t="s">
        <v>428</v>
      </c>
      <c r="I157" s="134" t="s">
        <v>429</v>
      </c>
      <c r="J157" s="134">
        <v>2</v>
      </c>
      <c r="K157" s="134" t="s">
        <v>430</v>
      </c>
      <c r="L157" s="135" t="s">
        <v>431</v>
      </c>
      <c r="M157" s="135"/>
      <c r="N157" s="135" t="s">
        <v>79</v>
      </c>
      <c r="O157" s="135"/>
      <c r="P157" s="135"/>
      <c r="Q157" s="135"/>
      <c r="R157" s="135"/>
      <c r="S157" s="135"/>
      <c r="T157" s="135"/>
      <c r="U157" s="135"/>
      <c r="V157" s="135" t="s">
        <v>432</v>
      </c>
    </row>
    <row r="158" spans="1:22" ht="79.8" x14ac:dyDescent="0.25">
      <c r="A158" s="130">
        <v>81</v>
      </c>
      <c r="B158" s="131">
        <v>85</v>
      </c>
      <c r="C158" s="132" t="s">
        <v>374</v>
      </c>
      <c r="D158" s="133" t="s">
        <v>433</v>
      </c>
      <c r="E158" s="134">
        <v>6345.09</v>
      </c>
      <c r="F158" s="135" t="s">
        <v>376</v>
      </c>
      <c r="G158" s="134" t="s">
        <v>377</v>
      </c>
      <c r="H158" s="134" t="s">
        <v>434</v>
      </c>
      <c r="I158" s="134" t="s">
        <v>435</v>
      </c>
      <c r="J158" s="134"/>
      <c r="K158" s="134" t="s">
        <v>436</v>
      </c>
      <c r="L158" s="135" t="s">
        <v>437</v>
      </c>
      <c r="M158" s="135"/>
      <c r="N158" s="135" t="s">
        <v>79</v>
      </c>
      <c r="O158" s="135"/>
      <c r="P158" s="135"/>
      <c r="Q158" s="135"/>
      <c r="R158" s="135"/>
      <c r="S158" s="135"/>
      <c r="T158" s="135"/>
      <c r="U158" s="135"/>
      <c r="V158" s="135">
        <v>1</v>
      </c>
    </row>
    <row r="159" spans="1:22" ht="79.8" x14ac:dyDescent="0.25">
      <c r="A159" s="130">
        <v>82</v>
      </c>
      <c r="B159" s="131">
        <v>86</v>
      </c>
      <c r="C159" s="132" t="s">
        <v>383</v>
      </c>
      <c r="D159" s="133" t="s">
        <v>438</v>
      </c>
      <c r="E159" s="134">
        <v>5595.44</v>
      </c>
      <c r="F159" s="135" t="s">
        <v>385</v>
      </c>
      <c r="G159" s="134">
        <v>19.61</v>
      </c>
      <c r="H159" s="134" t="s">
        <v>439</v>
      </c>
      <c r="I159" s="134" t="s">
        <v>440</v>
      </c>
      <c r="J159" s="134"/>
      <c r="K159" s="134" t="s">
        <v>441</v>
      </c>
      <c r="L159" s="135" t="s">
        <v>442</v>
      </c>
      <c r="M159" s="135"/>
      <c r="N159" s="135" t="s">
        <v>79</v>
      </c>
      <c r="O159" s="135"/>
      <c r="P159" s="135"/>
      <c r="Q159" s="135"/>
      <c r="R159" s="135"/>
      <c r="S159" s="135"/>
      <c r="T159" s="135"/>
      <c r="U159" s="135"/>
      <c r="V159" s="135">
        <v>1</v>
      </c>
    </row>
    <row r="160" spans="1:22" ht="18.45" customHeight="1" x14ac:dyDescent="0.25">
      <c r="A160" s="142" t="s">
        <v>443</v>
      </c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</row>
    <row r="161" spans="1:22" ht="68.400000000000006" x14ac:dyDescent="0.25">
      <c r="A161" s="130">
        <v>83</v>
      </c>
      <c r="B161" s="131">
        <v>87</v>
      </c>
      <c r="C161" s="132" t="s">
        <v>80</v>
      </c>
      <c r="D161" s="133" t="s">
        <v>444</v>
      </c>
      <c r="E161" s="134">
        <v>13.69</v>
      </c>
      <c r="F161" s="135">
        <v>13.69</v>
      </c>
      <c r="G161" s="134"/>
      <c r="H161" s="134" t="s">
        <v>82</v>
      </c>
      <c r="I161" s="134">
        <v>3</v>
      </c>
      <c r="J161" s="134"/>
      <c r="K161" s="134" t="s">
        <v>445</v>
      </c>
      <c r="L161" s="135">
        <v>38</v>
      </c>
      <c r="M161" s="135"/>
      <c r="N161" s="135" t="s">
        <v>79</v>
      </c>
      <c r="O161" s="135"/>
      <c r="P161" s="135"/>
      <c r="Q161" s="135"/>
      <c r="R161" s="135"/>
      <c r="S161" s="135"/>
      <c r="T161" s="135"/>
      <c r="U161" s="135"/>
      <c r="V161" s="135"/>
    </row>
    <row r="162" spans="1:22" ht="18.45" customHeight="1" x14ac:dyDescent="0.25">
      <c r="A162" s="142" t="s">
        <v>446</v>
      </c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</row>
    <row r="163" spans="1:22" ht="68.400000000000006" x14ac:dyDescent="0.25">
      <c r="A163" s="130">
        <v>84</v>
      </c>
      <c r="B163" s="131">
        <v>88</v>
      </c>
      <c r="C163" s="132" t="s">
        <v>80</v>
      </c>
      <c r="D163" s="133" t="s">
        <v>444</v>
      </c>
      <c r="E163" s="134">
        <v>13.69</v>
      </c>
      <c r="F163" s="135">
        <v>13.69</v>
      </c>
      <c r="G163" s="134"/>
      <c r="H163" s="134" t="s">
        <v>82</v>
      </c>
      <c r="I163" s="134">
        <v>3</v>
      </c>
      <c r="J163" s="134"/>
      <c r="K163" s="134" t="s">
        <v>445</v>
      </c>
      <c r="L163" s="135">
        <v>38</v>
      </c>
      <c r="M163" s="135"/>
      <c r="N163" s="135" t="s">
        <v>79</v>
      </c>
      <c r="O163" s="135"/>
      <c r="P163" s="135"/>
      <c r="Q163" s="135"/>
      <c r="R163" s="135"/>
      <c r="S163" s="135"/>
      <c r="T163" s="135"/>
      <c r="U163" s="135"/>
      <c r="V163" s="135"/>
    </row>
    <row r="164" spans="1:22" ht="114" x14ac:dyDescent="0.25">
      <c r="A164" s="130">
        <v>85</v>
      </c>
      <c r="B164" s="131">
        <v>89</v>
      </c>
      <c r="C164" s="132" t="s">
        <v>176</v>
      </c>
      <c r="D164" s="133" t="s">
        <v>447</v>
      </c>
      <c r="E164" s="134">
        <v>2406.83</v>
      </c>
      <c r="F164" s="135" t="s">
        <v>178</v>
      </c>
      <c r="G164" s="134">
        <v>76.17</v>
      </c>
      <c r="H164" s="134" t="s">
        <v>448</v>
      </c>
      <c r="I164" s="134" t="s">
        <v>449</v>
      </c>
      <c r="J164" s="134">
        <v>6</v>
      </c>
      <c r="K164" s="134" t="s">
        <v>450</v>
      </c>
      <c r="L164" s="135" t="s">
        <v>451</v>
      </c>
      <c r="M164" s="135"/>
      <c r="N164" s="135" t="s">
        <v>79</v>
      </c>
      <c r="O164" s="135"/>
      <c r="P164" s="135"/>
      <c r="Q164" s="135"/>
      <c r="R164" s="135"/>
      <c r="S164" s="135"/>
      <c r="T164" s="135"/>
      <c r="U164" s="135"/>
      <c r="V164" s="135">
        <v>32</v>
      </c>
    </row>
    <row r="165" spans="1:22" ht="34.200000000000003" x14ac:dyDescent="0.25">
      <c r="A165" s="130">
        <v>86</v>
      </c>
      <c r="B165" s="131">
        <v>90</v>
      </c>
      <c r="C165" s="132" t="s">
        <v>183</v>
      </c>
      <c r="D165" s="133" t="s">
        <v>452</v>
      </c>
      <c r="E165" s="134">
        <v>16.920000000000002</v>
      </c>
      <c r="F165" s="135" t="s">
        <v>185</v>
      </c>
      <c r="G165" s="134"/>
      <c r="H165" s="134">
        <v>135</v>
      </c>
      <c r="I165" s="134" t="s">
        <v>453</v>
      </c>
      <c r="J165" s="134"/>
      <c r="K165" s="134">
        <v>381</v>
      </c>
      <c r="L165" s="135" t="s">
        <v>454</v>
      </c>
      <c r="M165" s="135"/>
      <c r="N165" s="135" t="s">
        <v>89</v>
      </c>
      <c r="O165" s="135"/>
      <c r="P165" s="135"/>
      <c r="Q165" s="135"/>
      <c r="R165" s="135"/>
      <c r="S165" s="135"/>
      <c r="T165" s="135"/>
      <c r="U165" s="135"/>
      <c r="V165" s="135"/>
    </row>
    <row r="166" spans="1:22" ht="57" x14ac:dyDescent="0.25">
      <c r="A166" s="130">
        <v>87</v>
      </c>
      <c r="B166" s="131">
        <v>91</v>
      </c>
      <c r="C166" s="132" t="s">
        <v>455</v>
      </c>
      <c r="D166" s="133" t="s">
        <v>184</v>
      </c>
      <c r="E166" s="134">
        <v>12.46</v>
      </c>
      <c r="F166" s="135" t="s">
        <v>456</v>
      </c>
      <c r="G166" s="134"/>
      <c r="H166" s="134">
        <v>50</v>
      </c>
      <c r="I166" s="134" t="s">
        <v>457</v>
      </c>
      <c r="J166" s="134"/>
      <c r="K166" s="134">
        <v>117</v>
      </c>
      <c r="L166" s="135" t="s">
        <v>458</v>
      </c>
      <c r="M166" s="135"/>
      <c r="N166" s="135" t="s">
        <v>89</v>
      </c>
      <c r="O166" s="135"/>
      <c r="P166" s="135"/>
      <c r="Q166" s="135"/>
      <c r="R166" s="135"/>
      <c r="S166" s="135"/>
      <c r="T166" s="135"/>
      <c r="U166" s="135"/>
      <c r="V166" s="135"/>
    </row>
    <row r="167" spans="1:22" ht="45.6" x14ac:dyDescent="0.25">
      <c r="A167" s="130">
        <v>88</v>
      </c>
      <c r="B167" s="131">
        <v>92</v>
      </c>
      <c r="C167" s="132" t="s">
        <v>188</v>
      </c>
      <c r="D167" s="133" t="s">
        <v>96</v>
      </c>
      <c r="E167" s="134">
        <v>2.4500000000000002</v>
      </c>
      <c r="F167" s="135" t="s">
        <v>189</v>
      </c>
      <c r="G167" s="134"/>
      <c r="H167" s="134">
        <v>10</v>
      </c>
      <c r="I167" s="134" t="s">
        <v>459</v>
      </c>
      <c r="J167" s="134"/>
      <c r="K167" s="134">
        <v>25</v>
      </c>
      <c r="L167" s="135" t="s">
        <v>460</v>
      </c>
      <c r="M167" s="135"/>
      <c r="N167" s="135" t="s">
        <v>89</v>
      </c>
      <c r="O167" s="135"/>
      <c r="P167" s="135"/>
      <c r="Q167" s="135"/>
      <c r="R167" s="135"/>
      <c r="S167" s="135"/>
      <c r="T167" s="135"/>
      <c r="U167" s="135"/>
      <c r="V167" s="135"/>
    </row>
    <row r="168" spans="1:22" ht="45.6" x14ac:dyDescent="0.25">
      <c r="A168" s="130">
        <v>89</v>
      </c>
      <c r="B168" s="131">
        <v>93</v>
      </c>
      <c r="C168" s="132" t="s">
        <v>461</v>
      </c>
      <c r="D168" s="133" t="s">
        <v>462</v>
      </c>
      <c r="E168" s="134">
        <v>2.82</v>
      </c>
      <c r="F168" s="135" t="s">
        <v>463</v>
      </c>
      <c r="G168" s="134"/>
      <c r="H168" s="134">
        <v>3</v>
      </c>
      <c r="I168" s="134" t="s">
        <v>313</v>
      </c>
      <c r="J168" s="134"/>
      <c r="K168" s="134">
        <v>8</v>
      </c>
      <c r="L168" s="135" t="s">
        <v>194</v>
      </c>
      <c r="M168" s="135"/>
      <c r="N168" s="135" t="s">
        <v>89</v>
      </c>
      <c r="O168" s="135"/>
      <c r="P168" s="135"/>
      <c r="Q168" s="135"/>
      <c r="R168" s="135"/>
      <c r="S168" s="135"/>
      <c r="T168" s="135"/>
      <c r="U168" s="135"/>
      <c r="V168" s="135"/>
    </row>
    <row r="169" spans="1:22" ht="18.45" customHeight="1" x14ac:dyDescent="0.25">
      <c r="A169" s="142" t="s">
        <v>464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</row>
    <row r="170" spans="1:22" ht="68.400000000000006" x14ac:dyDescent="0.25">
      <c r="A170" s="130">
        <v>90</v>
      </c>
      <c r="B170" s="131">
        <v>94</v>
      </c>
      <c r="C170" s="132" t="s">
        <v>80</v>
      </c>
      <c r="D170" s="133" t="s">
        <v>465</v>
      </c>
      <c r="E170" s="134">
        <v>13.69</v>
      </c>
      <c r="F170" s="135">
        <v>13.69</v>
      </c>
      <c r="G170" s="134"/>
      <c r="H170" s="134" t="s">
        <v>466</v>
      </c>
      <c r="I170" s="134">
        <v>10</v>
      </c>
      <c r="J170" s="134"/>
      <c r="K170" s="134" t="s">
        <v>467</v>
      </c>
      <c r="L170" s="135">
        <v>113</v>
      </c>
      <c r="M170" s="135"/>
      <c r="N170" s="135" t="s">
        <v>79</v>
      </c>
      <c r="O170" s="135"/>
      <c r="P170" s="135"/>
      <c r="Q170" s="135"/>
      <c r="R170" s="135"/>
      <c r="S170" s="135"/>
      <c r="T170" s="135"/>
      <c r="U170" s="135"/>
      <c r="V170" s="135"/>
    </row>
    <row r="171" spans="1:22" ht="68.400000000000006" x14ac:dyDescent="0.25">
      <c r="A171" s="130">
        <v>91</v>
      </c>
      <c r="B171" s="131">
        <v>95</v>
      </c>
      <c r="C171" s="132" t="s">
        <v>468</v>
      </c>
      <c r="D171" s="133" t="s">
        <v>134</v>
      </c>
      <c r="E171" s="134">
        <v>25015.360000000001</v>
      </c>
      <c r="F171" s="135" t="s">
        <v>469</v>
      </c>
      <c r="G171" s="134" t="s">
        <v>470</v>
      </c>
      <c r="H171" s="134" t="s">
        <v>471</v>
      </c>
      <c r="I171" s="134" t="s">
        <v>472</v>
      </c>
      <c r="J171" s="134">
        <v>7</v>
      </c>
      <c r="K171" s="134" t="s">
        <v>473</v>
      </c>
      <c r="L171" s="135" t="s">
        <v>474</v>
      </c>
      <c r="M171" s="135"/>
      <c r="N171" s="135" t="s">
        <v>79</v>
      </c>
      <c r="O171" s="135"/>
      <c r="P171" s="135"/>
      <c r="Q171" s="135"/>
      <c r="R171" s="135"/>
      <c r="S171" s="135"/>
      <c r="T171" s="135"/>
      <c r="U171" s="135"/>
      <c r="V171" s="135" t="s">
        <v>475</v>
      </c>
    </row>
    <row r="172" spans="1:22" ht="45.6" x14ac:dyDescent="0.25">
      <c r="A172" s="130">
        <v>92</v>
      </c>
      <c r="B172" s="131">
        <v>96</v>
      </c>
      <c r="C172" s="132" t="s">
        <v>166</v>
      </c>
      <c r="D172" s="133" t="s">
        <v>148</v>
      </c>
      <c r="E172" s="134">
        <v>43.5</v>
      </c>
      <c r="F172" s="135" t="s">
        <v>167</v>
      </c>
      <c r="G172" s="134"/>
      <c r="H172" s="134">
        <v>44</v>
      </c>
      <c r="I172" s="134" t="s">
        <v>157</v>
      </c>
      <c r="J172" s="134"/>
      <c r="K172" s="134">
        <v>116</v>
      </c>
      <c r="L172" s="135" t="s">
        <v>168</v>
      </c>
      <c r="M172" s="135"/>
      <c r="N172" s="135" t="s">
        <v>89</v>
      </c>
      <c r="O172" s="135"/>
      <c r="P172" s="135"/>
      <c r="Q172" s="135"/>
      <c r="R172" s="135"/>
      <c r="S172" s="135"/>
      <c r="T172" s="135"/>
      <c r="U172" s="135"/>
      <c r="V172" s="135"/>
    </row>
    <row r="173" spans="1:22" ht="125.4" x14ac:dyDescent="0.25">
      <c r="A173" s="130">
        <v>93</v>
      </c>
      <c r="B173" s="131">
        <v>97</v>
      </c>
      <c r="C173" s="132" t="s">
        <v>476</v>
      </c>
      <c r="D173" s="133" t="s">
        <v>462</v>
      </c>
      <c r="E173" s="134">
        <v>238.4</v>
      </c>
      <c r="F173" s="135" t="s">
        <v>477</v>
      </c>
      <c r="G173" s="134">
        <v>8.64</v>
      </c>
      <c r="H173" s="134" t="s">
        <v>478</v>
      </c>
      <c r="I173" s="134" t="s">
        <v>479</v>
      </c>
      <c r="J173" s="134">
        <v>9</v>
      </c>
      <c r="K173" s="134" t="s">
        <v>480</v>
      </c>
      <c r="L173" s="135" t="s">
        <v>481</v>
      </c>
      <c r="M173" s="135"/>
      <c r="N173" s="135" t="s">
        <v>79</v>
      </c>
      <c r="O173" s="135"/>
      <c r="P173" s="135"/>
      <c r="Q173" s="135"/>
      <c r="R173" s="135"/>
      <c r="S173" s="135"/>
      <c r="T173" s="135"/>
      <c r="U173" s="135"/>
      <c r="V173" s="135">
        <v>49</v>
      </c>
    </row>
    <row r="174" spans="1:22" ht="18.45" customHeight="1" x14ac:dyDescent="0.25">
      <c r="A174" s="142" t="s">
        <v>236</v>
      </c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</row>
    <row r="175" spans="1:22" ht="68.400000000000006" x14ac:dyDescent="0.25">
      <c r="A175" s="136">
        <v>94</v>
      </c>
      <c r="B175" s="137">
        <v>98</v>
      </c>
      <c r="C175" s="138" t="s">
        <v>237</v>
      </c>
      <c r="D175" s="139" t="s">
        <v>482</v>
      </c>
      <c r="E175" s="140">
        <v>78.430000000000007</v>
      </c>
      <c r="F175" s="141">
        <v>69.02</v>
      </c>
      <c r="G175" s="140" t="s">
        <v>239</v>
      </c>
      <c r="H175" s="140" t="s">
        <v>483</v>
      </c>
      <c r="I175" s="140">
        <v>413</v>
      </c>
      <c r="J175" s="140" t="s">
        <v>484</v>
      </c>
      <c r="K175" s="140" t="s">
        <v>485</v>
      </c>
      <c r="L175" s="141">
        <v>4550</v>
      </c>
      <c r="M175" s="141"/>
      <c r="N175" s="141" t="s">
        <v>79</v>
      </c>
      <c r="O175" s="141"/>
      <c r="P175" s="141"/>
      <c r="Q175" s="141"/>
      <c r="R175" s="141"/>
      <c r="S175" s="141"/>
      <c r="T175" s="141"/>
      <c r="U175" s="141"/>
      <c r="V175" s="141" t="s">
        <v>486</v>
      </c>
    </row>
    <row r="176" spans="1:22" ht="34.200000000000003" x14ac:dyDescent="0.25">
      <c r="A176" s="144" t="s">
        <v>487</v>
      </c>
      <c r="B176" s="145"/>
      <c r="C176" s="145"/>
      <c r="D176" s="145"/>
      <c r="E176" s="145"/>
      <c r="F176" s="145"/>
      <c r="G176" s="145"/>
      <c r="H176" s="146">
        <v>6939</v>
      </c>
      <c r="I176" s="146" t="s">
        <v>488</v>
      </c>
      <c r="J176" s="146" t="s">
        <v>489</v>
      </c>
      <c r="K176" s="146">
        <v>48465</v>
      </c>
      <c r="L176" s="146" t="s">
        <v>490</v>
      </c>
      <c r="M176" s="146"/>
      <c r="N176" s="146"/>
      <c r="O176" s="146"/>
      <c r="P176" s="146"/>
      <c r="Q176" s="146"/>
      <c r="R176" s="146"/>
      <c r="S176" s="146"/>
      <c r="T176" s="146"/>
      <c r="U176" s="146"/>
      <c r="V176" s="146" t="s">
        <v>491</v>
      </c>
    </row>
    <row r="177" spans="1:22" x14ac:dyDescent="0.25">
      <c r="A177" s="144" t="s">
        <v>492</v>
      </c>
      <c r="B177" s="145"/>
      <c r="C177" s="145"/>
      <c r="D177" s="145"/>
      <c r="E177" s="145"/>
      <c r="F177" s="145"/>
      <c r="G177" s="145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</row>
    <row r="178" spans="1:22" x14ac:dyDescent="0.25">
      <c r="A178" s="144" t="s">
        <v>493</v>
      </c>
      <c r="B178" s="145"/>
      <c r="C178" s="145"/>
      <c r="D178" s="145"/>
      <c r="E178" s="145"/>
      <c r="F178" s="145"/>
      <c r="G178" s="145"/>
      <c r="H178" s="146">
        <v>3275</v>
      </c>
      <c r="I178" s="146"/>
      <c r="J178" s="146"/>
      <c r="K178" s="146">
        <v>36121</v>
      </c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</row>
    <row r="179" spans="1:22" x14ac:dyDescent="0.25">
      <c r="A179" s="144" t="s">
        <v>494</v>
      </c>
      <c r="B179" s="145"/>
      <c r="C179" s="145"/>
      <c r="D179" s="145"/>
      <c r="E179" s="145"/>
      <c r="F179" s="145"/>
      <c r="G179" s="145"/>
      <c r="H179" s="146">
        <v>3562</v>
      </c>
      <c r="I179" s="146"/>
      <c r="J179" s="146"/>
      <c r="K179" s="146">
        <v>11721</v>
      </c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</row>
    <row r="180" spans="1:22" x14ac:dyDescent="0.25">
      <c r="A180" s="144" t="s">
        <v>495</v>
      </c>
      <c r="B180" s="145"/>
      <c r="C180" s="145"/>
      <c r="D180" s="145"/>
      <c r="E180" s="145"/>
      <c r="F180" s="145"/>
      <c r="G180" s="145"/>
      <c r="H180" s="146">
        <v>150</v>
      </c>
      <c r="I180" s="146"/>
      <c r="J180" s="146"/>
      <c r="K180" s="146">
        <v>1159</v>
      </c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</row>
    <row r="181" spans="1:22" x14ac:dyDescent="0.25">
      <c r="A181" s="147" t="s">
        <v>496</v>
      </c>
      <c r="B181" s="148"/>
      <c r="C181" s="148"/>
      <c r="D181" s="148"/>
      <c r="E181" s="148"/>
      <c r="F181" s="148"/>
      <c r="G181" s="148"/>
      <c r="H181" s="149">
        <v>3116</v>
      </c>
      <c r="I181" s="149"/>
      <c r="J181" s="149"/>
      <c r="K181" s="149">
        <v>29284</v>
      </c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</row>
    <row r="182" spans="1:22" x14ac:dyDescent="0.25">
      <c r="A182" s="147" t="s">
        <v>497</v>
      </c>
      <c r="B182" s="148"/>
      <c r="C182" s="148"/>
      <c r="D182" s="148"/>
      <c r="E182" s="148"/>
      <c r="F182" s="148"/>
      <c r="G182" s="148"/>
      <c r="H182" s="149">
        <v>2051</v>
      </c>
      <c r="I182" s="149"/>
      <c r="J182" s="149"/>
      <c r="K182" s="149">
        <v>18091</v>
      </c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</row>
    <row r="183" spans="1:22" x14ac:dyDescent="0.25">
      <c r="A183" s="147" t="s">
        <v>498</v>
      </c>
      <c r="B183" s="148"/>
      <c r="C183" s="148"/>
      <c r="D183" s="148"/>
      <c r="E183" s="148"/>
      <c r="F183" s="148"/>
      <c r="G183" s="148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</row>
    <row r="184" spans="1:22" ht="30" customHeight="1" x14ac:dyDescent="0.25">
      <c r="A184" s="144" t="s">
        <v>499</v>
      </c>
      <c r="B184" s="145"/>
      <c r="C184" s="145"/>
      <c r="D184" s="145"/>
      <c r="E184" s="145"/>
      <c r="F184" s="145"/>
      <c r="G184" s="145"/>
      <c r="H184" s="146">
        <v>6474</v>
      </c>
      <c r="I184" s="146"/>
      <c r="J184" s="146"/>
      <c r="K184" s="146">
        <v>49829</v>
      </c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</row>
    <row r="185" spans="1:22" ht="30" customHeight="1" x14ac:dyDescent="0.25">
      <c r="A185" s="144" t="s">
        <v>500</v>
      </c>
      <c r="B185" s="145"/>
      <c r="C185" s="145"/>
      <c r="D185" s="145"/>
      <c r="E185" s="145"/>
      <c r="F185" s="145"/>
      <c r="G185" s="145"/>
      <c r="H185" s="146">
        <v>121</v>
      </c>
      <c r="I185" s="146"/>
      <c r="J185" s="146"/>
      <c r="K185" s="146">
        <v>1238</v>
      </c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</row>
    <row r="186" spans="1:22" ht="30" customHeight="1" x14ac:dyDescent="0.25">
      <c r="A186" s="144" t="s">
        <v>501</v>
      </c>
      <c r="B186" s="145"/>
      <c r="C186" s="145"/>
      <c r="D186" s="145"/>
      <c r="E186" s="145"/>
      <c r="F186" s="145"/>
      <c r="G186" s="145"/>
      <c r="H186" s="146">
        <v>904</v>
      </c>
      <c r="I186" s="146"/>
      <c r="J186" s="146"/>
      <c r="K186" s="146">
        <v>4092</v>
      </c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</row>
    <row r="187" spans="1:22" x14ac:dyDescent="0.25">
      <c r="A187" s="144" t="s">
        <v>502</v>
      </c>
      <c r="B187" s="145"/>
      <c r="C187" s="145"/>
      <c r="D187" s="145"/>
      <c r="E187" s="145"/>
      <c r="F187" s="145"/>
      <c r="G187" s="145"/>
      <c r="H187" s="146">
        <v>505</v>
      </c>
      <c r="I187" s="146"/>
      <c r="J187" s="146"/>
      <c r="K187" s="146">
        <v>4717</v>
      </c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</row>
    <row r="188" spans="1:22" x14ac:dyDescent="0.25">
      <c r="A188" s="144" t="s">
        <v>503</v>
      </c>
      <c r="B188" s="145"/>
      <c r="C188" s="145"/>
      <c r="D188" s="145"/>
      <c r="E188" s="145"/>
      <c r="F188" s="145"/>
      <c r="G188" s="145"/>
      <c r="H188" s="146">
        <v>1728</v>
      </c>
      <c r="I188" s="146"/>
      <c r="J188" s="146"/>
      <c r="K188" s="146">
        <v>16968</v>
      </c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</row>
    <row r="189" spans="1:22" x14ac:dyDescent="0.25">
      <c r="A189" s="144" t="s">
        <v>504</v>
      </c>
      <c r="B189" s="145"/>
      <c r="C189" s="145"/>
      <c r="D189" s="145"/>
      <c r="E189" s="145"/>
      <c r="F189" s="145"/>
      <c r="G189" s="145"/>
      <c r="H189" s="146">
        <v>253</v>
      </c>
      <c r="I189" s="146"/>
      <c r="J189" s="146"/>
      <c r="K189" s="146">
        <v>1412</v>
      </c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</row>
    <row r="190" spans="1:22" ht="30" customHeight="1" x14ac:dyDescent="0.25">
      <c r="A190" s="144" t="s">
        <v>505</v>
      </c>
      <c r="B190" s="145"/>
      <c r="C190" s="145"/>
      <c r="D190" s="145"/>
      <c r="E190" s="145"/>
      <c r="F190" s="145"/>
      <c r="G190" s="145"/>
      <c r="H190" s="146">
        <v>1088</v>
      </c>
      <c r="I190" s="146"/>
      <c r="J190" s="146"/>
      <c r="K190" s="146">
        <v>7718</v>
      </c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</row>
    <row r="191" spans="1:22" x14ac:dyDescent="0.25">
      <c r="A191" s="144" t="s">
        <v>506</v>
      </c>
      <c r="B191" s="145"/>
      <c r="C191" s="145"/>
      <c r="D191" s="145"/>
      <c r="E191" s="145"/>
      <c r="F191" s="145"/>
      <c r="G191" s="145"/>
      <c r="H191" s="146">
        <v>733</v>
      </c>
      <c r="I191" s="146"/>
      <c r="J191" s="146"/>
      <c r="K191" s="146">
        <v>6990</v>
      </c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</row>
    <row r="192" spans="1:22" x14ac:dyDescent="0.25">
      <c r="A192" s="144" t="s">
        <v>507</v>
      </c>
      <c r="B192" s="145"/>
      <c r="C192" s="145"/>
      <c r="D192" s="145"/>
      <c r="E192" s="145"/>
      <c r="F192" s="145"/>
      <c r="G192" s="145"/>
      <c r="H192" s="146">
        <v>300</v>
      </c>
      <c r="I192" s="146"/>
      <c r="J192" s="146"/>
      <c r="K192" s="146">
        <v>2876</v>
      </c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</row>
    <row r="193" spans="1:22" x14ac:dyDescent="0.25">
      <c r="A193" s="144" t="s">
        <v>508</v>
      </c>
      <c r="B193" s="145"/>
      <c r="C193" s="145"/>
      <c r="D193" s="145"/>
      <c r="E193" s="145"/>
      <c r="F193" s="145"/>
      <c r="G193" s="145"/>
      <c r="H193" s="146">
        <v>12106</v>
      </c>
      <c r="I193" s="146"/>
      <c r="J193" s="146"/>
      <c r="K193" s="146">
        <v>95840</v>
      </c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</row>
    <row r="194" spans="1:22" ht="30" customHeight="1" x14ac:dyDescent="0.25">
      <c r="A194" s="144" t="s">
        <v>509</v>
      </c>
      <c r="B194" s="145"/>
      <c r="C194" s="145"/>
      <c r="D194" s="145"/>
      <c r="E194" s="145"/>
      <c r="F194" s="145"/>
      <c r="G194" s="145"/>
      <c r="H194" s="146">
        <v>810.92</v>
      </c>
      <c r="I194" s="146"/>
      <c r="J194" s="146"/>
      <c r="K194" s="146">
        <v>3612.79</v>
      </c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</row>
    <row r="195" spans="1:22" x14ac:dyDescent="0.25">
      <c r="A195" s="147" t="s">
        <v>510</v>
      </c>
      <c r="B195" s="148"/>
      <c r="C195" s="148"/>
      <c r="D195" s="148"/>
      <c r="E195" s="148"/>
      <c r="F195" s="148"/>
      <c r="G195" s="148"/>
      <c r="H195" s="149">
        <v>12916.92</v>
      </c>
      <c r="I195" s="149"/>
      <c r="J195" s="149"/>
      <c r="K195" s="149">
        <v>99452.79</v>
      </c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</row>
    <row r="196" spans="1:22" x14ac:dyDescent="0.25">
      <c r="A196" s="50"/>
      <c r="B196" s="39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</row>
    <row r="197" spans="1:22" x14ac:dyDescent="0.25">
      <c r="A197" s="50"/>
      <c r="B197" s="39"/>
      <c r="C197" s="73" t="s">
        <v>62</v>
      </c>
      <c r="D197" s="48"/>
      <c r="E197" s="48"/>
      <c r="F197" s="48"/>
      <c r="G197" s="48"/>
      <c r="H197" s="74">
        <f>IF(ISBLANK(Y30),"",ROUND(Z30/Y30,2)*100)</f>
        <v>95</v>
      </c>
      <c r="I197" s="48"/>
      <c r="J197" s="48"/>
      <c r="K197" s="74">
        <f>IF(ISBLANK(Y31),"",ROUND(Z31/Y31,2)*100)</f>
        <v>81</v>
      </c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</row>
    <row r="198" spans="1:22" x14ac:dyDescent="0.25">
      <c r="A198" s="50"/>
      <c r="B198" s="39"/>
      <c r="C198" s="73" t="s">
        <v>63</v>
      </c>
      <c r="D198" s="48"/>
      <c r="E198" s="48"/>
      <c r="F198" s="48"/>
      <c r="G198" s="48"/>
      <c r="H198" s="45">
        <f>IF(ISBLANK(Y30),"",ROUND(AA30/Y30,2)*100)</f>
        <v>63</v>
      </c>
      <c r="I198" s="48"/>
      <c r="J198" s="48"/>
      <c r="K198" s="45">
        <f>IF(ISBLANK(Y31),"",ROUND(AA31/Y31,2)*100)</f>
        <v>50</v>
      </c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</row>
    <row r="199" spans="1:22" x14ac:dyDescent="0.25">
      <c r="A199" s="28"/>
      <c r="B199" s="28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</row>
    <row r="200" spans="1:22" x14ac:dyDescent="0.25">
      <c r="B200" s="75" t="s">
        <v>68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</row>
    <row r="201" spans="1:22" x14ac:dyDescent="0.25">
      <c r="B201" s="3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</row>
    <row r="202" spans="1:22" x14ac:dyDescent="0.25">
      <c r="B202" s="75" t="s">
        <v>69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</row>
    <row r="203" spans="1:22" x14ac:dyDescent="0.25">
      <c r="B203" s="46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</row>
    <row r="205" spans="1:22" x14ac:dyDescent="0.25">
      <c r="C205" s="49"/>
      <c r="D205" s="49"/>
      <c r="E205" s="49"/>
      <c r="F205" s="49"/>
      <c r="G205" s="49"/>
    </row>
    <row r="206" spans="1:22" x14ac:dyDescent="0.25">
      <c r="C206" s="49"/>
      <c r="D206" s="49"/>
      <c r="E206" s="49"/>
      <c r="F206" s="49"/>
      <c r="G206" s="49"/>
    </row>
    <row r="207" spans="1:22" x14ac:dyDescent="0.25">
      <c r="C207" s="49"/>
      <c r="D207" s="49"/>
      <c r="E207" s="49"/>
      <c r="F207" s="49"/>
      <c r="G207" s="49"/>
    </row>
    <row r="208" spans="1:22" x14ac:dyDescent="0.25">
      <c r="C208" s="49"/>
      <c r="D208" s="49"/>
      <c r="E208" s="49"/>
      <c r="F208" s="49"/>
      <c r="G208" s="49"/>
    </row>
    <row r="209" spans="3:7" x14ac:dyDescent="0.25">
      <c r="C209" s="49"/>
      <c r="D209" s="49"/>
      <c r="E209" s="49"/>
      <c r="F209" s="49"/>
      <c r="G209" s="49"/>
    </row>
    <row r="210" spans="3:7" x14ac:dyDescent="0.25">
      <c r="C210" s="49"/>
      <c r="D210" s="49"/>
      <c r="E210" s="49"/>
      <c r="F210" s="49"/>
      <c r="G210" s="49"/>
    </row>
    <row r="211" spans="3:7" x14ac:dyDescent="0.25">
      <c r="C211" s="49"/>
      <c r="D211" s="49"/>
      <c r="E211" s="49"/>
      <c r="F211" s="49"/>
      <c r="G211" s="49"/>
    </row>
    <row r="212" spans="3:7" x14ac:dyDescent="0.25">
      <c r="C212" s="49"/>
      <c r="D212" s="49"/>
      <c r="E212" s="49"/>
      <c r="F212" s="49"/>
      <c r="G212" s="49"/>
    </row>
    <row r="213" spans="3:7" x14ac:dyDescent="0.25">
      <c r="C213" s="49"/>
      <c r="D213" s="49"/>
      <c r="E213" s="49"/>
      <c r="F213" s="49"/>
      <c r="G213" s="49"/>
    </row>
    <row r="214" spans="3:7" x14ac:dyDescent="0.25">
      <c r="C214" s="49"/>
      <c r="D214" s="49"/>
      <c r="E214" s="49"/>
      <c r="F214" s="49"/>
      <c r="G214" s="49"/>
    </row>
    <row r="215" spans="3:7" x14ac:dyDescent="0.25">
      <c r="C215" s="49"/>
      <c r="D215" s="49"/>
      <c r="E215" s="49"/>
      <c r="F215" s="49"/>
      <c r="G215" s="49"/>
    </row>
    <row r="216" spans="3:7" x14ac:dyDescent="0.25">
      <c r="C216" s="49"/>
      <c r="D216" s="49"/>
      <c r="E216" s="49"/>
      <c r="F216" s="49"/>
      <c r="G216" s="49"/>
    </row>
  </sheetData>
  <mergeCells count="94">
    <mergeCell ref="A194:G194"/>
    <mergeCell ref="A195:G195"/>
    <mergeCell ref="A188:G188"/>
    <mergeCell ref="A189:G189"/>
    <mergeCell ref="A190:G190"/>
    <mergeCell ref="A191:G191"/>
    <mergeCell ref="A192:G192"/>
    <mergeCell ref="A193:G193"/>
    <mergeCell ref="A182:G182"/>
    <mergeCell ref="A183:G183"/>
    <mergeCell ref="A184:G184"/>
    <mergeCell ref="A185:G185"/>
    <mergeCell ref="A186:G186"/>
    <mergeCell ref="A187:G187"/>
    <mergeCell ref="A176:G176"/>
    <mergeCell ref="A177:G177"/>
    <mergeCell ref="A178:G178"/>
    <mergeCell ref="A179:G179"/>
    <mergeCell ref="A180:G180"/>
    <mergeCell ref="A181:G181"/>
    <mergeCell ref="A153:V153"/>
    <mergeCell ref="A156:V156"/>
    <mergeCell ref="A160:V160"/>
    <mergeCell ref="A162:V162"/>
    <mergeCell ref="A169:V169"/>
    <mergeCell ref="A174:V174"/>
    <mergeCell ref="A141:V141"/>
    <mergeCell ref="A142:V142"/>
    <mergeCell ref="A145:V145"/>
    <mergeCell ref="A146:V146"/>
    <mergeCell ref="A148:V148"/>
    <mergeCell ref="A150:V150"/>
    <mergeCell ref="A131:V131"/>
    <mergeCell ref="A132:V132"/>
    <mergeCell ref="A134:V134"/>
    <mergeCell ref="A136:V136"/>
    <mergeCell ref="A137:V137"/>
    <mergeCell ref="A139:V139"/>
    <mergeCell ref="A117:V117"/>
    <mergeCell ref="A120:V120"/>
    <mergeCell ref="A122:V122"/>
    <mergeCell ref="A123:V123"/>
    <mergeCell ref="A127:V127"/>
    <mergeCell ref="A129:V129"/>
    <mergeCell ref="A94:V94"/>
    <mergeCell ref="A103:V103"/>
    <mergeCell ref="A105:V105"/>
    <mergeCell ref="A110:V110"/>
    <mergeCell ref="A112:V112"/>
    <mergeCell ref="A113:V113"/>
    <mergeCell ref="A68:V68"/>
    <mergeCell ref="A73:V73"/>
    <mergeCell ref="A78:V78"/>
    <mergeCell ref="A86:V86"/>
    <mergeCell ref="A90:V90"/>
    <mergeCell ref="A93:V93"/>
    <mergeCell ref="A40:V40"/>
    <mergeCell ref="A46:V46"/>
    <mergeCell ref="A48:V48"/>
    <mergeCell ref="A54:V54"/>
    <mergeCell ref="A60:V60"/>
    <mergeCell ref="A65:V6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5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511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12916.92/1000</f>
        <v>12.916919999999999</v>
      </c>
      <c r="H11" s="85"/>
      <c r="I11" s="55" t="s">
        <v>5</v>
      </c>
      <c r="J11" s="86">
        <f>99452.79/1000</f>
        <v>99.452789999999993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0.30448000000000003</v>
      </c>
      <c r="H14" s="85"/>
      <c r="I14" s="55" t="s">
        <v>7</v>
      </c>
      <c r="J14" s="86">
        <f>(P14+P15)/1000</f>
        <v>0.30448000000000003</v>
      </c>
      <c r="K14" s="87"/>
      <c r="L14" s="58">
        <v>3227</v>
      </c>
      <c r="M14" s="35" t="s">
        <v>7</v>
      </c>
      <c r="N14" s="57"/>
      <c r="O14" s="26">
        <v>300.51</v>
      </c>
      <c r="P14" s="27">
        <v>300.51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3275/1000</f>
        <v>3.2749999999999999</v>
      </c>
      <c r="H15" s="117"/>
      <c r="I15" s="55" t="s">
        <v>5</v>
      </c>
      <c r="J15" s="86">
        <f>36121/1000</f>
        <v>36.121000000000002</v>
      </c>
      <c r="K15" s="87"/>
      <c r="L15" s="59">
        <v>35585</v>
      </c>
      <c r="M15" s="35" t="s">
        <v>5</v>
      </c>
      <c r="N15" s="57"/>
      <c r="O15" s="26">
        <v>3.97</v>
      </c>
      <c r="P15" s="27">
        <v>3.97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536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512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514</v>
      </c>
      <c r="C26" s="132" t="s">
        <v>515</v>
      </c>
      <c r="D26" s="154" t="s">
        <v>516</v>
      </c>
      <c r="E26" s="155">
        <v>0.06</v>
      </c>
      <c r="F26" s="134" t="s">
        <v>517</v>
      </c>
      <c r="G26" s="134">
        <v>0.57999999999999996</v>
      </c>
      <c r="H26" s="156"/>
      <c r="I26" s="156"/>
      <c r="J26" s="134" t="s">
        <v>518</v>
      </c>
      <c r="K26" s="134">
        <v>6.38</v>
      </c>
      <c r="L26" s="157"/>
      <c r="M26" s="156">
        <f>IF(ISNUMBER(K26/G26),IF(NOT(K26/G26=0),K26/G26, " "), " ")</f>
        <v>11</v>
      </c>
      <c r="N26" s="154"/>
    </row>
    <row r="27" spans="1:23" s="29" customFormat="1" ht="22.8" x14ac:dyDescent="0.25">
      <c r="A27" s="152">
        <v>2</v>
      </c>
      <c r="B27" s="153" t="s">
        <v>519</v>
      </c>
      <c r="C27" s="132" t="s">
        <v>520</v>
      </c>
      <c r="D27" s="154" t="s">
        <v>516</v>
      </c>
      <c r="E27" s="155">
        <v>59.57</v>
      </c>
      <c r="F27" s="134" t="s">
        <v>521</v>
      </c>
      <c r="G27" s="134">
        <v>587.35</v>
      </c>
      <c r="H27" s="156"/>
      <c r="I27" s="156"/>
      <c r="J27" s="134" t="s">
        <v>522</v>
      </c>
      <c r="K27" s="134">
        <v>6474.07</v>
      </c>
      <c r="L27" s="157"/>
      <c r="M27" s="156">
        <f>IF(ISNUMBER(K27/G27),IF(NOT(K27/G27=0),K27/G27, " "), " ")</f>
        <v>11.022507874350897</v>
      </c>
      <c r="N27" s="154"/>
    </row>
    <row r="28" spans="1:23" s="29" customFormat="1" ht="22.8" x14ac:dyDescent="0.25">
      <c r="A28" s="152">
        <v>3</v>
      </c>
      <c r="B28" s="153" t="s">
        <v>523</v>
      </c>
      <c r="C28" s="132" t="s">
        <v>524</v>
      </c>
      <c r="D28" s="154" t="s">
        <v>516</v>
      </c>
      <c r="E28" s="155">
        <v>1.27</v>
      </c>
      <c r="F28" s="134" t="s">
        <v>525</v>
      </c>
      <c r="G28" s="134">
        <v>12.64</v>
      </c>
      <c r="H28" s="156"/>
      <c r="I28" s="156"/>
      <c r="J28" s="134" t="s">
        <v>526</v>
      </c>
      <c r="K28" s="134">
        <v>139.22</v>
      </c>
      <c r="L28" s="157"/>
      <c r="M28" s="156">
        <f>IF(ISNUMBER(K28/G28),IF(NOT(K28/G28=0),K28/G28, " "), " ")</f>
        <v>11.014240506329113</v>
      </c>
      <c r="N28" s="154"/>
    </row>
    <row r="29" spans="1:23" s="29" customFormat="1" ht="22.8" x14ac:dyDescent="0.25">
      <c r="A29" s="152">
        <v>4</v>
      </c>
      <c r="B29" s="153" t="s">
        <v>527</v>
      </c>
      <c r="C29" s="132" t="s">
        <v>528</v>
      </c>
      <c r="D29" s="154" t="s">
        <v>516</v>
      </c>
      <c r="E29" s="155">
        <v>123.5</v>
      </c>
      <c r="F29" s="134" t="s">
        <v>529</v>
      </c>
      <c r="G29" s="134">
        <v>1275.76</v>
      </c>
      <c r="H29" s="156"/>
      <c r="I29" s="156"/>
      <c r="J29" s="134" t="s">
        <v>530</v>
      </c>
      <c r="K29" s="134">
        <v>14067.9</v>
      </c>
      <c r="L29" s="157"/>
      <c r="M29" s="156">
        <f>IF(ISNUMBER(K29/G29),IF(NOT(K29/G29=0),K29/G29, " "), " ")</f>
        <v>11.027074057816517</v>
      </c>
      <c r="N29" s="154"/>
    </row>
    <row r="30" spans="1:23" ht="22.8" x14ac:dyDescent="0.25">
      <c r="A30" s="152">
        <v>5</v>
      </c>
      <c r="B30" s="153" t="s">
        <v>531</v>
      </c>
      <c r="C30" s="132" t="s">
        <v>532</v>
      </c>
      <c r="D30" s="154" t="s">
        <v>516</v>
      </c>
      <c r="E30" s="155">
        <v>34.6</v>
      </c>
      <c r="F30" s="134" t="s">
        <v>533</v>
      </c>
      <c r="G30" s="134">
        <v>373.02</v>
      </c>
      <c r="H30" s="156"/>
      <c r="I30" s="156"/>
      <c r="J30" s="134" t="s">
        <v>534</v>
      </c>
      <c r="K30" s="134">
        <v>4112.58</v>
      </c>
      <c r="L30" s="157"/>
      <c r="M30" s="156">
        <f>IF(ISNUMBER(K30/G30),IF(NOT(K30/G30=0),K30/G30, " "), " ")</f>
        <v>11.025092488338426</v>
      </c>
      <c r="N30" s="154"/>
    </row>
    <row r="31" spans="1:23" ht="22.8" x14ac:dyDescent="0.25">
      <c r="A31" s="152">
        <v>6</v>
      </c>
      <c r="B31" s="153" t="s">
        <v>535</v>
      </c>
      <c r="C31" s="132" t="s">
        <v>536</v>
      </c>
      <c r="D31" s="154" t="s">
        <v>516</v>
      </c>
      <c r="E31" s="155">
        <v>3.01</v>
      </c>
      <c r="F31" s="134" t="s">
        <v>537</v>
      </c>
      <c r="G31" s="134">
        <v>33.26</v>
      </c>
      <c r="H31" s="156"/>
      <c r="I31" s="156"/>
      <c r="J31" s="134" t="s">
        <v>538</v>
      </c>
      <c r="K31" s="134">
        <v>366.65</v>
      </c>
      <c r="L31" s="157"/>
      <c r="M31" s="156">
        <f>IF(ISNUMBER(K31/G31),IF(NOT(K31/G31=0),K31/G31, " "), " ")</f>
        <v>11.023752254960915</v>
      </c>
      <c r="N31" s="154"/>
    </row>
    <row r="32" spans="1:23" ht="22.8" x14ac:dyDescent="0.25">
      <c r="A32" s="152">
        <v>7</v>
      </c>
      <c r="B32" s="153" t="s">
        <v>539</v>
      </c>
      <c r="C32" s="132" t="s">
        <v>540</v>
      </c>
      <c r="D32" s="154" t="s">
        <v>516</v>
      </c>
      <c r="E32" s="155">
        <v>9.7899999999999991</v>
      </c>
      <c r="F32" s="134" t="s">
        <v>541</v>
      </c>
      <c r="G32" s="134">
        <v>109.65</v>
      </c>
      <c r="H32" s="156"/>
      <c r="I32" s="156"/>
      <c r="J32" s="134" t="s">
        <v>542</v>
      </c>
      <c r="K32" s="134">
        <v>1208.27</v>
      </c>
      <c r="L32" s="157"/>
      <c r="M32" s="156">
        <f>IF(ISNUMBER(K32/G32),IF(NOT(K32/G32=0),K32/G32, " "), " ")</f>
        <v>11.019334245326037</v>
      </c>
      <c r="N32" s="154"/>
    </row>
    <row r="33" spans="1:14" ht="22.8" x14ac:dyDescent="0.25">
      <c r="A33" s="152">
        <v>8</v>
      </c>
      <c r="B33" s="153" t="s">
        <v>543</v>
      </c>
      <c r="C33" s="132" t="s">
        <v>544</v>
      </c>
      <c r="D33" s="154" t="s">
        <v>516</v>
      </c>
      <c r="E33" s="155">
        <v>1.37</v>
      </c>
      <c r="F33" s="134" t="s">
        <v>545</v>
      </c>
      <c r="G33" s="134">
        <v>15.54</v>
      </c>
      <c r="H33" s="156"/>
      <c r="I33" s="156"/>
      <c r="J33" s="134" t="s">
        <v>546</v>
      </c>
      <c r="K33" s="134">
        <v>171.29</v>
      </c>
      <c r="L33" s="157"/>
      <c r="M33" s="156">
        <f>IF(ISNUMBER(K33/G33),IF(NOT(K33/G33=0),K33/G33, " "), " ")</f>
        <v>11.022522522522523</v>
      </c>
      <c r="N33" s="154"/>
    </row>
    <row r="34" spans="1:14" ht="22.8" x14ac:dyDescent="0.25">
      <c r="A34" s="152">
        <v>9</v>
      </c>
      <c r="B34" s="153" t="s">
        <v>547</v>
      </c>
      <c r="C34" s="132" t="s">
        <v>548</v>
      </c>
      <c r="D34" s="154" t="s">
        <v>516</v>
      </c>
      <c r="E34" s="155">
        <v>6.62</v>
      </c>
      <c r="F34" s="134" t="s">
        <v>549</v>
      </c>
      <c r="G34" s="134">
        <v>75.930000000000007</v>
      </c>
      <c r="H34" s="156"/>
      <c r="I34" s="156"/>
      <c r="J34" s="134" t="s">
        <v>550</v>
      </c>
      <c r="K34" s="134">
        <v>836.57</v>
      </c>
      <c r="L34" s="157"/>
      <c r="M34" s="156">
        <f>IF(ISNUMBER(K34/G34),IF(NOT(K34/G34=0),K34/G34, " "), " ")</f>
        <v>11.017647833530884</v>
      </c>
      <c r="N34" s="154"/>
    </row>
    <row r="35" spans="1:14" ht="22.8" x14ac:dyDescent="0.25">
      <c r="A35" s="152">
        <v>10</v>
      </c>
      <c r="B35" s="153" t="s">
        <v>551</v>
      </c>
      <c r="C35" s="132" t="s">
        <v>552</v>
      </c>
      <c r="D35" s="154" t="s">
        <v>516</v>
      </c>
      <c r="E35" s="155">
        <v>0.27</v>
      </c>
      <c r="F35" s="134" t="s">
        <v>553</v>
      </c>
      <c r="G35" s="134">
        <v>3.21</v>
      </c>
      <c r="H35" s="156"/>
      <c r="I35" s="156"/>
      <c r="J35" s="134" t="s">
        <v>554</v>
      </c>
      <c r="K35" s="134">
        <v>35.39</v>
      </c>
      <c r="L35" s="157"/>
      <c r="M35" s="156">
        <f>IF(ISNUMBER(K35/G35),IF(NOT(K35/G35=0),K35/G35, " "), " ")</f>
        <v>11.024922118380063</v>
      </c>
      <c r="N35" s="154"/>
    </row>
    <row r="36" spans="1:14" ht="22.8" x14ac:dyDescent="0.25">
      <c r="A36" s="152">
        <v>11</v>
      </c>
      <c r="B36" s="153" t="s">
        <v>555</v>
      </c>
      <c r="C36" s="132" t="s">
        <v>556</v>
      </c>
      <c r="D36" s="154" t="s">
        <v>516</v>
      </c>
      <c r="E36" s="155">
        <v>0.56999999999999995</v>
      </c>
      <c r="F36" s="134" t="s">
        <v>557</v>
      </c>
      <c r="G36" s="134">
        <v>6.86</v>
      </c>
      <c r="H36" s="156"/>
      <c r="I36" s="156"/>
      <c r="J36" s="134" t="s">
        <v>558</v>
      </c>
      <c r="K36" s="134">
        <v>75.540000000000006</v>
      </c>
      <c r="L36" s="157"/>
      <c r="M36" s="156">
        <f>IF(ISNUMBER(K36/G36),IF(NOT(K36/G36=0),K36/G36, " "), " ")</f>
        <v>11.011661807580175</v>
      </c>
      <c r="N36" s="154"/>
    </row>
    <row r="37" spans="1:14" ht="22.8" x14ac:dyDescent="0.25">
      <c r="A37" s="152">
        <v>12</v>
      </c>
      <c r="B37" s="153" t="s">
        <v>559</v>
      </c>
      <c r="C37" s="132" t="s">
        <v>560</v>
      </c>
      <c r="D37" s="154" t="s">
        <v>516</v>
      </c>
      <c r="E37" s="155">
        <v>50.75</v>
      </c>
      <c r="F37" s="134" t="s">
        <v>561</v>
      </c>
      <c r="G37" s="134">
        <v>617.12</v>
      </c>
      <c r="H37" s="156"/>
      <c r="I37" s="156"/>
      <c r="J37" s="134" t="s">
        <v>562</v>
      </c>
      <c r="K37" s="134">
        <v>6801.01</v>
      </c>
      <c r="L37" s="157"/>
      <c r="M37" s="156">
        <f>IF(ISNUMBER(K37/G37),IF(NOT(K37/G37=0),K37/G37, " "), " ")</f>
        <v>11.020563261602282</v>
      </c>
      <c r="N37" s="154"/>
    </row>
    <row r="38" spans="1:14" ht="22.8" x14ac:dyDescent="0.25">
      <c r="A38" s="152">
        <v>13</v>
      </c>
      <c r="B38" s="153" t="s">
        <v>563</v>
      </c>
      <c r="C38" s="132" t="s">
        <v>564</v>
      </c>
      <c r="D38" s="154" t="s">
        <v>516</v>
      </c>
      <c r="E38" s="155">
        <v>1.68</v>
      </c>
      <c r="F38" s="134" t="s">
        <v>565</v>
      </c>
      <c r="G38" s="134">
        <v>21.07</v>
      </c>
      <c r="H38" s="156"/>
      <c r="I38" s="156"/>
      <c r="J38" s="134" t="s">
        <v>566</v>
      </c>
      <c r="K38" s="134">
        <v>232.11</v>
      </c>
      <c r="L38" s="157"/>
      <c r="M38" s="156">
        <f>IF(ISNUMBER(K38/G38),IF(NOT(K38/G38=0),K38/G38, " "), " ")</f>
        <v>11.016136687233033</v>
      </c>
      <c r="N38" s="154"/>
    </row>
    <row r="39" spans="1:14" ht="22.8" x14ac:dyDescent="0.25">
      <c r="A39" s="152">
        <v>14</v>
      </c>
      <c r="B39" s="153" t="s">
        <v>567</v>
      </c>
      <c r="C39" s="132" t="s">
        <v>568</v>
      </c>
      <c r="D39" s="154" t="s">
        <v>516</v>
      </c>
      <c r="E39" s="155">
        <v>7.45</v>
      </c>
      <c r="F39" s="134" t="s">
        <v>569</v>
      </c>
      <c r="G39" s="134">
        <v>96.18</v>
      </c>
      <c r="H39" s="156"/>
      <c r="I39" s="156"/>
      <c r="J39" s="134" t="s">
        <v>570</v>
      </c>
      <c r="K39" s="134">
        <v>1060.28</v>
      </c>
      <c r="L39" s="157"/>
      <c r="M39" s="156">
        <f>IF(ISNUMBER(K39/G39),IF(NOT(K39/G39=0),K39/G39, " "), " ")</f>
        <v>11.023913495529214</v>
      </c>
      <c r="N39" s="154"/>
    </row>
    <row r="40" spans="1:14" ht="22.8" x14ac:dyDescent="0.25">
      <c r="A40" s="152">
        <v>15</v>
      </c>
      <c r="B40" s="153">
        <v>2</v>
      </c>
      <c r="C40" s="132" t="s">
        <v>571</v>
      </c>
      <c r="D40" s="154" t="s">
        <v>516</v>
      </c>
      <c r="E40" s="155">
        <v>3.97</v>
      </c>
      <c r="F40" s="134" t="s">
        <v>572</v>
      </c>
      <c r="G40" s="134"/>
      <c r="H40" s="156"/>
      <c r="I40" s="156"/>
      <c r="J40" s="134" t="s">
        <v>572</v>
      </c>
      <c r="K40" s="134"/>
      <c r="L40" s="157"/>
      <c r="M40" s="156" t="str">
        <f>IF(ISNUMBER(K40/G40),IF(NOT(K40/G40=0),K40/G40, " "), " ")</f>
        <v xml:space="preserve"> </v>
      </c>
      <c r="N40" s="154"/>
    </row>
    <row r="41" spans="1:14" ht="19.350000000000001" customHeight="1" x14ac:dyDescent="0.25">
      <c r="A41" s="128" t="s">
        <v>573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16</v>
      </c>
      <c r="B42" s="153">
        <v>30954</v>
      </c>
      <c r="C42" s="132" t="s">
        <v>574</v>
      </c>
      <c r="D42" s="154" t="s">
        <v>575</v>
      </c>
      <c r="E42" s="155">
        <v>0.21</v>
      </c>
      <c r="F42" s="134" t="s">
        <v>576</v>
      </c>
      <c r="G42" s="134">
        <v>7.08</v>
      </c>
      <c r="H42" s="156"/>
      <c r="I42" s="156"/>
      <c r="J42" s="134" t="s">
        <v>577</v>
      </c>
      <c r="K42" s="134">
        <v>32.549999999999997</v>
      </c>
      <c r="L42" s="157"/>
      <c r="M42" s="156">
        <f>IF(ISNUMBER(K42/G42),IF(NOT(K42/G42=0),K42/G42, " "), " ")</f>
        <v>4.5974576271186436</v>
      </c>
      <c r="N42" s="154" t="s">
        <v>578</v>
      </c>
    </row>
    <row r="43" spans="1:14" ht="22.8" x14ac:dyDescent="0.25">
      <c r="A43" s="152">
        <v>17</v>
      </c>
      <c r="B43" s="153">
        <v>40502</v>
      </c>
      <c r="C43" s="132" t="s">
        <v>579</v>
      </c>
      <c r="D43" s="154" t="s">
        <v>575</v>
      </c>
      <c r="E43" s="155">
        <v>3.01</v>
      </c>
      <c r="F43" s="134" t="s">
        <v>580</v>
      </c>
      <c r="G43" s="134">
        <v>23.61</v>
      </c>
      <c r="H43" s="156"/>
      <c r="I43" s="156"/>
      <c r="J43" s="134" t="s">
        <v>581</v>
      </c>
      <c r="K43" s="134">
        <v>135.44999999999999</v>
      </c>
      <c r="L43" s="157"/>
      <c r="M43" s="156">
        <f>IF(ISNUMBER(K43/G43),IF(NOT(K43/G43=0),K43/G43, " "), " ")</f>
        <v>5.7369758576874199</v>
      </c>
      <c r="N43" s="154" t="s">
        <v>582</v>
      </c>
    </row>
    <row r="44" spans="1:14" ht="22.8" x14ac:dyDescent="0.25">
      <c r="A44" s="152">
        <v>18</v>
      </c>
      <c r="B44" s="153">
        <v>40504</v>
      </c>
      <c r="C44" s="132" t="s">
        <v>583</v>
      </c>
      <c r="D44" s="154" t="s">
        <v>575</v>
      </c>
      <c r="E44" s="155">
        <v>1.1000000000000001</v>
      </c>
      <c r="F44" s="134" t="s">
        <v>584</v>
      </c>
      <c r="G44" s="134">
        <v>1.42</v>
      </c>
      <c r="H44" s="156"/>
      <c r="I44" s="156"/>
      <c r="J44" s="134" t="s">
        <v>585</v>
      </c>
      <c r="K44" s="134">
        <v>3.3</v>
      </c>
      <c r="L44" s="157"/>
      <c r="M44" s="156">
        <f>IF(ISNUMBER(K44/G44),IF(NOT(K44/G44=0),K44/G44, " "), " ")</f>
        <v>2.323943661971831</v>
      </c>
      <c r="N44" s="154" t="s">
        <v>582</v>
      </c>
    </row>
    <row r="45" spans="1:14" ht="22.8" x14ac:dyDescent="0.25">
      <c r="A45" s="152">
        <v>19</v>
      </c>
      <c r="B45" s="153">
        <v>121011</v>
      </c>
      <c r="C45" s="132" t="s">
        <v>586</v>
      </c>
      <c r="D45" s="154" t="s">
        <v>575</v>
      </c>
      <c r="E45" s="155">
        <v>0.1</v>
      </c>
      <c r="F45" s="134" t="s">
        <v>587</v>
      </c>
      <c r="G45" s="134">
        <v>3.22</v>
      </c>
      <c r="H45" s="156"/>
      <c r="I45" s="156"/>
      <c r="J45" s="134" t="s">
        <v>588</v>
      </c>
      <c r="K45" s="134">
        <v>10</v>
      </c>
      <c r="L45" s="157"/>
      <c r="M45" s="156">
        <f>IF(ISNUMBER(K45/G45),IF(NOT(K45/G45=0),K45/G45, " "), " ")</f>
        <v>3.1055900621118009</v>
      </c>
      <c r="N45" s="154" t="s">
        <v>582</v>
      </c>
    </row>
    <row r="46" spans="1:14" ht="22.8" x14ac:dyDescent="0.25">
      <c r="A46" s="152">
        <v>20</v>
      </c>
      <c r="B46" s="153">
        <v>310102</v>
      </c>
      <c r="C46" s="132" t="s">
        <v>589</v>
      </c>
      <c r="D46" s="154" t="s">
        <v>575</v>
      </c>
      <c r="E46" s="155">
        <v>11.41</v>
      </c>
      <c r="F46" s="134" t="s">
        <v>590</v>
      </c>
      <c r="G46" s="134">
        <v>80.13</v>
      </c>
      <c r="H46" s="156"/>
      <c r="I46" s="156"/>
      <c r="J46" s="134" t="s">
        <v>591</v>
      </c>
      <c r="K46" s="134">
        <v>786.58</v>
      </c>
      <c r="L46" s="157"/>
      <c r="M46" s="156">
        <f>IF(ISNUMBER(K46/G46),IF(NOT(K46/G46=0),K46/G46, " "), " ")</f>
        <v>9.8162985149132673</v>
      </c>
      <c r="N46" s="154" t="s">
        <v>592</v>
      </c>
    </row>
    <row r="47" spans="1:14" ht="22.8" x14ac:dyDescent="0.25">
      <c r="A47" s="152">
        <v>21</v>
      </c>
      <c r="B47" s="153">
        <v>330206</v>
      </c>
      <c r="C47" s="132" t="s">
        <v>593</v>
      </c>
      <c r="D47" s="154" t="s">
        <v>575</v>
      </c>
      <c r="E47" s="155">
        <v>0.56000000000000005</v>
      </c>
      <c r="F47" s="134" t="s">
        <v>594</v>
      </c>
      <c r="G47" s="134">
        <v>1.3</v>
      </c>
      <c r="H47" s="156"/>
      <c r="I47" s="156"/>
      <c r="J47" s="134" t="s">
        <v>595</v>
      </c>
      <c r="K47" s="134">
        <v>6.16</v>
      </c>
      <c r="L47" s="157"/>
      <c r="M47" s="156">
        <f>IF(ISNUMBER(K47/G47),IF(NOT(K47/G47=0),K47/G47, " "), " ")</f>
        <v>4.7384615384615385</v>
      </c>
      <c r="N47" s="154" t="s">
        <v>582</v>
      </c>
    </row>
    <row r="48" spans="1:14" ht="22.8" x14ac:dyDescent="0.25">
      <c r="A48" s="152">
        <v>22</v>
      </c>
      <c r="B48" s="153">
        <v>400001</v>
      </c>
      <c r="C48" s="132" t="s">
        <v>596</v>
      </c>
      <c r="D48" s="154" t="s">
        <v>575</v>
      </c>
      <c r="E48" s="155">
        <v>0.3</v>
      </c>
      <c r="F48" s="134" t="s">
        <v>597</v>
      </c>
      <c r="G48" s="134">
        <v>30.94</v>
      </c>
      <c r="H48" s="156"/>
      <c r="I48" s="156"/>
      <c r="J48" s="134" t="s">
        <v>598</v>
      </c>
      <c r="K48" s="134">
        <v>171</v>
      </c>
      <c r="L48" s="157"/>
      <c r="M48" s="156">
        <f>IF(ISNUMBER(K48/G48),IF(NOT(K48/G48=0),K48/G48, " "), " ")</f>
        <v>5.5268261150614091</v>
      </c>
      <c r="N48" s="154" t="s">
        <v>582</v>
      </c>
    </row>
    <row r="49" spans="1:14" ht="19.350000000000001" customHeight="1" x14ac:dyDescent="0.25">
      <c r="A49" s="128" t="s">
        <v>599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34.200000000000003" x14ac:dyDescent="0.25">
      <c r="A50" s="152">
        <v>23</v>
      </c>
      <c r="B50" s="153" t="s">
        <v>600</v>
      </c>
      <c r="C50" s="132" t="s">
        <v>601</v>
      </c>
      <c r="D50" s="154" t="s">
        <v>602</v>
      </c>
      <c r="E50" s="155">
        <v>1E-4</v>
      </c>
      <c r="F50" s="134" t="s">
        <v>603</v>
      </c>
      <c r="G50" s="134">
        <v>3.51</v>
      </c>
      <c r="H50" s="156">
        <v>81514</v>
      </c>
      <c r="I50" s="156">
        <v>8.15</v>
      </c>
      <c r="J50" s="134" t="s">
        <v>604</v>
      </c>
      <c r="K50" s="134">
        <v>8.33</v>
      </c>
      <c r="L50" s="157"/>
      <c r="M50" s="156">
        <f>IF(ISNUMBER(K50/G50),IF(NOT(K50/G50=0),K50/G50, " "), " ")</f>
        <v>2.3732193732193734</v>
      </c>
      <c r="N50" s="154" t="s">
        <v>605</v>
      </c>
    </row>
    <row r="51" spans="1:14" ht="34.200000000000003" x14ac:dyDescent="0.25">
      <c r="A51" s="152">
        <v>24</v>
      </c>
      <c r="B51" s="153" t="s">
        <v>606</v>
      </c>
      <c r="C51" s="132" t="s">
        <v>607</v>
      </c>
      <c r="D51" s="154" t="s">
        <v>602</v>
      </c>
      <c r="E51" s="155">
        <v>8.8999999999999999E-3</v>
      </c>
      <c r="F51" s="134" t="s">
        <v>608</v>
      </c>
      <c r="G51" s="134">
        <v>77.78</v>
      </c>
      <c r="H51" s="156">
        <v>40186.449999999997</v>
      </c>
      <c r="I51" s="156">
        <v>357.66</v>
      </c>
      <c r="J51" s="134" t="s">
        <v>609</v>
      </c>
      <c r="K51" s="134">
        <v>365.88</v>
      </c>
      <c r="L51" s="157"/>
      <c r="M51" s="156">
        <f>IF(ISNUMBER(K51/G51),IF(NOT(K51/G51=0),K51/G51, " "), " ")</f>
        <v>4.7040370275134995</v>
      </c>
      <c r="N51" s="154" t="s">
        <v>610</v>
      </c>
    </row>
    <row r="52" spans="1:14" ht="22.8" x14ac:dyDescent="0.25">
      <c r="A52" s="152">
        <v>25</v>
      </c>
      <c r="B52" s="153" t="s">
        <v>611</v>
      </c>
      <c r="C52" s="132" t="s">
        <v>612</v>
      </c>
      <c r="D52" s="154" t="s">
        <v>613</v>
      </c>
      <c r="E52" s="155">
        <v>0.20710000000000001</v>
      </c>
      <c r="F52" s="134" t="s">
        <v>614</v>
      </c>
      <c r="G52" s="134">
        <v>1.29</v>
      </c>
      <c r="H52" s="156">
        <v>41.25</v>
      </c>
      <c r="I52" s="156">
        <v>8.5399999999999991</v>
      </c>
      <c r="J52" s="134" t="s">
        <v>615</v>
      </c>
      <c r="K52" s="134">
        <v>9.14</v>
      </c>
      <c r="L52" s="157"/>
      <c r="M52" s="156">
        <f>IF(ISNUMBER(K52/G52),IF(NOT(K52/G52=0),K52/G52, " "), " ")</f>
        <v>7.0852713178294575</v>
      </c>
      <c r="N52" s="154" t="s">
        <v>616</v>
      </c>
    </row>
    <row r="53" spans="1:14" ht="22.8" x14ac:dyDescent="0.25">
      <c r="A53" s="152">
        <v>26</v>
      </c>
      <c r="B53" s="153" t="s">
        <v>611</v>
      </c>
      <c r="C53" s="132" t="s">
        <v>617</v>
      </c>
      <c r="D53" s="154" t="s">
        <v>613</v>
      </c>
      <c r="E53" s="155">
        <v>9.9000000000000008E-3</v>
      </c>
      <c r="F53" s="134" t="s">
        <v>614</v>
      </c>
      <c r="G53" s="134">
        <v>0.06</v>
      </c>
      <c r="H53" s="156">
        <v>41.25</v>
      </c>
      <c r="I53" s="156">
        <v>0.41</v>
      </c>
      <c r="J53" s="134" t="s">
        <v>615</v>
      </c>
      <c r="K53" s="134">
        <v>0.44</v>
      </c>
      <c r="L53" s="157"/>
      <c r="M53" s="156">
        <f>IF(ISNUMBER(K53/G53),IF(NOT(K53/G53=0),K53/G53, " "), " ")</f>
        <v>7.3333333333333339</v>
      </c>
      <c r="N53" s="154" t="s">
        <v>616</v>
      </c>
    </row>
    <row r="54" spans="1:14" ht="22.8" x14ac:dyDescent="0.25">
      <c r="A54" s="152">
        <v>27</v>
      </c>
      <c r="B54" s="153" t="s">
        <v>611</v>
      </c>
      <c r="C54" s="132" t="s">
        <v>617</v>
      </c>
      <c r="D54" s="154" t="s">
        <v>613</v>
      </c>
      <c r="E54" s="155">
        <v>0.19719999999999999</v>
      </c>
      <c r="F54" s="134" t="s">
        <v>614</v>
      </c>
      <c r="G54" s="134">
        <v>1.23</v>
      </c>
      <c r="H54" s="156">
        <v>41.25</v>
      </c>
      <c r="I54" s="156">
        <v>8.1300000000000008</v>
      </c>
      <c r="J54" s="134" t="s">
        <v>615</v>
      </c>
      <c r="K54" s="134">
        <v>8.6999999999999993</v>
      </c>
      <c r="L54" s="157"/>
      <c r="M54" s="156">
        <f>IF(ISNUMBER(K54/G54),IF(NOT(K54/G54=0),K54/G54, " "), " ")</f>
        <v>7.0731707317073162</v>
      </c>
      <c r="N54" s="154" t="s">
        <v>616</v>
      </c>
    </row>
    <row r="55" spans="1:14" ht="22.8" x14ac:dyDescent="0.25">
      <c r="A55" s="152">
        <v>28</v>
      </c>
      <c r="B55" s="153" t="s">
        <v>618</v>
      </c>
      <c r="C55" s="132" t="s">
        <v>619</v>
      </c>
      <c r="D55" s="154" t="s">
        <v>602</v>
      </c>
      <c r="E55" s="155">
        <v>2.0000000000000001E-4</v>
      </c>
      <c r="F55" s="134" t="s">
        <v>620</v>
      </c>
      <c r="G55" s="134">
        <v>4.43</v>
      </c>
      <c r="H55" s="156">
        <v>61237.29</v>
      </c>
      <c r="I55" s="156">
        <v>12.25</v>
      </c>
      <c r="J55" s="134" t="s">
        <v>621</v>
      </c>
      <c r="K55" s="134">
        <v>12.53</v>
      </c>
      <c r="L55" s="157"/>
      <c r="M55" s="156">
        <f>IF(ISNUMBER(K55/G55),IF(NOT(K55/G55=0),K55/G55, " "), " ")</f>
        <v>2.8284424379232505</v>
      </c>
      <c r="N55" s="154" t="s">
        <v>622</v>
      </c>
    </row>
    <row r="56" spans="1:14" ht="22.8" x14ac:dyDescent="0.25">
      <c r="A56" s="152">
        <v>29</v>
      </c>
      <c r="B56" s="153" t="s">
        <v>623</v>
      </c>
      <c r="C56" s="132" t="s">
        <v>624</v>
      </c>
      <c r="D56" s="154" t="s">
        <v>602</v>
      </c>
      <c r="E56" s="155">
        <v>4.0000000000000002E-4</v>
      </c>
      <c r="F56" s="134" t="s">
        <v>625</v>
      </c>
      <c r="G56" s="134">
        <v>4.28</v>
      </c>
      <c r="H56" s="156">
        <v>103813.56</v>
      </c>
      <c r="I56" s="156">
        <v>41.53</v>
      </c>
      <c r="J56" s="134" t="s">
        <v>626</v>
      </c>
      <c r="K56" s="134">
        <v>42.4</v>
      </c>
      <c r="L56" s="157"/>
      <c r="M56" s="156">
        <f>IF(ISNUMBER(K56/G56),IF(NOT(K56/G56=0),K56/G56, " "), " ")</f>
        <v>9.9065420560747661</v>
      </c>
      <c r="N56" s="154" t="s">
        <v>627</v>
      </c>
    </row>
    <row r="57" spans="1:14" ht="22.8" x14ac:dyDescent="0.25">
      <c r="A57" s="152">
        <v>30</v>
      </c>
      <c r="B57" s="153" t="s">
        <v>628</v>
      </c>
      <c r="C57" s="132" t="s">
        <v>629</v>
      </c>
      <c r="D57" s="154" t="s">
        <v>602</v>
      </c>
      <c r="E57" s="155">
        <v>3.9899999999999998E-2</v>
      </c>
      <c r="F57" s="134" t="s">
        <v>630</v>
      </c>
      <c r="G57" s="134">
        <v>163.59</v>
      </c>
      <c r="H57" s="156">
        <v>13520</v>
      </c>
      <c r="I57" s="156">
        <v>539.45000000000005</v>
      </c>
      <c r="J57" s="134" t="s">
        <v>631</v>
      </c>
      <c r="K57" s="134">
        <v>555.16</v>
      </c>
      <c r="L57" s="157"/>
      <c r="M57" s="156">
        <f>IF(ISNUMBER(K57/G57),IF(NOT(K57/G57=0),K57/G57, " "), " ")</f>
        <v>3.393605966134849</v>
      </c>
      <c r="N57" s="154" t="s">
        <v>632</v>
      </c>
    </row>
    <row r="58" spans="1:14" ht="22.8" x14ac:dyDescent="0.25">
      <c r="A58" s="152">
        <v>31</v>
      </c>
      <c r="B58" s="153" t="s">
        <v>633</v>
      </c>
      <c r="C58" s="132" t="s">
        <v>634</v>
      </c>
      <c r="D58" s="154" t="s">
        <v>602</v>
      </c>
      <c r="E58" s="155">
        <v>4.0000000000000002E-4</v>
      </c>
      <c r="F58" s="134" t="s">
        <v>635</v>
      </c>
      <c r="G58" s="134">
        <v>4.08</v>
      </c>
      <c r="H58" s="156">
        <v>48900</v>
      </c>
      <c r="I58" s="156">
        <v>19.559999999999999</v>
      </c>
      <c r="J58" s="134" t="s">
        <v>636</v>
      </c>
      <c r="K58" s="134">
        <v>19.989999999999998</v>
      </c>
      <c r="L58" s="157"/>
      <c r="M58" s="156">
        <f>IF(ISNUMBER(K58/G58),IF(NOT(K58/G58=0),K58/G58, " "), " ")</f>
        <v>4.8995098039215685</v>
      </c>
      <c r="N58" s="154" t="s">
        <v>637</v>
      </c>
    </row>
    <row r="59" spans="1:14" ht="22.8" x14ac:dyDescent="0.25">
      <c r="A59" s="152">
        <v>32</v>
      </c>
      <c r="B59" s="153" t="s">
        <v>638</v>
      </c>
      <c r="C59" s="132" t="s">
        <v>639</v>
      </c>
      <c r="D59" s="154" t="s">
        <v>640</v>
      </c>
      <c r="E59" s="155">
        <v>13.858499999999999</v>
      </c>
      <c r="F59" s="134" t="s">
        <v>641</v>
      </c>
      <c r="G59" s="134">
        <v>279.95</v>
      </c>
      <c r="H59" s="156">
        <v>87</v>
      </c>
      <c r="I59" s="156">
        <v>1205.69</v>
      </c>
      <c r="J59" s="134" t="s">
        <v>642</v>
      </c>
      <c r="K59" s="134">
        <v>1242.1400000000001</v>
      </c>
      <c r="L59" s="157"/>
      <c r="M59" s="156">
        <f>IF(ISNUMBER(K59/G59),IF(NOT(K59/G59=0),K59/G59, " "), " ")</f>
        <v>4.4370066083229149</v>
      </c>
      <c r="N59" s="154" t="s">
        <v>643</v>
      </c>
    </row>
    <row r="60" spans="1:14" ht="22.8" x14ac:dyDescent="0.25">
      <c r="A60" s="152">
        <v>33</v>
      </c>
      <c r="B60" s="153" t="s">
        <v>644</v>
      </c>
      <c r="C60" s="132" t="s">
        <v>645</v>
      </c>
      <c r="D60" s="154" t="s">
        <v>602</v>
      </c>
      <c r="E60" s="155">
        <v>2.0000000000000001E-4</v>
      </c>
      <c r="F60" s="134" t="s">
        <v>646</v>
      </c>
      <c r="G60" s="134">
        <v>2.31</v>
      </c>
      <c r="H60" s="156">
        <v>48648.82</v>
      </c>
      <c r="I60" s="156">
        <v>9.73</v>
      </c>
      <c r="J60" s="134" t="s">
        <v>647</v>
      </c>
      <c r="K60" s="134">
        <v>9.9499999999999993</v>
      </c>
      <c r="L60" s="157"/>
      <c r="M60" s="156">
        <f>IF(ISNUMBER(K60/G60),IF(NOT(K60/G60=0),K60/G60, " "), " ")</f>
        <v>4.3073593073593068</v>
      </c>
      <c r="N60" s="154" t="s">
        <v>648</v>
      </c>
    </row>
    <row r="61" spans="1:14" ht="22.8" x14ac:dyDescent="0.25">
      <c r="A61" s="152">
        <v>34</v>
      </c>
      <c r="B61" s="153" t="s">
        <v>649</v>
      </c>
      <c r="C61" s="132" t="s">
        <v>650</v>
      </c>
      <c r="D61" s="154" t="s">
        <v>602</v>
      </c>
      <c r="E61" s="155">
        <v>6.9999999999999999E-4</v>
      </c>
      <c r="F61" s="134" t="s">
        <v>651</v>
      </c>
      <c r="G61" s="134">
        <v>7.47</v>
      </c>
      <c r="H61" s="156">
        <v>53556.78</v>
      </c>
      <c r="I61" s="156">
        <v>37.5</v>
      </c>
      <c r="J61" s="134" t="s">
        <v>652</v>
      </c>
      <c r="K61" s="134">
        <v>38.31</v>
      </c>
      <c r="L61" s="157"/>
      <c r="M61" s="156">
        <f>IF(ISNUMBER(K61/G61),IF(NOT(K61/G61=0),K61/G61, " "), " ")</f>
        <v>5.1285140562249003</v>
      </c>
      <c r="N61" s="154" t="s">
        <v>653</v>
      </c>
    </row>
    <row r="62" spans="1:14" ht="34.200000000000003" x14ac:dyDescent="0.25">
      <c r="A62" s="152">
        <v>35</v>
      </c>
      <c r="B62" s="153" t="s">
        <v>654</v>
      </c>
      <c r="C62" s="132" t="s">
        <v>655</v>
      </c>
      <c r="D62" s="154" t="s">
        <v>640</v>
      </c>
      <c r="E62" s="155">
        <v>6.4000000000000001E-2</v>
      </c>
      <c r="F62" s="134" t="s">
        <v>656</v>
      </c>
      <c r="G62" s="134">
        <v>2.48</v>
      </c>
      <c r="H62" s="156">
        <v>126.06</v>
      </c>
      <c r="I62" s="156">
        <v>8.07</v>
      </c>
      <c r="J62" s="134" t="s">
        <v>657</v>
      </c>
      <c r="K62" s="134">
        <v>8.23</v>
      </c>
      <c r="L62" s="157"/>
      <c r="M62" s="156">
        <f>IF(ISNUMBER(K62/G62),IF(NOT(K62/G62=0),K62/G62, " "), " ")</f>
        <v>3.3185483870967745</v>
      </c>
      <c r="N62" s="154" t="s">
        <v>658</v>
      </c>
    </row>
    <row r="63" spans="1:14" ht="22.8" x14ac:dyDescent="0.25">
      <c r="A63" s="152">
        <v>36</v>
      </c>
      <c r="B63" s="153" t="s">
        <v>659</v>
      </c>
      <c r="C63" s="132" t="s">
        <v>660</v>
      </c>
      <c r="D63" s="154" t="s">
        <v>613</v>
      </c>
      <c r="E63" s="155">
        <v>0.11840000000000001</v>
      </c>
      <c r="F63" s="134" t="s">
        <v>661</v>
      </c>
      <c r="G63" s="134">
        <v>11.94</v>
      </c>
      <c r="H63" s="156">
        <v>328</v>
      </c>
      <c r="I63" s="156">
        <v>38.83</v>
      </c>
      <c r="J63" s="134" t="s">
        <v>662</v>
      </c>
      <c r="K63" s="134">
        <v>40.03</v>
      </c>
      <c r="L63" s="157"/>
      <c r="M63" s="156">
        <f>IF(ISNUMBER(K63/G63),IF(NOT(K63/G63=0),K63/G63, " "), " ")</f>
        <v>3.3525963149078728</v>
      </c>
      <c r="N63" s="154" t="s">
        <v>663</v>
      </c>
    </row>
    <row r="64" spans="1:14" ht="22.8" x14ac:dyDescent="0.25">
      <c r="A64" s="152">
        <v>37</v>
      </c>
      <c r="B64" s="153" t="s">
        <v>659</v>
      </c>
      <c r="C64" s="132" t="s">
        <v>664</v>
      </c>
      <c r="D64" s="154" t="s">
        <v>613</v>
      </c>
      <c r="E64" s="155">
        <v>4.4999999999999997E-3</v>
      </c>
      <c r="F64" s="134" t="s">
        <v>661</v>
      </c>
      <c r="G64" s="134">
        <v>0.45</v>
      </c>
      <c r="H64" s="156">
        <v>328</v>
      </c>
      <c r="I64" s="156">
        <v>1.48</v>
      </c>
      <c r="J64" s="134" t="s">
        <v>662</v>
      </c>
      <c r="K64" s="134">
        <v>1.52</v>
      </c>
      <c r="L64" s="157"/>
      <c r="M64" s="156">
        <f>IF(ISNUMBER(K64/G64),IF(NOT(K64/G64=0),K64/G64, " "), " ")</f>
        <v>3.3777777777777778</v>
      </c>
      <c r="N64" s="154" t="s">
        <v>663</v>
      </c>
    </row>
    <row r="65" spans="1:14" ht="22.8" x14ac:dyDescent="0.25">
      <c r="A65" s="152">
        <v>38</v>
      </c>
      <c r="B65" s="153" t="s">
        <v>659</v>
      </c>
      <c r="C65" s="132" t="s">
        <v>664</v>
      </c>
      <c r="D65" s="154" t="s">
        <v>613</v>
      </c>
      <c r="E65" s="155">
        <v>0.1139</v>
      </c>
      <c r="F65" s="134" t="s">
        <v>661</v>
      </c>
      <c r="G65" s="134">
        <v>11.49</v>
      </c>
      <c r="H65" s="156">
        <v>328</v>
      </c>
      <c r="I65" s="156">
        <v>37.35</v>
      </c>
      <c r="J65" s="134" t="s">
        <v>662</v>
      </c>
      <c r="K65" s="134">
        <v>38.51</v>
      </c>
      <c r="L65" s="157"/>
      <c r="M65" s="156">
        <f>IF(ISNUMBER(K65/G65),IF(NOT(K65/G65=0),K65/G65, " "), " ")</f>
        <v>3.3516100957354218</v>
      </c>
      <c r="N65" s="154" t="s">
        <v>663</v>
      </c>
    </row>
    <row r="66" spans="1:14" ht="22.8" x14ac:dyDescent="0.25">
      <c r="A66" s="152">
        <v>39</v>
      </c>
      <c r="B66" s="153" t="s">
        <v>665</v>
      </c>
      <c r="C66" s="132" t="s">
        <v>666</v>
      </c>
      <c r="D66" s="154" t="s">
        <v>667</v>
      </c>
      <c r="E66" s="155">
        <v>3.8800000000000001E-2</v>
      </c>
      <c r="F66" s="134" t="s">
        <v>668</v>
      </c>
      <c r="G66" s="134">
        <v>1.62</v>
      </c>
      <c r="H66" s="156">
        <v>128.38999999999999</v>
      </c>
      <c r="I66" s="156">
        <v>4.97</v>
      </c>
      <c r="J66" s="134" t="s">
        <v>669</v>
      </c>
      <c r="K66" s="134">
        <v>5.0999999999999996</v>
      </c>
      <c r="L66" s="157"/>
      <c r="M66" s="156">
        <f>IF(ISNUMBER(K66/G66),IF(NOT(K66/G66=0),K66/G66, " "), " ")</f>
        <v>3.1481481481481479</v>
      </c>
      <c r="N66" s="154" t="s">
        <v>670</v>
      </c>
    </row>
    <row r="67" spans="1:14" ht="22.8" x14ac:dyDescent="0.25">
      <c r="A67" s="152">
        <v>40</v>
      </c>
      <c r="B67" s="153" t="s">
        <v>665</v>
      </c>
      <c r="C67" s="132" t="s">
        <v>671</v>
      </c>
      <c r="D67" s="154" t="s">
        <v>667</v>
      </c>
      <c r="E67" s="155">
        <v>8.0000000000000004E-4</v>
      </c>
      <c r="F67" s="134" t="s">
        <v>668</v>
      </c>
      <c r="G67" s="134">
        <v>0.03</v>
      </c>
      <c r="H67" s="156">
        <v>128.38999999999999</v>
      </c>
      <c r="I67" s="156">
        <v>0.1</v>
      </c>
      <c r="J67" s="134" t="s">
        <v>669</v>
      </c>
      <c r="K67" s="134">
        <v>0.1</v>
      </c>
      <c r="L67" s="157"/>
      <c r="M67" s="156">
        <f>IF(ISNUMBER(K67/G67),IF(NOT(K67/G67=0),K67/G67, " "), " ")</f>
        <v>3.3333333333333335</v>
      </c>
      <c r="N67" s="154" t="s">
        <v>670</v>
      </c>
    </row>
    <row r="68" spans="1:14" ht="22.8" x14ac:dyDescent="0.25">
      <c r="A68" s="152">
        <v>41</v>
      </c>
      <c r="B68" s="153" t="s">
        <v>665</v>
      </c>
      <c r="C68" s="132" t="s">
        <v>671</v>
      </c>
      <c r="D68" s="154" t="s">
        <v>667</v>
      </c>
      <c r="E68" s="155">
        <v>3.7999999999999999E-2</v>
      </c>
      <c r="F68" s="134" t="s">
        <v>668</v>
      </c>
      <c r="G68" s="134">
        <v>1.59</v>
      </c>
      <c r="H68" s="156">
        <v>128.38999999999999</v>
      </c>
      <c r="I68" s="156">
        <v>4.87</v>
      </c>
      <c r="J68" s="134" t="s">
        <v>669</v>
      </c>
      <c r="K68" s="134">
        <v>5</v>
      </c>
      <c r="L68" s="157"/>
      <c r="M68" s="156">
        <f>IF(ISNUMBER(K68/G68),IF(NOT(K68/G68=0),K68/G68, " "), " ")</f>
        <v>3.1446540880503142</v>
      </c>
      <c r="N68" s="154" t="s">
        <v>670</v>
      </c>
    </row>
    <row r="69" spans="1:14" ht="45.6" x14ac:dyDescent="0.25">
      <c r="A69" s="152">
        <v>42</v>
      </c>
      <c r="B69" s="153" t="s">
        <v>672</v>
      </c>
      <c r="C69" s="132" t="s">
        <v>673</v>
      </c>
      <c r="D69" s="154" t="s">
        <v>667</v>
      </c>
      <c r="E69" s="155">
        <v>6.96</v>
      </c>
      <c r="F69" s="134" t="s">
        <v>674</v>
      </c>
      <c r="G69" s="134">
        <v>158.69</v>
      </c>
      <c r="H69" s="156">
        <v>118.14</v>
      </c>
      <c r="I69" s="156">
        <v>822.25</v>
      </c>
      <c r="J69" s="134" t="s">
        <v>675</v>
      </c>
      <c r="K69" s="134">
        <v>839.44</v>
      </c>
      <c r="L69" s="157"/>
      <c r="M69" s="156">
        <f>IF(ISNUMBER(K69/G69),IF(NOT(K69/G69=0),K69/G69, " "), " ")</f>
        <v>5.2898103220114692</v>
      </c>
      <c r="N69" s="154" t="s">
        <v>676</v>
      </c>
    </row>
    <row r="70" spans="1:14" ht="22.8" x14ac:dyDescent="0.25">
      <c r="A70" s="152">
        <v>43</v>
      </c>
      <c r="B70" s="153" t="s">
        <v>677</v>
      </c>
      <c r="C70" s="132" t="s">
        <v>678</v>
      </c>
      <c r="D70" s="154" t="s">
        <v>667</v>
      </c>
      <c r="E70" s="155">
        <v>3.2099999999999997E-2</v>
      </c>
      <c r="F70" s="134" t="s">
        <v>590</v>
      </c>
      <c r="G70" s="134">
        <v>0.23</v>
      </c>
      <c r="H70" s="156">
        <v>34.75</v>
      </c>
      <c r="I70" s="156">
        <v>1.1100000000000001</v>
      </c>
      <c r="J70" s="134" t="s">
        <v>679</v>
      </c>
      <c r="K70" s="134">
        <v>1.1399999999999999</v>
      </c>
      <c r="L70" s="157"/>
      <c r="M70" s="156">
        <f>IF(ISNUMBER(K70/G70),IF(NOT(K70/G70=0),K70/G70, " "), " ")</f>
        <v>4.9565217391304337</v>
      </c>
      <c r="N70" s="154" t="s">
        <v>680</v>
      </c>
    </row>
    <row r="71" spans="1:14" ht="22.8" x14ac:dyDescent="0.25">
      <c r="A71" s="152">
        <v>44</v>
      </c>
      <c r="B71" s="153" t="s">
        <v>681</v>
      </c>
      <c r="C71" s="132" t="s">
        <v>682</v>
      </c>
      <c r="D71" s="154" t="s">
        <v>602</v>
      </c>
      <c r="E71" s="155">
        <v>1E-4</v>
      </c>
      <c r="F71" s="134" t="s">
        <v>683</v>
      </c>
      <c r="G71" s="134">
        <v>0.92</v>
      </c>
      <c r="H71" s="156">
        <v>32928</v>
      </c>
      <c r="I71" s="156">
        <v>3.29</v>
      </c>
      <c r="J71" s="134" t="s">
        <v>684</v>
      </c>
      <c r="K71" s="134">
        <v>3.37</v>
      </c>
      <c r="L71" s="157"/>
      <c r="M71" s="156">
        <f>IF(ISNUMBER(K71/G71),IF(NOT(K71/G71=0),K71/G71, " "), " ")</f>
        <v>3.6630434782608696</v>
      </c>
      <c r="N71" s="154" t="s">
        <v>685</v>
      </c>
    </row>
    <row r="72" spans="1:14" ht="34.200000000000003" x14ac:dyDescent="0.25">
      <c r="A72" s="152">
        <v>45</v>
      </c>
      <c r="B72" s="153" t="s">
        <v>686</v>
      </c>
      <c r="C72" s="132" t="s">
        <v>687</v>
      </c>
      <c r="D72" s="154" t="s">
        <v>667</v>
      </c>
      <c r="E72" s="155">
        <v>4.8000000000000001E-2</v>
      </c>
      <c r="F72" s="134" t="s">
        <v>688</v>
      </c>
      <c r="G72" s="134">
        <v>0.83</v>
      </c>
      <c r="H72" s="156">
        <v>56.91</v>
      </c>
      <c r="I72" s="156">
        <v>2.74</v>
      </c>
      <c r="J72" s="134" t="s">
        <v>689</v>
      </c>
      <c r="K72" s="134">
        <v>2.8</v>
      </c>
      <c r="L72" s="157"/>
      <c r="M72" s="156">
        <f>IF(ISNUMBER(K72/G72),IF(NOT(K72/G72=0),K72/G72, " "), " ")</f>
        <v>3.3734939759036142</v>
      </c>
      <c r="N72" s="154" t="s">
        <v>690</v>
      </c>
    </row>
    <row r="73" spans="1:14" ht="68.400000000000006" x14ac:dyDescent="0.25">
      <c r="A73" s="152">
        <v>46</v>
      </c>
      <c r="B73" s="153" t="s">
        <v>691</v>
      </c>
      <c r="C73" s="132" t="s">
        <v>692</v>
      </c>
      <c r="D73" s="154" t="s">
        <v>602</v>
      </c>
      <c r="E73" s="155">
        <v>4.0000000000000002E-4</v>
      </c>
      <c r="F73" s="134" t="s">
        <v>693</v>
      </c>
      <c r="G73" s="134">
        <v>3.19</v>
      </c>
      <c r="H73" s="156">
        <v>20852.8</v>
      </c>
      <c r="I73" s="156">
        <v>8.34</v>
      </c>
      <c r="J73" s="134" t="s">
        <v>694</v>
      </c>
      <c r="K73" s="134">
        <v>8.58</v>
      </c>
      <c r="L73" s="157"/>
      <c r="M73" s="156">
        <f>IF(ISNUMBER(K73/G73),IF(NOT(K73/G73=0),K73/G73, " "), " ")</f>
        <v>2.6896551724137931</v>
      </c>
      <c r="N73" s="154" t="s">
        <v>695</v>
      </c>
    </row>
    <row r="74" spans="1:14" ht="34.200000000000003" x14ac:dyDescent="0.25">
      <c r="A74" s="152">
        <v>47</v>
      </c>
      <c r="B74" s="153" t="s">
        <v>696</v>
      </c>
      <c r="C74" s="132" t="s">
        <v>697</v>
      </c>
      <c r="D74" s="154" t="s">
        <v>602</v>
      </c>
      <c r="E74" s="155">
        <v>2.2000000000000001E-3</v>
      </c>
      <c r="F74" s="134" t="s">
        <v>698</v>
      </c>
      <c r="G74" s="134">
        <v>27.87</v>
      </c>
      <c r="H74" s="156">
        <v>44304</v>
      </c>
      <c r="I74" s="156">
        <v>97.47</v>
      </c>
      <c r="J74" s="134" t="s">
        <v>699</v>
      </c>
      <c r="K74" s="134">
        <v>99.65</v>
      </c>
      <c r="L74" s="157"/>
      <c r="M74" s="156">
        <f>IF(ISNUMBER(K74/G74),IF(NOT(K74/G74=0),K74/G74, " "), " ")</f>
        <v>3.575529242913527</v>
      </c>
      <c r="N74" s="154" t="s">
        <v>700</v>
      </c>
    </row>
    <row r="75" spans="1:14" ht="34.200000000000003" x14ac:dyDescent="0.25">
      <c r="A75" s="152">
        <v>48</v>
      </c>
      <c r="B75" s="153" t="s">
        <v>701</v>
      </c>
      <c r="C75" s="132" t="s">
        <v>702</v>
      </c>
      <c r="D75" s="154" t="s">
        <v>602</v>
      </c>
      <c r="E75" s="155">
        <v>1.9199999999999998E-2</v>
      </c>
      <c r="F75" s="134" t="s">
        <v>703</v>
      </c>
      <c r="G75" s="134">
        <v>401.48</v>
      </c>
      <c r="H75" s="156">
        <v>50416.65</v>
      </c>
      <c r="I75" s="156">
        <v>968.01</v>
      </c>
      <c r="J75" s="134" t="s">
        <v>704</v>
      </c>
      <c r="K75" s="134">
        <v>989.41</v>
      </c>
      <c r="L75" s="157"/>
      <c r="M75" s="156">
        <f>IF(ISNUMBER(K75/G75),IF(NOT(K75/G75=0),K75/G75, " "), " ")</f>
        <v>2.4644066952276575</v>
      </c>
      <c r="N75" s="154" t="s">
        <v>705</v>
      </c>
    </row>
    <row r="76" spans="1:14" ht="34.200000000000003" x14ac:dyDescent="0.25">
      <c r="A76" s="152">
        <v>49</v>
      </c>
      <c r="B76" s="153" t="s">
        <v>706</v>
      </c>
      <c r="C76" s="132" t="s">
        <v>707</v>
      </c>
      <c r="D76" s="154" t="s">
        <v>613</v>
      </c>
      <c r="E76" s="155">
        <v>3.5799999999999998E-2</v>
      </c>
      <c r="F76" s="134" t="s">
        <v>708</v>
      </c>
      <c r="G76" s="134">
        <v>45.47</v>
      </c>
      <c r="H76" s="156">
        <v>7690.26</v>
      </c>
      <c r="I76" s="156">
        <v>275.31</v>
      </c>
      <c r="J76" s="134" t="s">
        <v>709</v>
      </c>
      <c r="K76" s="134">
        <v>282.49</v>
      </c>
      <c r="L76" s="157"/>
      <c r="M76" s="156">
        <f>IF(ISNUMBER(K76/G76),IF(NOT(K76/G76=0),K76/G76, " "), " ")</f>
        <v>6.212667692984386</v>
      </c>
      <c r="N76" s="154" t="s">
        <v>710</v>
      </c>
    </row>
    <row r="77" spans="1:14" ht="34.200000000000003" x14ac:dyDescent="0.25">
      <c r="A77" s="152">
        <v>50</v>
      </c>
      <c r="B77" s="153" t="s">
        <v>711</v>
      </c>
      <c r="C77" s="132" t="s">
        <v>712</v>
      </c>
      <c r="D77" s="154" t="s">
        <v>613</v>
      </c>
      <c r="E77" s="155">
        <v>3.9600000000000003E-2</v>
      </c>
      <c r="F77" s="134" t="s">
        <v>713</v>
      </c>
      <c r="G77" s="134">
        <v>56.44</v>
      </c>
      <c r="H77" s="156">
        <v>7690.26</v>
      </c>
      <c r="I77" s="156">
        <v>304.54000000000002</v>
      </c>
      <c r="J77" s="134" t="s">
        <v>709</v>
      </c>
      <c r="K77" s="134">
        <v>312.47000000000003</v>
      </c>
      <c r="L77" s="157"/>
      <c r="M77" s="156">
        <f>IF(ISNUMBER(K77/G77),IF(NOT(K77/G77=0),K77/G77, " "), " ")</f>
        <v>5.5363217576187109</v>
      </c>
      <c r="N77" s="154" t="s">
        <v>710</v>
      </c>
    </row>
    <row r="78" spans="1:14" ht="57" x14ac:dyDescent="0.25">
      <c r="A78" s="152">
        <v>51</v>
      </c>
      <c r="B78" s="153" t="s">
        <v>714</v>
      </c>
      <c r="C78" s="132" t="s">
        <v>715</v>
      </c>
      <c r="D78" s="154" t="s">
        <v>716</v>
      </c>
      <c r="E78" s="155">
        <v>5.7779999999999996</v>
      </c>
      <c r="F78" s="134" t="s">
        <v>717</v>
      </c>
      <c r="G78" s="134">
        <v>71.06</v>
      </c>
      <c r="H78" s="156">
        <v>39.79</v>
      </c>
      <c r="I78" s="156">
        <v>229.91</v>
      </c>
      <c r="J78" s="134" t="s">
        <v>718</v>
      </c>
      <c r="K78" s="134">
        <v>235.4</v>
      </c>
      <c r="L78" s="157"/>
      <c r="M78" s="156">
        <f>IF(ISNUMBER(K78/G78),IF(NOT(K78/G78=0),K78/G78, " "), " ")</f>
        <v>3.3126934984520124</v>
      </c>
      <c r="N78" s="154" t="s">
        <v>719</v>
      </c>
    </row>
    <row r="79" spans="1:14" ht="57" x14ac:dyDescent="0.25">
      <c r="A79" s="152">
        <v>52</v>
      </c>
      <c r="B79" s="153" t="s">
        <v>720</v>
      </c>
      <c r="C79" s="132" t="s">
        <v>721</v>
      </c>
      <c r="D79" s="154" t="s">
        <v>716</v>
      </c>
      <c r="E79" s="155">
        <v>1.07</v>
      </c>
      <c r="F79" s="134" t="s">
        <v>674</v>
      </c>
      <c r="G79" s="134">
        <v>24.4</v>
      </c>
      <c r="H79" s="156">
        <v>74.06</v>
      </c>
      <c r="I79" s="156">
        <v>79.239999999999995</v>
      </c>
      <c r="J79" s="134" t="s">
        <v>722</v>
      </c>
      <c r="K79" s="134">
        <v>81.14</v>
      </c>
      <c r="L79" s="157"/>
      <c r="M79" s="156">
        <f>IF(ISNUMBER(K79/G79),IF(NOT(K79/G79=0),K79/G79, " "), " ")</f>
        <v>3.3254098360655742</v>
      </c>
      <c r="N79" s="154" t="s">
        <v>723</v>
      </c>
    </row>
    <row r="80" spans="1:14" ht="22.8" x14ac:dyDescent="0.25">
      <c r="A80" s="152">
        <v>53</v>
      </c>
      <c r="B80" s="153" t="s">
        <v>724</v>
      </c>
      <c r="C80" s="132" t="s">
        <v>725</v>
      </c>
      <c r="D80" s="154" t="s">
        <v>716</v>
      </c>
      <c r="E80" s="155">
        <v>73.751000000000005</v>
      </c>
      <c r="F80" s="134" t="s">
        <v>726</v>
      </c>
      <c r="G80" s="134">
        <v>147.5</v>
      </c>
      <c r="H80" s="156">
        <v>4.24</v>
      </c>
      <c r="I80" s="156">
        <v>312.7</v>
      </c>
      <c r="J80" s="134" t="s">
        <v>727</v>
      </c>
      <c r="K80" s="134">
        <v>321.56</v>
      </c>
      <c r="L80" s="157"/>
      <c r="M80" s="156">
        <f>IF(ISNUMBER(K80/G80),IF(NOT(K80/G80=0),K80/G80, " "), " ")</f>
        <v>2.1800677966101696</v>
      </c>
      <c r="N80" s="154" t="s">
        <v>728</v>
      </c>
    </row>
    <row r="81" spans="1:14" ht="34.200000000000003" x14ac:dyDescent="0.25">
      <c r="A81" s="152">
        <v>54</v>
      </c>
      <c r="B81" s="153" t="s">
        <v>729</v>
      </c>
      <c r="C81" s="132" t="s">
        <v>730</v>
      </c>
      <c r="D81" s="154" t="s">
        <v>731</v>
      </c>
      <c r="E81" s="155">
        <v>3.7400000000000003E-2</v>
      </c>
      <c r="F81" s="134" t="s">
        <v>732</v>
      </c>
      <c r="G81" s="134">
        <v>10.32</v>
      </c>
      <c r="H81" s="156">
        <v>1425</v>
      </c>
      <c r="I81" s="156">
        <v>53.3</v>
      </c>
      <c r="J81" s="134" t="s">
        <v>733</v>
      </c>
      <c r="K81" s="134">
        <v>54.43</v>
      </c>
      <c r="L81" s="157"/>
      <c r="M81" s="156">
        <f>IF(ISNUMBER(K81/G81),IF(NOT(K81/G81=0),K81/G81, " "), " ")</f>
        <v>5.2742248062015502</v>
      </c>
      <c r="N81" s="154" t="s">
        <v>734</v>
      </c>
    </row>
    <row r="82" spans="1:14" ht="34.200000000000003" x14ac:dyDescent="0.25">
      <c r="A82" s="152">
        <v>55</v>
      </c>
      <c r="B82" s="153" t="s">
        <v>735</v>
      </c>
      <c r="C82" s="132" t="s">
        <v>736</v>
      </c>
      <c r="D82" s="154" t="s">
        <v>731</v>
      </c>
      <c r="E82" s="155">
        <v>3.7400000000000003E-2</v>
      </c>
      <c r="F82" s="134" t="s">
        <v>737</v>
      </c>
      <c r="G82" s="134">
        <v>17.239999999999998</v>
      </c>
      <c r="H82" s="156">
        <v>2137.5</v>
      </c>
      <c r="I82" s="156">
        <v>79.94</v>
      </c>
      <c r="J82" s="134" t="s">
        <v>738</v>
      </c>
      <c r="K82" s="134">
        <v>81.64</v>
      </c>
      <c r="L82" s="157"/>
      <c r="M82" s="156">
        <f>IF(ISNUMBER(K82/G82),IF(NOT(K82/G82=0),K82/G82, " "), " ")</f>
        <v>4.7354988399071933</v>
      </c>
      <c r="N82" s="154" t="s">
        <v>739</v>
      </c>
    </row>
    <row r="83" spans="1:14" ht="45.6" x14ac:dyDescent="0.25">
      <c r="A83" s="152">
        <v>56</v>
      </c>
      <c r="B83" s="153" t="s">
        <v>740</v>
      </c>
      <c r="C83" s="132" t="s">
        <v>741</v>
      </c>
      <c r="D83" s="154" t="s">
        <v>716</v>
      </c>
      <c r="E83" s="155">
        <v>0.84</v>
      </c>
      <c r="F83" s="134" t="s">
        <v>742</v>
      </c>
      <c r="G83" s="134">
        <v>9.75</v>
      </c>
      <c r="H83" s="156">
        <v>22.1</v>
      </c>
      <c r="I83" s="156">
        <v>18.57</v>
      </c>
      <c r="J83" s="134" t="s">
        <v>743</v>
      </c>
      <c r="K83" s="134">
        <v>18.940000000000001</v>
      </c>
      <c r="L83" s="157"/>
      <c r="M83" s="156">
        <f>IF(ISNUMBER(K83/G83),IF(NOT(K83/G83=0),K83/G83, " "), " ")</f>
        <v>1.9425641025641027</v>
      </c>
      <c r="N83" s="154" t="s">
        <v>744</v>
      </c>
    </row>
    <row r="84" spans="1:14" ht="57" x14ac:dyDescent="0.25">
      <c r="A84" s="152">
        <v>57</v>
      </c>
      <c r="B84" s="153" t="s">
        <v>745</v>
      </c>
      <c r="C84" s="132" t="s">
        <v>746</v>
      </c>
      <c r="D84" s="154" t="s">
        <v>716</v>
      </c>
      <c r="E84" s="155">
        <v>0.9</v>
      </c>
      <c r="F84" s="134" t="s">
        <v>747</v>
      </c>
      <c r="G84" s="134">
        <v>42.83</v>
      </c>
      <c r="H84" s="156">
        <v>132</v>
      </c>
      <c r="I84" s="156">
        <v>118.8</v>
      </c>
      <c r="J84" s="134" t="s">
        <v>748</v>
      </c>
      <c r="K84" s="134">
        <v>121.28</v>
      </c>
      <c r="L84" s="157"/>
      <c r="M84" s="156">
        <f>IF(ISNUMBER(K84/G84),IF(NOT(K84/G84=0),K84/G84, " "), " ")</f>
        <v>2.8316600513658652</v>
      </c>
      <c r="N84" s="154" t="s">
        <v>749</v>
      </c>
    </row>
    <row r="85" spans="1:14" ht="57" x14ac:dyDescent="0.25">
      <c r="A85" s="152">
        <v>58</v>
      </c>
      <c r="B85" s="153" t="s">
        <v>750</v>
      </c>
      <c r="C85" s="132" t="s">
        <v>751</v>
      </c>
      <c r="D85" s="154" t="s">
        <v>716</v>
      </c>
      <c r="E85" s="155">
        <v>0.6</v>
      </c>
      <c r="F85" s="134" t="s">
        <v>752</v>
      </c>
      <c r="G85" s="134">
        <v>34.57</v>
      </c>
      <c r="H85" s="156">
        <v>162</v>
      </c>
      <c r="I85" s="156">
        <v>97.2</v>
      </c>
      <c r="J85" s="134" t="s">
        <v>753</v>
      </c>
      <c r="K85" s="134">
        <v>99.23</v>
      </c>
      <c r="L85" s="157"/>
      <c r="M85" s="156">
        <f>IF(ISNUMBER(K85/G85),IF(NOT(K85/G85=0),K85/G85, " "), " ")</f>
        <v>2.8704078680937228</v>
      </c>
      <c r="N85" s="154" t="s">
        <v>754</v>
      </c>
    </row>
    <row r="86" spans="1:14" ht="57" x14ac:dyDescent="0.25">
      <c r="A86" s="152">
        <v>59</v>
      </c>
      <c r="B86" s="153" t="s">
        <v>755</v>
      </c>
      <c r="C86" s="132" t="s">
        <v>756</v>
      </c>
      <c r="D86" s="154" t="s">
        <v>716</v>
      </c>
      <c r="E86" s="155">
        <v>0.2</v>
      </c>
      <c r="F86" s="134" t="s">
        <v>757</v>
      </c>
      <c r="G86" s="134">
        <v>13.5</v>
      </c>
      <c r="H86" s="156">
        <v>195</v>
      </c>
      <c r="I86" s="156">
        <v>39</v>
      </c>
      <c r="J86" s="134" t="s">
        <v>758</v>
      </c>
      <c r="K86" s="134">
        <v>39.840000000000003</v>
      </c>
      <c r="L86" s="157"/>
      <c r="M86" s="156">
        <f>IF(ISNUMBER(K86/G86),IF(NOT(K86/G86=0),K86/G86, " "), " ")</f>
        <v>2.9511111111111115</v>
      </c>
      <c r="N86" s="154" t="s">
        <v>759</v>
      </c>
    </row>
    <row r="87" spans="1:14" ht="57" x14ac:dyDescent="0.25">
      <c r="A87" s="152">
        <v>60</v>
      </c>
      <c r="B87" s="153" t="s">
        <v>760</v>
      </c>
      <c r="C87" s="132" t="s">
        <v>761</v>
      </c>
      <c r="D87" s="154" t="s">
        <v>716</v>
      </c>
      <c r="E87" s="155">
        <v>0.3</v>
      </c>
      <c r="F87" s="134" t="s">
        <v>762</v>
      </c>
      <c r="G87" s="134">
        <v>25.73</v>
      </c>
      <c r="H87" s="156">
        <v>249</v>
      </c>
      <c r="I87" s="156">
        <v>74.7</v>
      </c>
      <c r="J87" s="134" t="s">
        <v>763</v>
      </c>
      <c r="K87" s="134">
        <v>76.3</v>
      </c>
      <c r="L87" s="157"/>
      <c r="M87" s="156">
        <f>IF(ISNUMBER(K87/G87),IF(NOT(K87/G87=0),K87/G87, " "), " ")</f>
        <v>2.9654100272055963</v>
      </c>
      <c r="N87" s="154" t="s">
        <v>764</v>
      </c>
    </row>
    <row r="88" spans="1:14" ht="45.6" x14ac:dyDescent="0.25">
      <c r="A88" s="152">
        <v>61</v>
      </c>
      <c r="B88" s="153" t="s">
        <v>765</v>
      </c>
      <c r="C88" s="132" t="s">
        <v>766</v>
      </c>
      <c r="D88" s="154" t="s">
        <v>716</v>
      </c>
      <c r="E88" s="155">
        <v>2</v>
      </c>
      <c r="F88" s="134" t="s">
        <v>767</v>
      </c>
      <c r="G88" s="134">
        <v>432</v>
      </c>
      <c r="H88" s="156">
        <v>652</v>
      </c>
      <c r="I88" s="156">
        <v>1304</v>
      </c>
      <c r="J88" s="134" t="s">
        <v>768</v>
      </c>
      <c r="K88" s="134">
        <v>1332.16</v>
      </c>
      <c r="L88" s="157"/>
      <c r="M88" s="156">
        <f>IF(ISNUMBER(K88/G88),IF(NOT(K88/G88=0),K88/G88, " "), " ")</f>
        <v>3.0837037037037041</v>
      </c>
      <c r="N88" s="154" t="s">
        <v>769</v>
      </c>
    </row>
    <row r="89" spans="1:14" ht="22.8" x14ac:dyDescent="0.25">
      <c r="A89" s="152">
        <v>62</v>
      </c>
      <c r="B89" s="153" t="s">
        <v>770</v>
      </c>
      <c r="C89" s="132" t="s">
        <v>771</v>
      </c>
      <c r="D89" s="154" t="s">
        <v>772</v>
      </c>
      <c r="E89" s="155">
        <v>2</v>
      </c>
      <c r="F89" s="134" t="s">
        <v>773</v>
      </c>
      <c r="G89" s="134">
        <v>37.200000000000003</v>
      </c>
      <c r="H89" s="156">
        <v>33.74</v>
      </c>
      <c r="I89" s="156">
        <v>67.48</v>
      </c>
      <c r="J89" s="134" t="s">
        <v>774</v>
      </c>
      <c r="K89" s="134">
        <v>68.959999999999994</v>
      </c>
      <c r="L89" s="157"/>
      <c r="M89" s="156">
        <f>IF(ISNUMBER(K89/G89),IF(NOT(K89/G89=0),K89/G89, " "), " ")</f>
        <v>1.8537634408602148</v>
      </c>
      <c r="N89" s="154" t="s">
        <v>775</v>
      </c>
    </row>
    <row r="90" spans="1:14" ht="22.8" x14ac:dyDescent="0.25">
      <c r="A90" s="152">
        <v>63</v>
      </c>
      <c r="B90" s="153" t="s">
        <v>776</v>
      </c>
      <c r="C90" s="132" t="s">
        <v>777</v>
      </c>
      <c r="D90" s="154" t="s">
        <v>613</v>
      </c>
      <c r="E90" s="155">
        <v>6.9999999999999999E-4</v>
      </c>
      <c r="F90" s="134" t="s">
        <v>778</v>
      </c>
      <c r="G90" s="134">
        <v>0.44</v>
      </c>
      <c r="H90" s="156">
        <v>2521</v>
      </c>
      <c r="I90" s="156">
        <v>1.76</v>
      </c>
      <c r="J90" s="134" t="s">
        <v>779</v>
      </c>
      <c r="K90" s="134">
        <v>2.06</v>
      </c>
      <c r="L90" s="157"/>
      <c r="M90" s="156">
        <f>IF(ISNUMBER(K90/G90),IF(NOT(K90/G90=0),K90/G90, " "), " ")</f>
        <v>4.6818181818181817</v>
      </c>
      <c r="N90" s="154" t="s">
        <v>780</v>
      </c>
    </row>
    <row r="91" spans="1:14" ht="22.8" x14ac:dyDescent="0.25">
      <c r="A91" s="152">
        <v>64</v>
      </c>
      <c r="B91" s="153" t="s">
        <v>781</v>
      </c>
      <c r="C91" s="132" t="s">
        <v>782</v>
      </c>
      <c r="D91" s="154" t="s">
        <v>613</v>
      </c>
      <c r="E91" s="155">
        <v>6.0000000000000001E-3</v>
      </c>
      <c r="F91" s="134" t="s">
        <v>783</v>
      </c>
      <c r="G91" s="134">
        <v>4.2</v>
      </c>
      <c r="H91" s="156">
        <v>3003</v>
      </c>
      <c r="I91" s="156">
        <v>18.02</v>
      </c>
      <c r="J91" s="134" t="s">
        <v>784</v>
      </c>
      <c r="K91" s="134">
        <v>20.64</v>
      </c>
      <c r="L91" s="157"/>
      <c r="M91" s="156">
        <f>IF(ISNUMBER(K91/G91),IF(NOT(K91/G91=0),K91/G91, " "), " ")</f>
        <v>4.9142857142857146</v>
      </c>
      <c r="N91" s="154" t="s">
        <v>785</v>
      </c>
    </row>
    <row r="92" spans="1:14" ht="68.400000000000006" x14ac:dyDescent="0.25">
      <c r="A92" s="152">
        <v>65</v>
      </c>
      <c r="B92" s="153" t="s">
        <v>786</v>
      </c>
      <c r="C92" s="132" t="s">
        <v>787</v>
      </c>
      <c r="D92" s="154" t="s">
        <v>602</v>
      </c>
      <c r="E92" s="155">
        <v>8.9999999999999998E-4</v>
      </c>
      <c r="F92" s="134" t="s">
        <v>788</v>
      </c>
      <c r="G92" s="134">
        <v>1.33</v>
      </c>
      <c r="H92" s="156">
        <v>4203.82</v>
      </c>
      <c r="I92" s="156">
        <v>3.78</v>
      </c>
      <c r="J92" s="134" t="s">
        <v>789</v>
      </c>
      <c r="K92" s="134">
        <v>4.1100000000000003</v>
      </c>
      <c r="L92" s="157"/>
      <c r="M92" s="156">
        <f>IF(ISNUMBER(K92/G92),IF(NOT(K92/G92=0),K92/G92, " "), " ")</f>
        <v>3.0902255639097747</v>
      </c>
      <c r="N92" s="154" t="s">
        <v>790</v>
      </c>
    </row>
    <row r="93" spans="1:14" ht="22.8" x14ac:dyDescent="0.25">
      <c r="A93" s="152">
        <v>66</v>
      </c>
      <c r="B93" s="153" t="s">
        <v>791</v>
      </c>
      <c r="C93" s="132" t="s">
        <v>792</v>
      </c>
      <c r="D93" s="154" t="s">
        <v>602</v>
      </c>
      <c r="E93" s="155">
        <v>1.52E-2</v>
      </c>
      <c r="F93" s="134" t="s">
        <v>793</v>
      </c>
      <c r="G93" s="134">
        <v>10.99</v>
      </c>
      <c r="H93" s="156">
        <v>3951</v>
      </c>
      <c r="I93" s="156">
        <v>60.06</v>
      </c>
      <c r="J93" s="134" t="s">
        <v>794</v>
      </c>
      <c r="K93" s="134">
        <v>65.260000000000005</v>
      </c>
      <c r="L93" s="157"/>
      <c r="M93" s="156">
        <f>IF(ISNUMBER(K93/G93),IF(NOT(K93/G93=0),K93/G93, " "), " ")</f>
        <v>5.9381255686988172</v>
      </c>
      <c r="N93" s="154" t="s">
        <v>795</v>
      </c>
    </row>
    <row r="94" spans="1:14" ht="57" x14ac:dyDescent="0.25">
      <c r="A94" s="152">
        <v>67</v>
      </c>
      <c r="B94" s="153" t="s">
        <v>796</v>
      </c>
      <c r="C94" s="132" t="s">
        <v>797</v>
      </c>
      <c r="D94" s="154" t="s">
        <v>613</v>
      </c>
      <c r="E94" s="155">
        <v>2.9999999999999997E-4</v>
      </c>
      <c r="F94" s="134" t="s">
        <v>661</v>
      </c>
      <c r="G94" s="134">
        <v>0.03</v>
      </c>
      <c r="H94" s="156">
        <v>322.10000000000002</v>
      </c>
      <c r="I94" s="156">
        <v>0.1</v>
      </c>
      <c r="J94" s="134" t="s">
        <v>798</v>
      </c>
      <c r="K94" s="134">
        <v>0.11</v>
      </c>
      <c r="L94" s="157"/>
      <c r="M94" s="156">
        <f>IF(ISNUMBER(K94/G94),IF(NOT(K94/G94=0),K94/G94, " "), " ")</f>
        <v>3.666666666666667</v>
      </c>
      <c r="N94" s="154" t="s">
        <v>799</v>
      </c>
    </row>
    <row r="95" spans="1:14" ht="34.200000000000003" x14ac:dyDescent="0.25">
      <c r="A95" s="152">
        <v>68</v>
      </c>
      <c r="B95" s="153" t="s">
        <v>800</v>
      </c>
      <c r="C95" s="132" t="s">
        <v>801</v>
      </c>
      <c r="D95" s="154" t="s">
        <v>613</v>
      </c>
      <c r="E95" s="155">
        <v>27.243400000000001</v>
      </c>
      <c r="F95" s="134" t="s">
        <v>802</v>
      </c>
      <c r="G95" s="134">
        <v>84.73</v>
      </c>
      <c r="H95" s="156">
        <v>21.36</v>
      </c>
      <c r="I95" s="156">
        <v>581.91</v>
      </c>
      <c r="J95" s="134" t="s">
        <v>803</v>
      </c>
      <c r="K95" s="134">
        <v>593.64</v>
      </c>
      <c r="L95" s="157"/>
      <c r="M95" s="156">
        <f>IF(ISNUMBER(K95/G95),IF(NOT(K95/G95=0),K95/G95, " "), " ")</f>
        <v>7.0062551634604029</v>
      </c>
      <c r="N95" s="154" t="s">
        <v>804</v>
      </c>
    </row>
    <row r="96" spans="1:14" ht="34.200000000000003" x14ac:dyDescent="0.25">
      <c r="A96" s="152">
        <v>69</v>
      </c>
      <c r="B96" s="153" t="s">
        <v>805</v>
      </c>
      <c r="C96" s="132" t="s">
        <v>806</v>
      </c>
      <c r="D96" s="154" t="s">
        <v>772</v>
      </c>
      <c r="E96" s="155">
        <v>4</v>
      </c>
      <c r="F96" s="134" t="s">
        <v>807</v>
      </c>
      <c r="G96" s="134">
        <v>100</v>
      </c>
      <c r="H96" s="156">
        <v>67.8</v>
      </c>
      <c r="I96" s="156">
        <v>271.2</v>
      </c>
      <c r="J96" s="134" t="s">
        <v>808</v>
      </c>
      <c r="K96" s="134">
        <v>276.95999999999998</v>
      </c>
      <c r="L96" s="157"/>
      <c r="M96" s="156">
        <f>IF(ISNUMBER(K96/G96),IF(NOT(K96/G96=0),K96/G96, " "), " ")</f>
        <v>2.7695999999999996</v>
      </c>
      <c r="N96" s="154" t="s">
        <v>809</v>
      </c>
    </row>
    <row r="97" spans="1:14" ht="34.200000000000003" x14ac:dyDescent="0.25">
      <c r="A97" s="152">
        <v>70</v>
      </c>
      <c r="B97" s="153" t="s">
        <v>810</v>
      </c>
      <c r="C97" s="132" t="s">
        <v>811</v>
      </c>
      <c r="D97" s="154" t="s">
        <v>772</v>
      </c>
      <c r="E97" s="155">
        <v>2</v>
      </c>
      <c r="F97" s="134" t="s">
        <v>812</v>
      </c>
      <c r="G97" s="134">
        <v>166.4</v>
      </c>
      <c r="H97" s="156">
        <v>274.17</v>
      </c>
      <c r="I97" s="156">
        <v>548.34</v>
      </c>
      <c r="J97" s="134" t="s">
        <v>813</v>
      </c>
      <c r="K97" s="134">
        <v>560.05999999999995</v>
      </c>
      <c r="L97" s="157"/>
      <c r="M97" s="156">
        <f>IF(ISNUMBER(K97/G97),IF(NOT(K97/G97=0),K97/G97, " "), " ")</f>
        <v>3.365745192307692</v>
      </c>
      <c r="N97" s="154" t="s">
        <v>814</v>
      </c>
    </row>
    <row r="98" spans="1:14" ht="22.8" x14ac:dyDescent="0.25">
      <c r="A98" s="152">
        <v>71</v>
      </c>
      <c r="B98" s="153" t="s">
        <v>815</v>
      </c>
      <c r="C98" s="132" t="s">
        <v>816</v>
      </c>
      <c r="D98" s="154" t="s">
        <v>817</v>
      </c>
      <c r="E98" s="155">
        <v>4.0000000000000001E-3</v>
      </c>
      <c r="F98" s="134" t="s">
        <v>818</v>
      </c>
      <c r="G98" s="134">
        <v>8.1199999999999992</v>
      </c>
      <c r="H98" s="156">
        <v>6580</v>
      </c>
      <c r="I98" s="156">
        <v>26.32</v>
      </c>
      <c r="J98" s="134" t="s">
        <v>819</v>
      </c>
      <c r="K98" s="134">
        <v>26.86</v>
      </c>
      <c r="L98" s="157"/>
      <c r="M98" s="156">
        <f>IF(ISNUMBER(K98/G98),IF(NOT(K98/G98=0),K98/G98, " "), " ")</f>
        <v>3.3078817733990151</v>
      </c>
      <c r="N98" s="154" t="s">
        <v>820</v>
      </c>
    </row>
    <row r="99" spans="1:14" ht="22.8" x14ac:dyDescent="0.25">
      <c r="A99" s="152">
        <v>72</v>
      </c>
      <c r="B99" s="153" t="s">
        <v>821</v>
      </c>
      <c r="C99" s="132" t="s">
        <v>822</v>
      </c>
      <c r="D99" s="154" t="s">
        <v>817</v>
      </c>
      <c r="E99" s="155">
        <v>1E-3</v>
      </c>
      <c r="F99" s="134" t="s">
        <v>823</v>
      </c>
      <c r="G99" s="134">
        <v>3.25</v>
      </c>
      <c r="H99" s="156">
        <v>20660</v>
      </c>
      <c r="I99" s="156">
        <v>20.66</v>
      </c>
      <c r="J99" s="134" t="s">
        <v>824</v>
      </c>
      <c r="K99" s="134">
        <v>21.08</v>
      </c>
      <c r="L99" s="157"/>
      <c r="M99" s="156">
        <f>IF(ISNUMBER(K99/G99),IF(NOT(K99/G99=0),K99/G99, " "), " ")</f>
        <v>6.4861538461538455</v>
      </c>
      <c r="N99" s="154" t="s">
        <v>825</v>
      </c>
    </row>
    <row r="100" spans="1:14" ht="22.8" x14ac:dyDescent="0.25">
      <c r="A100" s="152">
        <v>73</v>
      </c>
      <c r="B100" s="153" t="s">
        <v>826</v>
      </c>
      <c r="C100" s="132" t="s">
        <v>827</v>
      </c>
      <c r="D100" s="154" t="s">
        <v>602</v>
      </c>
      <c r="E100" s="155">
        <v>1E-3</v>
      </c>
      <c r="F100" s="134" t="s">
        <v>828</v>
      </c>
      <c r="G100" s="134">
        <v>3.2</v>
      </c>
      <c r="H100" s="156"/>
      <c r="I100" s="156"/>
      <c r="J100" s="134" t="s">
        <v>631</v>
      </c>
      <c r="K100" s="134">
        <v>13.91</v>
      </c>
      <c r="L100" s="157"/>
      <c r="M100" s="156">
        <f>IF(ISNUMBER(K100/G100),IF(NOT(K100/G100=0),K100/G100, " "), " ")</f>
        <v>4.3468749999999998</v>
      </c>
      <c r="N100" s="154"/>
    </row>
    <row r="101" spans="1:14" ht="57" x14ac:dyDescent="0.25">
      <c r="A101" s="152">
        <v>74</v>
      </c>
      <c r="B101" s="153" t="s">
        <v>829</v>
      </c>
      <c r="C101" s="132" t="s">
        <v>715</v>
      </c>
      <c r="D101" s="154" t="s">
        <v>716</v>
      </c>
      <c r="E101" s="155">
        <v>1.605</v>
      </c>
      <c r="F101" s="134" t="s">
        <v>717</v>
      </c>
      <c r="G101" s="134">
        <v>19.739999999999998</v>
      </c>
      <c r="H101" s="156"/>
      <c r="I101" s="156"/>
      <c r="J101" s="134" t="s">
        <v>718</v>
      </c>
      <c r="K101" s="134">
        <v>65.39</v>
      </c>
      <c r="L101" s="157"/>
      <c r="M101" s="156">
        <f>IF(ISNUMBER(K101/G101),IF(NOT(K101/G101=0),K101/G101, " "), " ")</f>
        <v>3.3125633232016214</v>
      </c>
      <c r="N101" s="154"/>
    </row>
    <row r="102" spans="1:14" ht="57" x14ac:dyDescent="0.25">
      <c r="A102" s="152">
        <v>75</v>
      </c>
      <c r="B102" s="153" t="s">
        <v>830</v>
      </c>
      <c r="C102" s="132" t="s">
        <v>831</v>
      </c>
      <c r="D102" s="154" t="s">
        <v>716</v>
      </c>
      <c r="E102" s="155">
        <v>2.6749999999999998</v>
      </c>
      <c r="F102" s="134" t="s">
        <v>832</v>
      </c>
      <c r="G102" s="134">
        <v>47.08</v>
      </c>
      <c r="H102" s="156"/>
      <c r="I102" s="156"/>
      <c r="J102" s="134" t="s">
        <v>833</v>
      </c>
      <c r="K102" s="134">
        <v>156.88999999999999</v>
      </c>
      <c r="L102" s="157"/>
      <c r="M102" s="156">
        <f>IF(ISNUMBER(K102/G102),IF(NOT(K102/G102=0),K102/G102, " "), " ")</f>
        <v>3.3324129141886147</v>
      </c>
      <c r="N102" s="154"/>
    </row>
    <row r="103" spans="1:14" ht="57" x14ac:dyDescent="0.25">
      <c r="A103" s="152">
        <v>76</v>
      </c>
      <c r="B103" s="153" t="s">
        <v>830</v>
      </c>
      <c r="C103" s="132" t="s">
        <v>834</v>
      </c>
      <c r="D103" s="154" t="s">
        <v>716</v>
      </c>
      <c r="E103" s="155">
        <v>1.07</v>
      </c>
      <c r="F103" s="134" t="s">
        <v>832</v>
      </c>
      <c r="G103" s="134">
        <v>18.829999999999998</v>
      </c>
      <c r="H103" s="156"/>
      <c r="I103" s="156"/>
      <c r="J103" s="134" t="s">
        <v>833</v>
      </c>
      <c r="K103" s="134">
        <v>62.76</v>
      </c>
      <c r="L103" s="157"/>
      <c r="M103" s="156">
        <f>IF(ISNUMBER(K103/G103),IF(NOT(K103/G103=0),K103/G103, " "), " ")</f>
        <v>3.3329792883696232</v>
      </c>
      <c r="N103" s="154"/>
    </row>
    <row r="104" spans="1:14" ht="57" x14ac:dyDescent="0.25">
      <c r="A104" s="152">
        <v>77</v>
      </c>
      <c r="B104" s="153" t="s">
        <v>830</v>
      </c>
      <c r="C104" s="132" t="s">
        <v>834</v>
      </c>
      <c r="D104" s="154" t="s">
        <v>716</v>
      </c>
      <c r="E104" s="155">
        <v>1.605</v>
      </c>
      <c r="F104" s="134" t="s">
        <v>832</v>
      </c>
      <c r="G104" s="134">
        <v>28.25</v>
      </c>
      <c r="H104" s="156"/>
      <c r="I104" s="156"/>
      <c r="J104" s="134" t="s">
        <v>833</v>
      </c>
      <c r="K104" s="134">
        <v>94.13</v>
      </c>
      <c r="L104" s="157"/>
      <c r="M104" s="156">
        <f>IF(ISNUMBER(K104/G104),IF(NOT(K104/G104=0),K104/G104, " "), " ")</f>
        <v>3.3320353982300883</v>
      </c>
      <c r="N104" s="154"/>
    </row>
    <row r="105" spans="1:14" ht="57" x14ac:dyDescent="0.25">
      <c r="A105" s="152">
        <v>78</v>
      </c>
      <c r="B105" s="153" t="s">
        <v>835</v>
      </c>
      <c r="C105" s="132" t="s">
        <v>721</v>
      </c>
      <c r="D105" s="154" t="s">
        <v>716</v>
      </c>
      <c r="E105" s="155">
        <v>0.53500000000000003</v>
      </c>
      <c r="F105" s="134" t="s">
        <v>674</v>
      </c>
      <c r="G105" s="134">
        <v>12.2</v>
      </c>
      <c r="H105" s="156"/>
      <c r="I105" s="156"/>
      <c r="J105" s="134" t="s">
        <v>722</v>
      </c>
      <c r="K105" s="134">
        <v>40.57</v>
      </c>
      <c r="L105" s="157"/>
      <c r="M105" s="156">
        <f>IF(ISNUMBER(K105/G105),IF(NOT(K105/G105=0),K105/G105, " "), " ")</f>
        <v>3.3254098360655742</v>
      </c>
      <c r="N105" s="154"/>
    </row>
    <row r="106" spans="1:14" ht="34.200000000000003" x14ac:dyDescent="0.25">
      <c r="A106" s="152">
        <v>79</v>
      </c>
      <c r="B106" s="153" t="s">
        <v>836</v>
      </c>
      <c r="C106" s="132" t="s">
        <v>837</v>
      </c>
      <c r="D106" s="154" t="s">
        <v>772</v>
      </c>
      <c r="E106" s="155">
        <v>4</v>
      </c>
      <c r="F106" s="134" t="s">
        <v>838</v>
      </c>
      <c r="G106" s="134">
        <v>92.4</v>
      </c>
      <c r="H106" s="156"/>
      <c r="I106" s="156">
        <v>158.76</v>
      </c>
      <c r="J106" s="134" t="s">
        <v>839</v>
      </c>
      <c r="K106" s="134">
        <v>324.32</v>
      </c>
      <c r="L106" s="157"/>
      <c r="M106" s="156">
        <f>IF(ISNUMBER(K106/G106),IF(NOT(K106/G106=0),K106/G106, " "), " ")</f>
        <v>3.5099567099567097</v>
      </c>
      <c r="N106" s="154" t="s">
        <v>840</v>
      </c>
    </row>
    <row r="107" spans="1:14" ht="34.200000000000003" x14ac:dyDescent="0.25">
      <c r="A107" s="152">
        <v>80</v>
      </c>
      <c r="B107" s="153" t="s">
        <v>836</v>
      </c>
      <c r="C107" s="132" t="s">
        <v>841</v>
      </c>
      <c r="D107" s="154" t="s">
        <v>772</v>
      </c>
      <c r="E107" s="155">
        <v>2</v>
      </c>
      <c r="F107" s="134" t="s">
        <v>838</v>
      </c>
      <c r="G107" s="134">
        <v>46.2</v>
      </c>
      <c r="H107" s="156">
        <v>79.38</v>
      </c>
      <c r="I107" s="156">
        <v>158.76</v>
      </c>
      <c r="J107" s="134" t="s">
        <v>839</v>
      </c>
      <c r="K107" s="134">
        <v>162.16</v>
      </c>
      <c r="L107" s="157"/>
      <c r="M107" s="156">
        <f>IF(ISNUMBER(K107/G107),IF(NOT(K107/G107=0),K107/G107, " "), " ")</f>
        <v>3.5099567099567097</v>
      </c>
      <c r="N107" s="154" t="s">
        <v>842</v>
      </c>
    </row>
    <row r="108" spans="1:14" ht="34.200000000000003" x14ac:dyDescent="0.25">
      <c r="A108" s="152">
        <v>81</v>
      </c>
      <c r="B108" s="153" t="s">
        <v>836</v>
      </c>
      <c r="C108" s="132" t="s">
        <v>841</v>
      </c>
      <c r="D108" s="154" t="s">
        <v>772</v>
      </c>
      <c r="E108" s="155">
        <v>2</v>
      </c>
      <c r="F108" s="134" t="s">
        <v>838</v>
      </c>
      <c r="G108" s="134">
        <v>46.2</v>
      </c>
      <c r="H108" s="156"/>
      <c r="I108" s="156"/>
      <c r="J108" s="134" t="s">
        <v>839</v>
      </c>
      <c r="K108" s="134">
        <v>162.16</v>
      </c>
      <c r="L108" s="157"/>
      <c r="M108" s="156">
        <f>IF(ISNUMBER(K108/G108),IF(NOT(K108/G108=0),K108/G108, " "), " ")</f>
        <v>3.5099567099567097</v>
      </c>
      <c r="N108" s="154"/>
    </row>
    <row r="109" spans="1:14" ht="22.8" x14ac:dyDescent="0.25">
      <c r="A109" s="152">
        <v>82</v>
      </c>
      <c r="B109" s="153" t="s">
        <v>843</v>
      </c>
      <c r="C109" s="132" t="s">
        <v>844</v>
      </c>
      <c r="D109" s="154" t="s">
        <v>772</v>
      </c>
      <c r="E109" s="155">
        <v>8</v>
      </c>
      <c r="F109" s="134" t="s">
        <v>832</v>
      </c>
      <c r="G109" s="134">
        <v>140.80000000000001</v>
      </c>
      <c r="H109" s="156"/>
      <c r="I109" s="156"/>
      <c r="J109" s="134" t="s">
        <v>845</v>
      </c>
      <c r="K109" s="134">
        <v>223.76</v>
      </c>
      <c r="L109" s="157"/>
      <c r="M109" s="156">
        <f>IF(ISNUMBER(K109/G109),IF(NOT(K109/G109=0),K109/G109, " "), " ")</f>
        <v>1.5892045454545454</v>
      </c>
      <c r="N109" s="154"/>
    </row>
    <row r="110" spans="1:14" ht="22.8" x14ac:dyDescent="0.25">
      <c r="A110" s="152">
        <v>83</v>
      </c>
      <c r="B110" s="153" t="s">
        <v>843</v>
      </c>
      <c r="C110" s="132" t="s">
        <v>846</v>
      </c>
      <c r="D110" s="154" t="s">
        <v>772</v>
      </c>
      <c r="E110" s="155">
        <v>4</v>
      </c>
      <c r="F110" s="134" t="s">
        <v>832</v>
      </c>
      <c r="G110" s="134">
        <v>70.400000000000006</v>
      </c>
      <c r="H110" s="156"/>
      <c r="I110" s="156"/>
      <c r="J110" s="134" t="s">
        <v>845</v>
      </c>
      <c r="K110" s="134">
        <v>111.88</v>
      </c>
      <c r="L110" s="157"/>
      <c r="M110" s="156">
        <f>IF(ISNUMBER(K110/G110),IF(NOT(K110/G110=0),K110/G110, " "), " ")</f>
        <v>1.5892045454545454</v>
      </c>
      <c r="N110" s="154"/>
    </row>
    <row r="111" spans="1:14" ht="22.8" x14ac:dyDescent="0.25">
      <c r="A111" s="152">
        <v>84</v>
      </c>
      <c r="B111" s="153" t="s">
        <v>843</v>
      </c>
      <c r="C111" s="132" t="s">
        <v>846</v>
      </c>
      <c r="D111" s="154" t="s">
        <v>772</v>
      </c>
      <c r="E111" s="155">
        <v>4</v>
      </c>
      <c r="F111" s="134" t="s">
        <v>832</v>
      </c>
      <c r="G111" s="134">
        <v>70.400000000000006</v>
      </c>
      <c r="H111" s="156"/>
      <c r="I111" s="156"/>
      <c r="J111" s="134" t="s">
        <v>845</v>
      </c>
      <c r="K111" s="134">
        <v>111.88</v>
      </c>
      <c r="L111" s="157"/>
      <c r="M111" s="156">
        <f>IF(ISNUMBER(K111/G111),IF(NOT(K111/G111=0),K111/G111, " "), " ")</f>
        <v>1.5892045454545454</v>
      </c>
      <c r="N111" s="154"/>
    </row>
    <row r="112" spans="1:14" ht="22.8" x14ac:dyDescent="0.25">
      <c r="A112" s="152">
        <v>85</v>
      </c>
      <c r="B112" s="153" t="s">
        <v>847</v>
      </c>
      <c r="C112" s="132" t="s">
        <v>848</v>
      </c>
      <c r="D112" s="154" t="s">
        <v>772</v>
      </c>
      <c r="E112" s="155">
        <v>12</v>
      </c>
      <c r="F112" s="134" t="s">
        <v>773</v>
      </c>
      <c r="G112" s="134">
        <v>223.2</v>
      </c>
      <c r="H112" s="156"/>
      <c r="I112" s="156"/>
      <c r="J112" s="134" t="s">
        <v>774</v>
      </c>
      <c r="K112" s="134">
        <v>413.76</v>
      </c>
      <c r="L112" s="157"/>
      <c r="M112" s="156">
        <f>IF(ISNUMBER(K112/G112),IF(NOT(K112/G112=0),K112/G112, " "), " ")</f>
        <v>1.8537634408602151</v>
      </c>
      <c r="N112" s="154"/>
    </row>
    <row r="113" spans="1:14" ht="22.8" x14ac:dyDescent="0.25">
      <c r="A113" s="152">
        <v>86</v>
      </c>
      <c r="B113" s="153" t="s">
        <v>847</v>
      </c>
      <c r="C113" s="132" t="s">
        <v>849</v>
      </c>
      <c r="D113" s="154" t="s">
        <v>772</v>
      </c>
      <c r="E113" s="155">
        <v>6</v>
      </c>
      <c r="F113" s="134" t="s">
        <v>773</v>
      </c>
      <c r="G113" s="134">
        <v>111.6</v>
      </c>
      <c r="H113" s="156"/>
      <c r="I113" s="156"/>
      <c r="J113" s="134" t="s">
        <v>774</v>
      </c>
      <c r="K113" s="134">
        <v>206.88</v>
      </c>
      <c r="L113" s="157"/>
      <c r="M113" s="156">
        <f>IF(ISNUMBER(K113/G113),IF(NOT(K113/G113=0),K113/G113, " "), " ")</f>
        <v>1.8537634408602151</v>
      </c>
      <c r="N113" s="154"/>
    </row>
    <row r="114" spans="1:14" ht="22.8" x14ac:dyDescent="0.25">
      <c r="A114" s="152">
        <v>87</v>
      </c>
      <c r="B114" s="153" t="s">
        <v>847</v>
      </c>
      <c r="C114" s="132" t="s">
        <v>849</v>
      </c>
      <c r="D114" s="154" t="s">
        <v>772</v>
      </c>
      <c r="E114" s="155">
        <v>6</v>
      </c>
      <c r="F114" s="134" t="s">
        <v>773</v>
      </c>
      <c r="G114" s="134">
        <v>111.6</v>
      </c>
      <c r="H114" s="156"/>
      <c r="I114" s="156"/>
      <c r="J114" s="134" t="s">
        <v>774</v>
      </c>
      <c r="K114" s="134">
        <v>206.88</v>
      </c>
      <c r="L114" s="157"/>
      <c r="M114" s="156">
        <f>IF(ISNUMBER(K114/G114),IF(NOT(K114/G114=0),K114/G114, " "), " ")</f>
        <v>1.8537634408602151</v>
      </c>
      <c r="N114" s="154"/>
    </row>
    <row r="115" spans="1:14" ht="34.200000000000003" x14ac:dyDescent="0.25">
      <c r="A115" s="152">
        <v>88</v>
      </c>
      <c r="B115" s="153" t="s">
        <v>850</v>
      </c>
      <c r="C115" s="132" t="s">
        <v>851</v>
      </c>
      <c r="D115" s="154" t="s">
        <v>772</v>
      </c>
      <c r="E115" s="155">
        <v>1</v>
      </c>
      <c r="F115" s="134" t="s">
        <v>852</v>
      </c>
      <c r="G115" s="134">
        <v>22.3</v>
      </c>
      <c r="H115" s="156"/>
      <c r="I115" s="156"/>
      <c r="J115" s="134" t="s">
        <v>853</v>
      </c>
      <c r="K115" s="134">
        <v>98.58</v>
      </c>
      <c r="L115" s="157"/>
      <c r="M115" s="156">
        <f>IF(ISNUMBER(K115/G115),IF(NOT(K115/G115=0),K115/G115, " "), " ")</f>
        <v>4.420627802690583</v>
      </c>
      <c r="N115" s="154"/>
    </row>
    <row r="116" spans="1:14" ht="22.8" x14ac:dyDescent="0.25">
      <c r="A116" s="152">
        <v>89</v>
      </c>
      <c r="B116" s="153" t="s">
        <v>854</v>
      </c>
      <c r="C116" s="132" t="s">
        <v>855</v>
      </c>
      <c r="D116" s="154" t="s">
        <v>772</v>
      </c>
      <c r="E116" s="155">
        <v>5</v>
      </c>
      <c r="F116" s="134" t="s">
        <v>856</v>
      </c>
      <c r="G116" s="134">
        <v>217.5</v>
      </c>
      <c r="H116" s="156"/>
      <c r="I116" s="156"/>
      <c r="J116" s="134" t="s">
        <v>857</v>
      </c>
      <c r="K116" s="134">
        <v>581.6</v>
      </c>
      <c r="L116" s="157"/>
      <c r="M116" s="156">
        <f>IF(ISNUMBER(K116/G116),IF(NOT(K116/G116=0),K116/G116, " "), " ")</f>
        <v>2.6740229885057474</v>
      </c>
      <c r="N116" s="154"/>
    </row>
    <row r="117" spans="1:14" ht="22.8" x14ac:dyDescent="0.25">
      <c r="A117" s="152">
        <v>90</v>
      </c>
      <c r="B117" s="153" t="s">
        <v>858</v>
      </c>
      <c r="C117" s="132" t="s">
        <v>859</v>
      </c>
      <c r="D117" s="154" t="s">
        <v>772</v>
      </c>
      <c r="E117" s="155">
        <v>2</v>
      </c>
      <c r="F117" s="134" t="s">
        <v>860</v>
      </c>
      <c r="G117" s="134">
        <v>4.82</v>
      </c>
      <c r="H117" s="156"/>
      <c r="I117" s="156"/>
      <c r="J117" s="134" t="s">
        <v>861</v>
      </c>
      <c r="K117" s="134">
        <v>35.14</v>
      </c>
      <c r="L117" s="157"/>
      <c r="M117" s="156">
        <f>IF(ISNUMBER(K117/G117),IF(NOT(K117/G117=0),K117/G117, " "), " ")</f>
        <v>7.2904564315352696</v>
      </c>
      <c r="N117" s="154"/>
    </row>
    <row r="118" spans="1:14" ht="22.8" x14ac:dyDescent="0.25">
      <c r="A118" s="152">
        <v>91</v>
      </c>
      <c r="B118" s="153" t="s">
        <v>862</v>
      </c>
      <c r="C118" s="132" t="s">
        <v>863</v>
      </c>
      <c r="D118" s="154" t="s">
        <v>772</v>
      </c>
      <c r="E118" s="155">
        <v>6</v>
      </c>
      <c r="F118" s="134" t="s">
        <v>864</v>
      </c>
      <c r="G118" s="134">
        <v>14.7</v>
      </c>
      <c r="H118" s="156"/>
      <c r="I118" s="156"/>
      <c r="J118" s="134" t="s">
        <v>865</v>
      </c>
      <c r="K118" s="134">
        <v>36.840000000000003</v>
      </c>
      <c r="L118" s="157"/>
      <c r="M118" s="156">
        <f>IF(ISNUMBER(K118/G118),IF(NOT(K118/G118=0),K118/G118, " "), " ")</f>
        <v>2.5061224489795921</v>
      </c>
      <c r="N118" s="154"/>
    </row>
    <row r="119" spans="1:14" ht="22.8" x14ac:dyDescent="0.25">
      <c r="A119" s="152">
        <v>92</v>
      </c>
      <c r="B119" s="153" t="s">
        <v>866</v>
      </c>
      <c r="C119" s="132" t="s">
        <v>867</v>
      </c>
      <c r="D119" s="154" t="s">
        <v>772</v>
      </c>
      <c r="E119" s="155">
        <v>1</v>
      </c>
      <c r="F119" s="134" t="s">
        <v>868</v>
      </c>
      <c r="G119" s="134">
        <v>2.82</v>
      </c>
      <c r="H119" s="156"/>
      <c r="I119" s="156"/>
      <c r="J119" s="134" t="s">
        <v>869</v>
      </c>
      <c r="K119" s="134">
        <v>8.0399999999999991</v>
      </c>
      <c r="L119" s="157"/>
      <c r="M119" s="156">
        <f>IF(ISNUMBER(K119/G119),IF(NOT(K119/G119=0),K119/G119, " "), " ")</f>
        <v>2.8510638297872339</v>
      </c>
      <c r="N119" s="154"/>
    </row>
    <row r="120" spans="1:14" ht="22.8" x14ac:dyDescent="0.25">
      <c r="A120" s="152">
        <v>93</v>
      </c>
      <c r="B120" s="153" t="s">
        <v>870</v>
      </c>
      <c r="C120" s="132" t="s">
        <v>871</v>
      </c>
      <c r="D120" s="154" t="s">
        <v>716</v>
      </c>
      <c r="E120" s="155">
        <v>12</v>
      </c>
      <c r="F120" s="134" t="s">
        <v>872</v>
      </c>
      <c r="G120" s="134">
        <v>203.04</v>
      </c>
      <c r="H120" s="156"/>
      <c r="I120" s="156"/>
      <c r="J120" s="134" t="s">
        <v>873</v>
      </c>
      <c r="K120" s="134">
        <v>570.96</v>
      </c>
      <c r="L120" s="157"/>
      <c r="M120" s="156">
        <f>IF(ISNUMBER(K120/G120),IF(NOT(K120/G120=0),K120/G120, " "), " ")</f>
        <v>2.8120567375886529</v>
      </c>
      <c r="N120" s="154"/>
    </row>
    <row r="121" spans="1:14" ht="22.8" x14ac:dyDescent="0.25">
      <c r="A121" s="152">
        <v>94</v>
      </c>
      <c r="B121" s="153" t="s">
        <v>874</v>
      </c>
      <c r="C121" s="132" t="s">
        <v>875</v>
      </c>
      <c r="D121" s="154" t="s">
        <v>772</v>
      </c>
      <c r="E121" s="155">
        <v>2</v>
      </c>
      <c r="F121" s="134" t="s">
        <v>876</v>
      </c>
      <c r="G121" s="134">
        <v>1.9</v>
      </c>
      <c r="H121" s="156"/>
      <c r="I121" s="156"/>
      <c r="J121" s="134" t="s">
        <v>877</v>
      </c>
      <c r="K121" s="134">
        <v>8.4600000000000009</v>
      </c>
      <c r="L121" s="157"/>
      <c r="M121" s="156">
        <f>IF(ISNUMBER(K121/G121),IF(NOT(K121/G121=0),K121/G121, " "), " ")</f>
        <v>4.4526315789473694</v>
      </c>
      <c r="N121" s="154"/>
    </row>
    <row r="122" spans="1:14" ht="34.200000000000003" x14ac:dyDescent="0.25">
      <c r="A122" s="152">
        <v>95</v>
      </c>
      <c r="B122" s="153" t="s">
        <v>878</v>
      </c>
      <c r="C122" s="132" t="s">
        <v>879</v>
      </c>
      <c r="D122" s="154" t="s">
        <v>772</v>
      </c>
      <c r="E122" s="155">
        <v>4</v>
      </c>
      <c r="F122" s="134" t="s">
        <v>880</v>
      </c>
      <c r="G122" s="134">
        <v>49.84</v>
      </c>
      <c r="H122" s="156"/>
      <c r="I122" s="156"/>
      <c r="J122" s="134" t="s">
        <v>881</v>
      </c>
      <c r="K122" s="134">
        <v>116.88</v>
      </c>
      <c r="L122" s="157"/>
      <c r="M122" s="156">
        <f>IF(ISNUMBER(K122/G122),IF(NOT(K122/G122=0),K122/G122, " "), " ")</f>
        <v>2.3451043338683784</v>
      </c>
      <c r="N122" s="154"/>
    </row>
    <row r="123" spans="1:14" ht="19.350000000000001" customHeight="1" x14ac:dyDescent="0.25">
      <c r="A123" s="150" t="s">
        <v>882</v>
      </c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</row>
    <row r="124" spans="1:14" ht="19.350000000000001" customHeight="1" x14ac:dyDescent="0.25">
      <c r="A124" s="128" t="s">
        <v>599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</row>
    <row r="125" spans="1:14" ht="22.8" x14ac:dyDescent="0.25">
      <c r="A125" s="152">
        <v>96</v>
      </c>
      <c r="B125" s="153" t="s">
        <v>883</v>
      </c>
      <c r="C125" s="132" t="s">
        <v>884</v>
      </c>
      <c r="D125" s="154" t="s">
        <v>640</v>
      </c>
      <c r="E125" s="155">
        <v>16.309999999999999</v>
      </c>
      <c r="F125" s="134" t="s">
        <v>572</v>
      </c>
      <c r="G125" s="134"/>
      <c r="H125" s="156"/>
      <c r="I125" s="156"/>
      <c r="J125" s="134" t="s">
        <v>572</v>
      </c>
      <c r="K125" s="134"/>
      <c r="L125" s="157"/>
      <c r="M125" s="156" t="str">
        <f>IF(ISNUMBER(K125/G125),IF(NOT(K125/G125=0),K125/G125, " "), " ")</f>
        <v xml:space="preserve"> </v>
      </c>
      <c r="N125" s="154"/>
    </row>
    <row r="126" spans="1:14" ht="22.8" x14ac:dyDescent="0.25">
      <c r="A126" s="152">
        <v>97</v>
      </c>
      <c r="B126" s="153" t="s">
        <v>885</v>
      </c>
      <c r="C126" s="132" t="s">
        <v>886</v>
      </c>
      <c r="D126" s="154" t="s">
        <v>772</v>
      </c>
      <c r="E126" s="155">
        <v>4</v>
      </c>
      <c r="F126" s="134" t="s">
        <v>572</v>
      </c>
      <c r="G126" s="134"/>
      <c r="H126" s="156"/>
      <c r="I126" s="156"/>
      <c r="J126" s="134" t="s">
        <v>572</v>
      </c>
      <c r="K126" s="134"/>
      <c r="L126" s="157"/>
      <c r="M126" s="156" t="str">
        <f>IF(ISNUMBER(K126/G126),IF(NOT(K126/G126=0),K126/G126, " "), " ")</f>
        <v xml:space="preserve"> </v>
      </c>
      <c r="N126" s="154"/>
    </row>
    <row r="127" spans="1:14" ht="22.8" x14ac:dyDescent="0.25">
      <c r="A127" s="152">
        <v>98</v>
      </c>
      <c r="B127" s="153" t="s">
        <v>887</v>
      </c>
      <c r="C127" s="132" t="s">
        <v>888</v>
      </c>
      <c r="D127" s="154" t="s">
        <v>889</v>
      </c>
      <c r="E127" s="155">
        <v>1.48</v>
      </c>
      <c r="F127" s="134" t="s">
        <v>572</v>
      </c>
      <c r="G127" s="134"/>
      <c r="H127" s="156"/>
      <c r="I127" s="156"/>
      <c r="J127" s="134" t="s">
        <v>572</v>
      </c>
      <c r="K127" s="134"/>
      <c r="L127" s="157"/>
      <c r="M127" s="156" t="str">
        <f>IF(ISNUMBER(K127/G127),IF(NOT(K127/G127=0),K127/G127, " "), " ")</f>
        <v xml:space="preserve"> </v>
      </c>
      <c r="N127" s="154"/>
    </row>
    <row r="128" spans="1:14" ht="22.8" x14ac:dyDescent="0.25">
      <c r="A128" s="152">
        <v>99</v>
      </c>
      <c r="B128" s="153" t="s">
        <v>890</v>
      </c>
      <c r="C128" s="132" t="s">
        <v>891</v>
      </c>
      <c r="D128" s="154" t="s">
        <v>602</v>
      </c>
      <c r="E128" s="155">
        <v>1.6000000000000001E-3</v>
      </c>
      <c r="F128" s="134" t="s">
        <v>572</v>
      </c>
      <c r="G128" s="134"/>
      <c r="H128" s="156"/>
      <c r="I128" s="156"/>
      <c r="J128" s="134" t="s">
        <v>572</v>
      </c>
      <c r="K128" s="134"/>
      <c r="L128" s="157"/>
      <c r="M128" s="156" t="str">
        <f>IF(ISNUMBER(K128/G128),IF(NOT(K128/G128=0),K128/G128, " "), " ")</f>
        <v xml:space="preserve"> </v>
      </c>
      <c r="N128" s="154"/>
    </row>
    <row r="129" spans="1:14" ht="22.8" x14ac:dyDescent="0.25">
      <c r="A129" s="158">
        <v>100</v>
      </c>
      <c r="B129" s="159" t="s">
        <v>892</v>
      </c>
      <c r="C129" s="138" t="s">
        <v>893</v>
      </c>
      <c r="D129" s="160" t="s">
        <v>602</v>
      </c>
      <c r="E129" s="161">
        <v>0.16089999999999999</v>
      </c>
      <c r="F129" s="140" t="s">
        <v>572</v>
      </c>
      <c r="G129" s="140"/>
      <c r="H129" s="162"/>
      <c r="I129" s="162"/>
      <c r="J129" s="140" t="s">
        <v>572</v>
      </c>
      <c r="K129" s="140"/>
      <c r="L129" s="163"/>
      <c r="M129" s="162" t="str">
        <f>IF(ISNUMBER(K129/G129),IF(NOT(K129/G129=0),K129/G129, " "), " ")</f>
        <v xml:space="preserve"> </v>
      </c>
      <c r="N129" s="160"/>
    </row>
    <row r="130" spans="1:14" x14ac:dyDescent="0.25">
      <c r="A130" s="144" t="s">
        <v>487</v>
      </c>
      <c r="B130" s="145"/>
      <c r="C130" s="145"/>
      <c r="D130" s="145"/>
      <c r="E130" s="145"/>
      <c r="F130" s="145"/>
      <c r="G130" s="164">
        <v>6939</v>
      </c>
      <c r="H130" s="165"/>
      <c r="I130" s="165"/>
      <c r="J130" s="165"/>
      <c r="K130" s="164">
        <v>48465</v>
      </c>
      <c r="L130" s="166"/>
      <c r="M130" s="164">
        <f ca="1">IF(ISNUMBER(INDIRECT("K" &amp; ROW())/INDIRECT("G" &amp; ROW())),INDIRECT("K" &amp; ROW())/INDIRECT("G" &amp; ROW()), " ")</f>
        <v>6.9844357976653697</v>
      </c>
      <c r="N130" s="146" t="s">
        <v>894</v>
      </c>
    </row>
    <row r="131" spans="1:14" x14ac:dyDescent="0.25">
      <c r="A131" s="144" t="s">
        <v>492</v>
      </c>
      <c r="B131" s="145"/>
      <c r="C131" s="145"/>
      <c r="D131" s="145"/>
      <c r="E131" s="145"/>
      <c r="F131" s="145"/>
      <c r="G131" s="164"/>
      <c r="H131" s="165"/>
      <c r="I131" s="165"/>
      <c r="J131" s="165"/>
      <c r="K131" s="164"/>
      <c r="L131" s="166"/>
      <c r="M131" s="164" t="str">
        <f ca="1">IF(ISNUMBER(INDIRECT("K" &amp; ROW())/INDIRECT("G" &amp; ROW())),INDIRECT("K" &amp; ROW())/INDIRECT("G" &amp; ROW()), " ")</f>
        <v xml:space="preserve"> </v>
      </c>
      <c r="N131" s="146" t="s">
        <v>894</v>
      </c>
    </row>
    <row r="132" spans="1:14" x14ac:dyDescent="0.25">
      <c r="A132" s="144" t="s">
        <v>493</v>
      </c>
      <c r="B132" s="145"/>
      <c r="C132" s="145"/>
      <c r="D132" s="145"/>
      <c r="E132" s="145"/>
      <c r="F132" s="145"/>
      <c r="G132" s="164">
        <v>3275</v>
      </c>
      <c r="H132" s="165"/>
      <c r="I132" s="165"/>
      <c r="J132" s="165"/>
      <c r="K132" s="164">
        <v>36121</v>
      </c>
      <c r="L132" s="166"/>
      <c r="M132" s="164">
        <f ca="1">IF(ISNUMBER(INDIRECT("K" &amp; ROW())/INDIRECT("G" &amp; ROW())),INDIRECT("K" &amp; ROW())/INDIRECT("G" &amp; ROW()), " ")</f>
        <v>11.029312977099236</v>
      </c>
      <c r="N132" s="146" t="s">
        <v>894</v>
      </c>
    </row>
    <row r="133" spans="1:14" x14ac:dyDescent="0.25">
      <c r="A133" s="144" t="s">
        <v>494</v>
      </c>
      <c r="B133" s="145"/>
      <c r="C133" s="145"/>
      <c r="D133" s="145"/>
      <c r="E133" s="145"/>
      <c r="F133" s="145"/>
      <c r="G133" s="164">
        <v>3562</v>
      </c>
      <c r="H133" s="165"/>
      <c r="I133" s="165"/>
      <c r="J133" s="165"/>
      <c r="K133" s="164">
        <v>11721</v>
      </c>
      <c r="L133" s="166"/>
      <c r="M133" s="164">
        <f ca="1">IF(ISNUMBER(INDIRECT("K" &amp; ROW())/INDIRECT("G" &amp; ROW())),INDIRECT("K" &amp; ROW())/INDIRECT("G" &amp; ROW()), " ")</f>
        <v>3.29056709713644</v>
      </c>
      <c r="N133" s="146" t="s">
        <v>894</v>
      </c>
    </row>
    <row r="134" spans="1:14" x14ac:dyDescent="0.25">
      <c r="A134" s="144" t="s">
        <v>495</v>
      </c>
      <c r="B134" s="145"/>
      <c r="C134" s="145"/>
      <c r="D134" s="145"/>
      <c r="E134" s="145"/>
      <c r="F134" s="145"/>
      <c r="G134" s="164">
        <v>150</v>
      </c>
      <c r="H134" s="165"/>
      <c r="I134" s="165"/>
      <c r="J134" s="165"/>
      <c r="K134" s="164">
        <v>1159</v>
      </c>
      <c r="L134" s="166"/>
      <c r="M134" s="164">
        <f ca="1">IF(ISNUMBER(INDIRECT("K" &amp; ROW())/INDIRECT("G" &amp; ROW())),INDIRECT("K" &amp; ROW())/INDIRECT("G" &amp; ROW()), " ")</f>
        <v>7.7266666666666666</v>
      </c>
      <c r="N134" s="146" t="s">
        <v>894</v>
      </c>
    </row>
    <row r="135" spans="1:14" x14ac:dyDescent="0.25">
      <c r="A135" s="147" t="s">
        <v>496</v>
      </c>
      <c r="B135" s="148"/>
      <c r="C135" s="148"/>
      <c r="D135" s="148"/>
      <c r="E135" s="148"/>
      <c r="F135" s="148"/>
      <c r="G135" s="167">
        <v>3116</v>
      </c>
      <c r="H135" s="168"/>
      <c r="I135" s="168"/>
      <c r="J135" s="168"/>
      <c r="K135" s="167">
        <v>29284</v>
      </c>
      <c r="L135" s="169"/>
      <c r="M135" s="167">
        <f ca="1">IF(ISNUMBER(INDIRECT("K" &amp; ROW())/INDIRECT("G" &amp; ROW())),INDIRECT("K" &amp; ROW())/INDIRECT("G" &amp; ROW()), " ")</f>
        <v>9.3979460847240048</v>
      </c>
      <c r="N135" s="149" t="s">
        <v>894</v>
      </c>
    </row>
    <row r="136" spans="1:14" x14ac:dyDescent="0.25">
      <c r="A136" s="147" t="s">
        <v>497</v>
      </c>
      <c r="B136" s="148"/>
      <c r="C136" s="148"/>
      <c r="D136" s="148"/>
      <c r="E136" s="148"/>
      <c r="F136" s="148"/>
      <c r="G136" s="167">
        <v>2051</v>
      </c>
      <c r="H136" s="168"/>
      <c r="I136" s="168"/>
      <c r="J136" s="168"/>
      <c r="K136" s="167">
        <v>18091</v>
      </c>
      <c r="L136" s="169"/>
      <c r="M136" s="167">
        <f ca="1">IF(ISNUMBER(INDIRECT("K" &amp; ROW())/INDIRECT("G" &amp; ROW())),INDIRECT("K" &amp; ROW())/INDIRECT("G" &amp; ROW()), " ")</f>
        <v>8.8205753291077524</v>
      </c>
      <c r="N136" s="149" t="s">
        <v>894</v>
      </c>
    </row>
    <row r="137" spans="1:14" x14ac:dyDescent="0.25">
      <c r="A137" s="147" t="s">
        <v>498</v>
      </c>
      <c r="B137" s="148"/>
      <c r="C137" s="148"/>
      <c r="D137" s="148"/>
      <c r="E137" s="148"/>
      <c r="F137" s="148"/>
      <c r="G137" s="167"/>
      <c r="H137" s="168"/>
      <c r="I137" s="168"/>
      <c r="J137" s="168"/>
      <c r="K137" s="167"/>
      <c r="L137" s="169"/>
      <c r="M137" s="167" t="str">
        <f ca="1">IF(ISNUMBER(INDIRECT("K" &amp; ROW())/INDIRECT("G" &amp; ROW())),INDIRECT("K" &amp; ROW())/INDIRECT("G" &amp; ROW()), " ")</f>
        <v xml:space="preserve"> </v>
      </c>
      <c r="N137" s="149" t="s">
        <v>894</v>
      </c>
    </row>
    <row r="138" spans="1:14" ht="30" customHeight="1" x14ac:dyDescent="0.25">
      <c r="A138" s="144" t="s">
        <v>499</v>
      </c>
      <c r="B138" s="145"/>
      <c r="C138" s="145"/>
      <c r="D138" s="145"/>
      <c r="E138" s="145"/>
      <c r="F138" s="145"/>
      <c r="G138" s="164">
        <v>6474</v>
      </c>
      <c r="H138" s="165"/>
      <c r="I138" s="165"/>
      <c r="J138" s="165"/>
      <c r="K138" s="164">
        <v>49829</v>
      </c>
      <c r="L138" s="166"/>
      <c r="M138" s="164">
        <f ca="1">IF(ISNUMBER(INDIRECT("K" &amp; ROW())/INDIRECT("G" &amp; ROW())),INDIRECT("K" &amp; ROW())/INDIRECT("G" &amp; ROW()), " ")</f>
        <v>7.6967871485943773</v>
      </c>
      <c r="N138" s="146" t="s">
        <v>894</v>
      </c>
    </row>
    <row r="139" spans="1:14" ht="30" customHeight="1" x14ac:dyDescent="0.25">
      <c r="A139" s="144" t="s">
        <v>500</v>
      </c>
      <c r="B139" s="145"/>
      <c r="C139" s="145"/>
      <c r="D139" s="145"/>
      <c r="E139" s="145"/>
      <c r="F139" s="145"/>
      <c r="G139" s="164">
        <v>121</v>
      </c>
      <c r="H139" s="165"/>
      <c r="I139" s="165"/>
      <c r="J139" s="165"/>
      <c r="K139" s="164">
        <v>1238</v>
      </c>
      <c r="L139" s="166"/>
      <c r="M139" s="164">
        <f ca="1">IF(ISNUMBER(INDIRECT("K" &amp; ROW())/INDIRECT("G" &amp; ROW())),INDIRECT("K" &amp; ROW())/INDIRECT("G" &amp; ROW()), " ")</f>
        <v>10.231404958677686</v>
      </c>
      <c r="N139" s="146" t="s">
        <v>894</v>
      </c>
    </row>
    <row r="140" spans="1:14" ht="30" customHeight="1" x14ac:dyDescent="0.25">
      <c r="A140" s="144" t="s">
        <v>501</v>
      </c>
      <c r="B140" s="145"/>
      <c r="C140" s="145"/>
      <c r="D140" s="145"/>
      <c r="E140" s="145"/>
      <c r="F140" s="145"/>
      <c r="G140" s="164">
        <v>904</v>
      </c>
      <c r="H140" s="165"/>
      <c r="I140" s="165"/>
      <c r="J140" s="165"/>
      <c r="K140" s="164">
        <v>4092</v>
      </c>
      <c r="L140" s="166"/>
      <c r="M140" s="164">
        <f ca="1">IF(ISNUMBER(INDIRECT("K" &amp; ROW())/INDIRECT("G" &amp; ROW())),INDIRECT("K" &amp; ROW())/INDIRECT("G" &amp; ROW()), " ")</f>
        <v>4.5265486725663715</v>
      </c>
      <c r="N140" s="146" t="s">
        <v>894</v>
      </c>
    </row>
    <row r="141" spans="1:14" x14ac:dyDescent="0.25">
      <c r="A141" s="144" t="s">
        <v>502</v>
      </c>
      <c r="B141" s="145"/>
      <c r="C141" s="145"/>
      <c r="D141" s="145"/>
      <c r="E141" s="145"/>
      <c r="F141" s="145"/>
      <c r="G141" s="164">
        <v>505</v>
      </c>
      <c r="H141" s="165"/>
      <c r="I141" s="165"/>
      <c r="J141" s="165"/>
      <c r="K141" s="164">
        <v>4717</v>
      </c>
      <c r="L141" s="166"/>
      <c r="M141" s="164">
        <f ca="1">IF(ISNUMBER(INDIRECT("K" &amp; ROW())/INDIRECT("G" &amp; ROW())),INDIRECT("K" &amp; ROW())/INDIRECT("G" &amp; ROW()), " ")</f>
        <v>9.3405940594059409</v>
      </c>
      <c r="N141" s="146" t="s">
        <v>894</v>
      </c>
    </row>
    <row r="142" spans="1:14" x14ac:dyDescent="0.25">
      <c r="A142" s="144" t="s">
        <v>503</v>
      </c>
      <c r="B142" s="145"/>
      <c r="C142" s="145"/>
      <c r="D142" s="145"/>
      <c r="E142" s="145"/>
      <c r="F142" s="145"/>
      <c r="G142" s="164">
        <v>1728</v>
      </c>
      <c r="H142" s="165"/>
      <c r="I142" s="165"/>
      <c r="J142" s="165"/>
      <c r="K142" s="164">
        <v>16968</v>
      </c>
      <c r="L142" s="166"/>
      <c r="M142" s="164">
        <f ca="1">IF(ISNUMBER(INDIRECT("K" &amp; ROW())/INDIRECT("G" &amp; ROW())),INDIRECT("K" &amp; ROW())/INDIRECT("G" &amp; ROW()), " ")</f>
        <v>9.8194444444444446</v>
      </c>
      <c r="N142" s="146" t="s">
        <v>894</v>
      </c>
    </row>
    <row r="143" spans="1:14" x14ac:dyDescent="0.25">
      <c r="A143" s="144" t="s">
        <v>504</v>
      </c>
      <c r="B143" s="145"/>
      <c r="C143" s="145"/>
      <c r="D143" s="145"/>
      <c r="E143" s="145"/>
      <c r="F143" s="145"/>
      <c r="G143" s="164">
        <v>253</v>
      </c>
      <c r="H143" s="165"/>
      <c r="I143" s="165"/>
      <c r="J143" s="165"/>
      <c r="K143" s="164">
        <v>1412</v>
      </c>
      <c r="L143" s="166"/>
      <c r="M143" s="164">
        <f ca="1">IF(ISNUMBER(INDIRECT("K" &amp; ROW())/INDIRECT("G" &amp; ROW())),INDIRECT("K" &amp; ROW())/INDIRECT("G" &amp; ROW()), " ")</f>
        <v>5.5810276679841895</v>
      </c>
      <c r="N143" s="146" t="s">
        <v>894</v>
      </c>
    </row>
    <row r="144" spans="1:14" ht="30" customHeight="1" x14ac:dyDescent="0.25">
      <c r="A144" s="144" t="s">
        <v>505</v>
      </c>
      <c r="B144" s="145"/>
      <c r="C144" s="145"/>
      <c r="D144" s="145"/>
      <c r="E144" s="145"/>
      <c r="F144" s="145"/>
      <c r="G144" s="164">
        <v>1088</v>
      </c>
      <c r="H144" s="165"/>
      <c r="I144" s="165"/>
      <c r="J144" s="165"/>
      <c r="K144" s="164">
        <v>7718</v>
      </c>
      <c r="L144" s="166"/>
      <c r="M144" s="164">
        <f ca="1">IF(ISNUMBER(INDIRECT("K" &amp; ROW())/INDIRECT("G" &amp; ROW())),INDIRECT("K" &amp; ROW())/INDIRECT("G" &amp; ROW()), " ")</f>
        <v>7.09375</v>
      </c>
      <c r="N144" s="146" t="s">
        <v>894</v>
      </c>
    </row>
    <row r="145" spans="1:14" x14ac:dyDescent="0.25">
      <c r="A145" s="144" t="s">
        <v>506</v>
      </c>
      <c r="B145" s="145"/>
      <c r="C145" s="145"/>
      <c r="D145" s="145"/>
      <c r="E145" s="145"/>
      <c r="F145" s="145"/>
      <c r="G145" s="164">
        <v>733</v>
      </c>
      <c r="H145" s="165"/>
      <c r="I145" s="165"/>
      <c r="J145" s="165"/>
      <c r="K145" s="164">
        <v>6990</v>
      </c>
      <c r="L145" s="166"/>
      <c r="M145" s="164">
        <f ca="1">IF(ISNUMBER(INDIRECT("K" &amp; ROW())/INDIRECT("G" &amp; ROW())),INDIRECT("K" &amp; ROW())/INDIRECT("G" &amp; ROW()), " ")</f>
        <v>9.5361527967257853</v>
      </c>
      <c r="N145" s="146" t="s">
        <v>894</v>
      </c>
    </row>
    <row r="146" spans="1:14" x14ac:dyDescent="0.25">
      <c r="A146" s="144" t="s">
        <v>507</v>
      </c>
      <c r="B146" s="145"/>
      <c r="C146" s="145"/>
      <c r="D146" s="145"/>
      <c r="E146" s="145"/>
      <c r="F146" s="145"/>
      <c r="G146" s="164">
        <v>300</v>
      </c>
      <c r="H146" s="165"/>
      <c r="I146" s="165"/>
      <c r="J146" s="165"/>
      <c r="K146" s="164">
        <v>2876</v>
      </c>
      <c r="L146" s="166"/>
      <c r="M146" s="164">
        <f ca="1">IF(ISNUMBER(INDIRECT("K" &amp; ROW())/INDIRECT("G" &amp; ROW())),INDIRECT("K" &amp; ROW())/INDIRECT("G" &amp; ROW()), " ")</f>
        <v>9.586666666666666</v>
      </c>
      <c r="N146" s="146" t="s">
        <v>894</v>
      </c>
    </row>
    <row r="147" spans="1:14" x14ac:dyDescent="0.25">
      <c r="A147" s="144" t="s">
        <v>508</v>
      </c>
      <c r="B147" s="145"/>
      <c r="C147" s="145"/>
      <c r="D147" s="145"/>
      <c r="E147" s="145"/>
      <c r="F147" s="145"/>
      <c r="G147" s="164">
        <v>12106</v>
      </c>
      <c r="H147" s="165"/>
      <c r="I147" s="165"/>
      <c r="J147" s="165"/>
      <c r="K147" s="164">
        <v>95840</v>
      </c>
      <c r="L147" s="166"/>
      <c r="M147" s="164">
        <f ca="1">IF(ISNUMBER(INDIRECT("K" &amp; ROW())/INDIRECT("G" &amp; ROW())),INDIRECT("K" &amp; ROW())/INDIRECT("G" &amp; ROW()), " ")</f>
        <v>7.9167355030563353</v>
      </c>
      <c r="N147" s="146" t="s">
        <v>894</v>
      </c>
    </row>
    <row r="148" spans="1:14" ht="30" customHeight="1" x14ac:dyDescent="0.25">
      <c r="A148" s="144" t="s">
        <v>509</v>
      </c>
      <c r="B148" s="145"/>
      <c r="C148" s="145"/>
      <c r="D148" s="145"/>
      <c r="E148" s="145"/>
      <c r="F148" s="145"/>
      <c r="G148" s="164">
        <v>810.92</v>
      </c>
      <c r="H148" s="165"/>
      <c r="I148" s="165"/>
      <c r="J148" s="165"/>
      <c r="K148" s="164">
        <v>3612.79</v>
      </c>
      <c r="L148" s="166"/>
      <c r="M148" s="164">
        <f ca="1">IF(ISNUMBER(INDIRECT("K" &amp; ROW())/INDIRECT("G" &amp; ROW())),INDIRECT("K" &amp; ROW())/INDIRECT("G" &amp; ROW()), " ")</f>
        <v>4.4551743698515267</v>
      </c>
      <c r="N148" s="146" t="s">
        <v>894</v>
      </c>
    </row>
    <row r="149" spans="1:14" x14ac:dyDescent="0.25">
      <c r="A149" s="147" t="s">
        <v>510</v>
      </c>
      <c r="B149" s="148"/>
      <c r="C149" s="148"/>
      <c r="D149" s="148"/>
      <c r="E149" s="148"/>
      <c r="F149" s="148"/>
      <c r="G149" s="167">
        <v>12916.92</v>
      </c>
      <c r="H149" s="168"/>
      <c r="I149" s="168"/>
      <c r="J149" s="168"/>
      <c r="K149" s="167">
        <v>99452.79</v>
      </c>
      <c r="L149" s="169"/>
      <c r="M149" s="167">
        <f ca="1">IF(ISNUMBER(INDIRECT("K" &amp; ROW())/INDIRECT("G" &amp; ROW())),INDIRECT("K" &amp; ROW())/INDIRECT("G" &amp; ROW()), " ")</f>
        <v>7.6994198307336417</v>
      </c>
      <c r="N149" s="149" t="s">
        <v>894</v>
      </c>
    </row>
    <row r="150" spans="1:14" x14ac:dyDescent="0.25">
      <c r="A150" s="48"/>
      <c r="G150" s="67"/>
      <c r="H150" s="68"/>
      <c r="I150" s="68"/>
      <c r="J150" s="68"/>
      <c r="K150" s="67"/>
      <c r="L150" s="69"/>
      <c r="M150" s="67"/>
      <c r="N150" s="48"/>
    </row>
    <row r="151" spans="1:14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70"/>
      <c r="M151" s="29"/>
      <c r="N151" s="29"/>
    </row>
    <row r="152" spans="1:14" x14ac:dyDescent="0.25">
      <c r="A152" s="75" t="s">
        <v>68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70"/>
      <c r="M152" s="29"/>
      <c r="N152" s="29"/>
    </row>
    <row r="153" spans="1:14" x14ac:dyDescent="0.25">
      <c r="A153" s="3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70"/>
      <c r="M153" s="29"/>
      <c r="N153" s="29"/>
    </row>
    <row r="154" spans="1:14" x14ac:dyDescent="0.25">
      <c r="A154" s="75" t="s">
        <v>69</v>
      </c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70"/>
      <c r="M154" s="29"/>
      <c r="N154" s="29"/>
    </row>
  </sheetData>
  <mergeCells count="53">
    <mergeCell ref="A148:F148"/>
    <mergeCell ref="A149:F149"/>
    <mergeCell ref="A142:F142"/>
    <mergeCell ref="A143:F143"/>
    <mergeCell ref="A144:F144"/>
    <mergeCell ref="A145:F145"/>
    <mergeCell ref="A146:F146"/>
    <mergeCell ref="A147:F147"/>
    <mergeCell ref="A136:F136"/>
    <mergeCell ref="A137:F137"/>
    <mergeCell ref="A138:F138"/>
    <mergeCell ref="A139:F139"/>
    <mergeCell ref="A140:F140"/>
    <mergeCell ref="A141:F141"/>
    <mergeCell ref="A130:F130"/>
    <mergeCell ref="A131:F131"/>
    <mergeCell ref="A132:F132"/>
    <mergeCell ref="A133:F133"/>
    <mergeCell ref="A134:F134"/>
    <mergeCell ref="A135:F135"/>
    <mergeCell ref="A24:N24"/>
    <mergeCell ref="A25:N25"/>
    <mergeCell ref="A41:N41"/>
    <mergeCell ref="A49:N49"/>
    <mergeCell ref="A123:N123"/>
    <mergeCell ref="A124:N12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