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37" i="16"/>
  <c r="M35" i="16"/>
  <c r="M39" i="16"/>
  <c r="M43" i="16"/>
  <c r="M40" i="16"/>
  <c r="M41" i="16"/>
  <c r="M3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<sst xmlns="http://schemas.openxmlformats.org/spreadsheetml/2006/main" count="230" uniqueCount="152">
  <si>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</si>
  <si>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</si>
  <si>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</si>
  <si>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</si>
  <si>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</si>
  <si>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</si>
  <si>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</si>
  <si>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</si>
  <si>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</si>
  <si>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</si>
  <si>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</si>
  <si>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</si>
  <si>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</si>
  <si>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</si>
  <si>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</si>
  <si>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</si>
  <si>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</si>
  <si>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</si>
  <si>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</si>
  <si>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</si>
  <si>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</si>
  <si>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</si>
  <si>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</si>
  <si>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</si>
  <si>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</si>
  <si>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</si>
  <si>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</si>
  <si>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</si>
  <si>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</si>
  <si>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</si>
  <si>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</si>
  <si>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</si>
  <si>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</si>
  <si>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</si>
  <si>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</si>
  <si>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</si>
  <si>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</si>
  <si>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</si>
  <si>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</si>
  <si>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</si>
  <si>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</si>
  <si>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</si>
  <si>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</si>
  <si>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</si>
  <si>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</si>
  <si>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</si>
  <si>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</si>
  <si>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</si>
  <si>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</si>
  <si>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</si>
  <si>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</si>
  <si>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</si>
  <si>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</si>
  <si>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</si>
  <si>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</si>
  <si>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</si>
  <si>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</si>
  <si>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</si>
  <si>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</si>
  <si>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</si>
  <si>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</si>
  <si>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</si>
  <si>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</si>
  <si>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</si>
  <si>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</si>
  <si>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</si>
  <si>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</si>
  <si>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</si>
  <si>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</si>
  <si>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Южная 1а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</si>
  <si>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</si>
  <si>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</si>
  <si>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</si>
  <si>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85%*0.85 от ФОТ
СП 65%*0.8 от ФОТ</t>
  </si>
  <si>
    <t>0,01
72,25
52</t>
  </si>
  <si>
    <t>67,68
57,53
43,99</t>
  </si>
  <si>
    <t>745,9
538,91
387,87</t>
  </si>
  <si>
    <t>Р</t>
  </si>
  <si>
    <t>ТЕРр67-13-1
Ревизия групповых щитков на лестничной клетке без ремонта автоматов
100 шт.
НР 85%*0.85 от ФОТ
СП 65%*0.8 от ФОТ</t>
  </si>
  <si>
    <t>0,12
72,25
52</t>
  </si>
  <si>
    <t>176,13
149,71
114,48</t>
  </si>
  <si>
    <t>1941
1402,37
1009,32</t>
  </si>
  <si>
    <t>ТЕРр67-11-1
Смена патронов
100 шт.
НР 85%*0.85 от ФОТ
СП 65%*0.8 от ФОТ</t>
  </si>
  <si>
    <t>390,46
_____
426</t>
  </si>
  <si>
    <t>97,98
39,83
30,46</t>
  </si>
  <si>
    <t>46,86
_____
51,12</t>
  </si>
  <si>
    <t>680,97
373,14
268,55</t>
  </si>
  <si>
    <t>516,45
_____
164,52</t>
  </si>
  <si>
    <t>ТЕРр67-5-1
Смена ламп: накаливания
100 шт.
НР 85%*0.85 от ФОТ
СП 65%*0.8 от ФОТ</t>
  </si>
  <si>
    <t>76,54
_____
295</t>
  </si>
  <si>
    <t>44,58
7,8
5,97</t>
  </si>
  <si>
    <t>9,18
_____
35,4</t>
  </si>
  <si>
    <t>173,45
73,17
52,66</t>
  </si>
  <si>
    <t>101,27
_____
72,18</t>
  </si>
  <si>
    <t>ТЕРр67-9-1
Смена: выключателей
100 шт.
НР 85%*0.85 от ФОТ
СП 65%*0.8 от ФОТ</t>
  </si>
  <si>
    <t>276,43
_____
627</t>
  </si>
  <si>
    <t>9,03
2,35
1,79</t>
  </si>
  <si>
    <t>2,76
_____
6,27</t>
  </si>
  <si>
    <t>53,76
22,01
15,84</t>
  </si>
  <si>
    <t>30,46
_____
23,3</t>
  </si>
  <si>
    <t>Итого прямые затраты по акту</t>
  </si>
  <si>
    <t>302,61
_____
92,79</t>
  </si>
  <si>
    <t>3335,08
_____
260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</si>
  <si>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</si>
  <si>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</si>
  <si>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</si>
  <si>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</si>
  <si>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</si>
  <si>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</si>
  <si>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</si>
  <si>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</si>
  <si>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</si>
  <si>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</si>
  <si>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</si>
  <si>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</si>
  <si>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</si>
  <si>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</si>
  <si>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</si>
  <si>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</si>
  <si>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</si>
  <si>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</si>
  <si>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</si>
  <si>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</si>
  <si>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</si>
  <si>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</si>
  <si>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</si>
  <si>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</si>
  <si>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</si>
  <si>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</si>
  <si>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</si>
  <si>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</si>
  <si>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</si>
  <si>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</si>
  <si>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</si>
  <si>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</si>
  <si>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</si>
  <si>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</si>
  <si>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</si>
  <si>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</si>
  <si>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</si>
  <si>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</si>
  <si>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</si>
  <si>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</si>
  <si>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</si>
  <si>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</si>
  <si>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</si>
  <si>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</si>
  <si>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</si>
  <si>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</si>
  <si>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</si>
  <si>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</si>
  <si>
    <t>на Южная 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</si>
</sst>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F29" sqref="F2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25.89</v>
      </c>
      <c r="X14" s="27">
        <v>25.89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151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849.32/1000</f>
        <v>0.84932000000000007</v>
      </c>
      <c r="I27" s="85"/>
      <c r="J27" s="35" t="s">
        <v>6</v>
      </c>
      <c r="K27" s="86">
        <f>7738.92/1000</f>
        <v>7.7389200000000002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849.32/1000</f>
        <v>0.84932000000000007</v>
      </c>
      <c r="I29" s="85"/>
      <c r="J29" s="35" t="s">
        <v>6</v>
      </c>
      <c r="K29" s="86">
        <f>7738.92/1000</f>
        <v>7.7389200000000002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2.589E-2</v>
      </c>
      <c r="I30" s="85"/>
      <c r="J30" s="35" t="s">
        <v>8</v>
      </c>
      <c r="K30" s="86">
        <f>(X14+X15)/1000</f>
        <v>2.589E-2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302.61</v>
      </c>
      <c r="Z30" s="71">
        <v>257.22000000000003</v>
      </c>
      <c r="AA30" s="71">
        <v>196.7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302.61/1000</f>
        <v>0.30260999999999999</v>
      </c>
      <c r="I31" s="85"/>
      <c r="J31" s="35" t="s">
        <v>6</v>
      </c>
      <c r="K31" s="86">
        <f>3335.08/1000</f>
        <v>3.33508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3335.08</v>
      </c>
      <c r="Z31" s="72">
        <v>2409.6</v>
      </c>
      <c r="AA31" s="72">
        <v>1734.24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176.13</v>
      </c>
      <c r="J42" s="134"/>
      <c r="K42" s="134" t="s">
        <v>81</v>
      </c>
      <c r="L42" s="135">
        <v>1941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74</v>
      </c>
      <c r="E45" s="140">
        <v>903.43</v>
      </c>
      <c r="F45" s="141" t="s">
        <v>95</v>
      </c>
      <c r="G45" s="140"/>
      <c r="H45" s="140" t="s">
        <v>96</v>
      </c>
      <c r="I45" s="140" t="s">
        <v>97</v>
      </c>
      <c r="J45" s="140"/>
      <c r="K45" s="140" t="s">
        <v>98</v>
      </c>
      <c r="L45" s="141" t="s">
        <v>99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100</v>
      </c>
      <c r="B46" s="143"/>
      <c r="C46" s="143"/>
      <c r="D46" s="143"/>
      <c r="E46" s="143"/>
      <c r="F46" s="143"/>
      <c r="G46" s="143"/>
      <c r="H46" s="144">
        <v>395.4</v>
      </c>
      <c r="I46" s="144" t="s">
        <v>101</v>
      </c>
      <c r="J46" s="144"/>
      <c r="K46" s="144">
        <v>3595.08</v>
      </c>
      <c r="L46" s="144" t="s">
        <v>102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103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104</v>
      </c>
      <c r="B48" s="143"/>
      <c r="C48" s="143"/>
      <c r="D48" s="143"/>
      <c r="E48" s="143"/>
      <c r="F48" s="143"/>
      <c r="G48" s="143"/>
      <c r="H48" s="144">
        <v>302.61</v>
      </c>
      <c r="I48" s="144"/>
      <c r="J48" s="144"/>
      <c r="K48" s="144">
        <v>3335.08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105</v>
      </c>
      <c r="B49" s="143"/>
      <c r="C49" s="143"/>
      <c r="D49" s="143"/>
      <c r="E49" s="143"/>
      <c r="F49" s="143"/>
      <c r="G49" s="143"/>
      <c r="H49" s="144">
        <v>92.79</v>
      </c>
      <c r="I49" s="144"/>
      <c r="J49" s="144"/>
      <c r="K49" s="144">
        <v>260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106</v>
      </c>
      <c r="B50" s="146"/>
      <c r="C50" s="146"/>
      <c r="D50" s="146"/>
      <c r="E50" s="146"/>
      <c r="F50" s="146"/>
      <c r="G50" s="146"/>
      <c r="H50" s="147">
        <v>257.22000000000003</v>
      </c>
      <c r="I50" s="147"/>
      <c r="J50" s="147"/>
      <c r="K50" s="147">
        <v>2409.6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107</v>
      </c>
      <c r="B51" s="146"/>
      <c r="C51" s="146"/>
      <c r="D51" s="146"/>
      <c r="E51" s="146"/>
      <c r="F51" s="146"/>
      <c r="G51" s="146"/>
      <c r="H51" s="147">
        <v>196.7</v>
      </c>
      <c r="I51" s="147"/>
      <c r="J51" s="147"/>
      <c r="K51" s="147">
        <v>1734.24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108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109</v>
      </c>
      <c r="B53" s="143"/>
      <c r="C53" s="143"/>
      <c r="D53" s="143"/>
      <c r="E53" s="143"/>
      <c r="F53" s="143"/>
      <c r="G53" s="143"/>
      <c r="H53" s="144">
        <v>849.32</v>
      </c>
      <c r="I53" s="144"/>
      <c r="J53" s="144"/>
      <c r="K53" s="144">
        <v>7738.92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110</v>
      </c>
      <c r="B54" s="143"/>
      <c r="C54" s="143"/>
      <c r="D54" s="143"/>
      <c r="E54" s="143"/>
      <c r="F54" s="143"/>
      <c r="G54" s="143"/>
      <c r="H54" s="144">
        <v>849.32</v>
      </c>
      <c r="I54" s="144"/>
      <c r="J54" s="144"/>
      <c r="K54" s="144">
        <v>7738.92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111</v>
      </c>
      <c r="B55" s="146"/>
      <c r="C55" s="146"/>
      <c r="D55" s="146"/>
      <c r="E55" s="146"/>
      <c r="F55" s="146"/>
      <c r="G55" s="146"/>
      <c r="H55" s="147">
        <v>849.32</v>
      </c>
      <c r="I55" s="147"/>
      <c r="J55" s="147"/>
      <c r="K55" s="147">
        <v>7738.92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72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52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849.32/1000</f>
        <v>0.84932000000000007</v>
      </c>
      <c r="H11" s="85"/>
      <c r="I11" s="55" t="s">
        <v>6</v>
      </c>
      <c r="J11" s="86">
        <f>7738.92/1000</f>
        <v>7.7389200000000002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849.32/1000</f>
        <v>0.84932000000000007</v>
      </c>
      <c r="H13" s="122"/>
      <c r="I13" s="55" t="s">
        <v>6</v>
      </c>
      <c r="J13" s="86">
        <f>7738.92/1000</f>
        <v>7.7389200000000002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2.589E-2</v>
      </c>
      <c r="H14" s="85"/>
      <c r="I14" s="55" t="s">
        <v>8</v>
      </c>
      <c r="J14" s="86">
        <f>(P14+P15)/1000</f>
        <v>2.589E-2</v>
      </c>
      <c r="K14" s="87"/>
      <c r="L14" s="58">
        <v>302.61</v>
      </c>
      <c r="M14" s="35" t="s">
        <v>8</v>
      </c>
      <c r="N14" s="57"/>
      <c r="O14" s="26">
        <v>25.89</v>
      </c>
      <c r="P14" s="27">
        <v>25.89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302.61/1000</f>
        <v>0.30260999999999999</v>
      </c>
      <c r="H15" s="117"/>
      <c r="I15" s="55" t="s">
        <v>6</v>
      </c>
      <c r="J15" s="86">
        <f>3335.08/1000</f>
        <v>3.33508</v>
      </c>
      <c r="K15" s="87"/>
      <c r="L15" s="59">
        <v>3335.08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114</v>
      </c>
      <c r="C26" s="132" t="s">
        <v>115</v>
      </c>
      <c r="D26" s="152" t="s">
        <v>116</v>
      </c>
      <c r="E26" s="153">
        <v>4.75</v>
      </c>
      <c r="F26" s="134" t="s">
        <v>117</v>
      </c>
      <c r="G26" s="134">
        <v>46.84</v>
      </c>
      <c r="H26" s="154"/>
      <c r="I26" s="154"/>
      <c r="J26" s="134" t="s">
        <v>118</v>
      </c>
      <c r="K26" s="134">
        <v>516.23</v>
      </c>
      <c r="L26" s="155"/>
      <c r="M26" s="154">
        <f>IF(ISNUMBER(K26/G26),IF(NOT(K26/G26=0),K26/G26, " "), " ")</f>
        <v>11.021135781383432</v>
      </c>
      <c r="N26" s="152"/>
    </row>
    <row r="27" spans="1:23" s="29" customFormat="1" ht="22.8" x14ac:dyDescent="0.25">
      <c r="A27" s="150">
        <v>2</v>
      </c>
      <c r="B27" s="151" t="s">
        <v>119</v>
      </c>
      <c r="C27" s="132" t="s">
        <v>120</v>
      </c>
      <c r="D27" s="152" t="s">
        <v>116</v>
      </c>
      <c r="E27" s="153">
        <v>0.85</v>
      </c>
      <c r="F27" s="134" t="s">
        <v>121</v>
      </c>
      <c r="G27" s="134">
        <v>9.16</v>
      </c>
      <c r="H27" s="154"/>
      <c r="I27" s="154"/>
      <c r="J27" s="134" t="s">
        <v>122</v>
      </c>
      <c r="K27" s="134">
        <v>101.03</v>
      </c>
      <c r="L27" s="155"/>
      <c r="M27" s="154">
        <f>IF(ISNUMBER(K27/G27),IF(NOT(K27/G27=0),K27/G27, " "), " ")</f>
        <v>11.029475982532752</v>
      </c>
      <c r="N27" s="152"/>
    </row>
    <row r="28" spans="1:23" s="29" customFormat="1" ht="22.8" x14ac:dyDescent="0.25">
      <c r="A28" s="150">
        <v>3</v>
      </c>
      <c r="B28" s="151" t="s">
        <v>123</v>
      </c>
      <c r="C28" s="132" t="s">
        <v>124</v>
      </c>
      <c r="D28" s="152" t="s">
        <v>116</v>
      </c>
      <c r="E28" s="153">
        <v>0.24</v>
      </c>
      <c r="F28" s="134" t="s">
        <v>125</v>
      </c>
      <c r="G28" s="134">
        <v>2.75</v>
      </c>
      <c r="H28" s="154"/>
      <c r="I28" s="154"/>
      <c r="J28" s="134" t="s">
        <v>126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127</v>
      </c>
      <c r="C29" s="132" t="s">
        <v>128</v>
      </c>
      <c r="D29" s="152" t="s">
        <v>116</v>
      </c>
      <c r="E29" s="153">
        <v>20.05</v>
      </c>
      <c r="F29" s="134" t="s">
        <v>129</v>
      </c>
      <c r="G29" s="134">
        <v>243.81</v>
      </c>
      <c r="H29" s="154"/>
      <c r="I29" s="154"/>
      <c r="J29" s="134" t="s">
        <v>130</v>
      </c>
      <c r="K29" s="134">
        <v>2686.9</v>
      </c>
      <c r="L29" s="155"/>
      <c r="M29" s="154">
        <f>IF(ISNUMBER(K29/G29),IF(NOT(K29/G29=0),K29/G29, " "), " ")</f>
        <v>11.020466756900866</v>
      </c>
      <c r="N29" s="152"/>
    </row>
    <row r="30" spans="1:23" ht="19.350000000000001" customHeight="1" x14ac:dyDescent="0.25">
      <c r="A30" s="128" t="s">
        <v>131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132</v>
      </c>
      <c r="C31" s="132" t="s">
        <v>133</v>
      </c>
      <c r="D31" s="152" t="s">
        <v>134</v>
      </c>
      <c r="E31" s="153">
        <v>1.2</v>
      </c>
      <c r="F31" s="134" t="s">
        <v>135</v>
      </c>
      <c r="G31" s="134">
        <v>35.4</v>
      </c>
      <c r="H31" s="154">
        <v>58.8</v>
      </c>
      <c r="I31" s="154">
        <v>70.56</v>
      </c>
      <c r="J31" s="134" t="s">
        <v>136</v>
      </c>
      <c r="K31" s="134">
        <v>72.180000000000007</v>
      </c>
      <c r="L31" s="155"/>
      <c r="M31" s="154">
        <f>IF(ISNUMBER(K31/G31),IF(NOT(K31/G31=0),K31/G31, " "), " ")</f>
        <v>2.0389830508474578</v>
      </c>
      <c r="N31" s="152" t="s">
        <v>137</v>
      </c>
    </row>
    <row r="32" spans="1:23" ht="22.8" x14ac:dyDescent="0.25">
      <c r="A32" s="150">
        <v>6</v>
      </c>
      <c r="B32" s="151" t="s">
        <v>138</v>
      </c>
      <c r="C32" s="132" t="s">
        <v>139</v>
      </c>
      <c r="D32" s="152" t="s">
        <v>140</v>
      </c>
      <c r="E32" s="153">
        <v>1</v>
      </c>
      <c r="F32" s="134" t="s">
        <v>141</v>
      </c>
      <c r="G32" s="134">
        <v>6.27</v>
      </c>
      <c r="H32" s="154">
        <v>22.83</v>
      </c>
      <c r="I32" s="154">
        <v>22.83</v>
      </c>
      <c r="J32" s="134" t="s">
        <v>142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143</v>
      </c>
    </row>
    <row r="33" spans="1:14" ht="22.8" x14ac:dyDescent="0.25">
      <c r="A33" s="156">
        <v>7</v>
      </c>
      <c r="B33" s="157" t="s">
        <v>144</v>
      </c>
      <c r="C33" s="138" t="s">
        <v>145</v>
      </c>
      <c r="D33" s="158" t="s">
        <v>140</v>
      </c>
      <c r="E33" s="159">
        <v>12</v>
      </c>
      <c r="F33" s="140" t="s">
        <v>146</v>
      </c>
      <c r="G33" s="140">
        <v>51.12</v>
      </c>
      <c r="H33" s="160">
        <v>13.42</v>
      </c>
      <c r="I33" s="160">
        <v>161.04</v>
      </c>
      <c r="J33" s="140" t="s">
        <v>147</v>
      </c>
      <c r="K33" s="140">
        <v>164.52</v>
      </c>
      <c r="L33" s="161"/>
      <c r="M33" s="160">
        <f>IF(ISNUMBER(K33/G33),IF(NOT(K33/G33=0),K33/G33, " "), " ")</f>
        <v>3.21830985915493</v>
      </c>
      <c r="N33" s="158" t="s">
        <v>148</v>
      </c>
    </row>
    <row r="34" spans="1:14" x14ac:dyDescent="0.25">
      <c r="A34" s="142" t="s">
        <v>100</v>
      </c>
      <c r="B34" s="143"/>
      <c r="C34" s="143"/>
      <c r="D34" s="143"/>
      <c r="E34" s="143"/>
      <c r="F34" s="143"/>
      <c r="G34" s="162">
        <v>395.4</v>
      </c>
      <c r="H34" s="163"/>
      <c r="I34" s="163"/>
      <c r="J34" s="163"/>
      <c r="K34" s="162">
        <v>3595.08</v>
      </c>
      <c r="L34" s="164"/>
      <c r="M34" s="162">
        <f ca="1">IF(ISNUMBER(INDIRECT("K" &amp; ROW())/INDIRECT("G" &amp; ROW())),INDIRECT("K" &amp; ROW())/INDIRECT("G" &amp; ROW()), " ")</f>
        <v>9.0922610015174516</v>
      </c>
      <c r="N34" s="144" t="s">
        <v>149</v>
      </c>
    </row>
    <row r="35" spans="1:14" x14ac:dyDescent="0.25">
      <c r="A35" s="142" t="s">
        <v>103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149</v>
      </c>
    </row>
    <row r="36" spans="1:14" x14ac:dyDescent="0.25">
      <c r="A36" s="142" t="s">
        <v>104</v>
      </c>
      <c r="B36" s="143"/>
      <c r="C36" s="143"/>
      <c r="D36" s="143"/>
      <c r="E36" s="143"/>
      <c r="F36" s="143"/>
      <c r="G36" s="162">
        <v>302.61</v>
      </c>
      <c r="H36" s="163"/>
      <c r="I36" s="163"/>
      <c r="J36" s="163"/>
      <c r="K36" s="162">
        <v>3335.08</v>
      </c>
      <c r="L36" s="164"/>
      <c r="M36" s="162">
        <f ca="1">IF(ISNUMBER(INDIRECT("K" &amp; ROW())/INDIRECT("G" &amp; ROW())),INDIRECT("K" &amp; ROW())/INDIRECT("G" &amp; ROW()), " ")</f>
        <v>11.021050196622715</v>
      </c>
      <c r="N36" s="144" t="s">
        <v>149</v>
      </c>
    </row>
    <row r="37" spans="1:14" x14ac:dyDescent="0.25">
      <c r="A37" s="142" t="s">
        <v>105</v>
      </c>
      <c r="B37" s="143"/>
      <c r="C37" s="143"/>
      <c r="D37" s="143"/>
      <c r="E37" s="143"/>
      <c r="F37" s="143"/>
      <c r="G37" s="162">
        <v>92.79</v>
      </c>
      <c r="H37" s="163"/>
      <c r="I37" s="163"/>
      <c r="J37" s="163"/>
      <c r="K37" s="162">
        <v>260</v>
      </c>
      <c r="L37" s="164"/>
      <c r="M37" s="162">
        <f ca="1">IF(ISNUMBER(INDIRECT("K" &amp; ROW())/INDIRECT("G" &amp; ROW())),INDIRECT("K" &amp; ROW())/INDIRECT("G" &amp; ROW()), " ")</f>
        <v>2.8020260803965944</v>
      </c>
      <c r="N37" s="144" t="s">
        <v>149</v>
      </c>
    </row>
    <row r="38" spans="1:14" x14ac:dyDescent="0.25">
      <c r="A38" s="145" t="s">
        <v>106</v>
      </c>
      <c r="B38" s="146"/>
      <c r="C38" s="146"/>
      <c r="D38" s="146"/>
      <c r="E38" s="146"/>
      <c r="F38" s="146"/>
      <c r="G38" s="165">
        <v>257.22000000000003</v>
      </c>
      <c r="H38" s="166"/>
      <c r="I38" s="166"/>
      <c r="J38" s="166"/>
      <c r="K38" s="165">
        <v>2409.6</v>
      </c>
      <c r="L38" s="167"/>
      <c r="M38" s="165">
        <f ca="1">IF(ISNUMBER(INDIRECT("K" &amp; ROW())/INDIRECT("G" &amp; ROW())),INDIRECT("K" &amp; ROW())/INDIRECT("G" &amp; ROW()), " ")</f>
        <v>9.3678563097737335</v>
      </c>
      <c r="N38" s="147" t="s">
        <v>149</v>
      </c>
    </row>
    <row r="39" spans="1:14" x14ac:dyDescent="0.25">
      <c r="A39" s="145" t="s">
        <v>107</v>
      </c>
      <c r="B39" s="146"/>
      <c r="C39" s="146"/>
      <c r="D39" s="146"/>
      <c r="E39" s="146"/>
      <c r="F39" s="146"/>
      <c r="G39" s="165">
        <v>196.7</v>
      </c>
      <c r="H39" s="166"/>
      <c r="I39" s="166"/>
      <c r="J39" s="166"/>
      <c r="K39" s="165">
        <v>1734.24</v>
      </c>
      <c r="L39" s="167"/>
      <c r="M39" s="165">
        <f ca="1">IF(ISNUMBER(INDIRECT("K" &amp; ROW())/INDIRECT("G" &amp; ROW())),INDIRECT("K" &amp; ROW())/INDIRECT("G" &amp; ROW()), " ")</f>
        <v>8.8166751398068133</v>
      </c>
      <c r="N39" s="147" t="s">
        <v>149</v>
      </c>
    </row>
    <row r="40" spans="1:14" x14ac:dyDescent="0.25">
      <c r="A40" s="145" t="s">
        <v>108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149</v>
      </c>
    </row>
    <row r="41" spans="1:14" x14ac:dyDescent="0.25">
      <c r="A41" s="142" t="s">
        <v>109</v>
      </c>
      <c r="B41" s="143"/>
      <c r="C41" s="143"/>
      <c r="D41" s="143"/>
      <c r="E41" s="143"/>
      <c r="F41" s="143"/>
      <c r="G41" s="162">
        <v>849.32</v>
      </c>
      <c r="H41" s="163"/>
      <c r="I41" s="163"/>
      <c r="J41" s="163"/>
      <c r="K41" s="162">
        <v>7738.92</v>
      </c>
      <c r="L41" s="164"/>
      <c r="M41" s="162">
        <f ca="1">IF(ISNUMBER(INDIRECT("K" &amp; ROW())/INDIRECT("G" &amp; ROW())),INDIRECT("K" &amp; ROW())/INDIRECT("G" &amp; ROW()), " ")</f>
        <v>9.1119012857344703</v>
      </c>
      <c r="N41" s="144" t="s">
        <v>149</v>
      </c>
    </row>
    <row r="42" spans="1:14" x14ac:dyDescent="0.25">
      <c r="A42" s="142" t="s">
        <v>110</v>
      </c>
      <c r="B42" s="143"/>
      <c r="C42" s="143"/>
      <c r="D42" s="143"/>
      <c r="E42" s="143"/>
      <c r="F42" s="143"/>
      <c r="G42" s="162">
        <v>849.32</v>
      </c>
      <c r="H42" s="163"/>
      <c r="I42" s="163"/>
      <c r="J42" s="163"/>
      <c r="K42" s="162">
        <v>7738.92</v>
      </c>
      <c r="L42" s="164"/>
      <c r="M42" s="162">
        <f ca="1">IF(ISNUMBER(INDIRECT("K" &amp; ROW())/INDIRECT("G" &amp; ROW())),INDIRECT("K" &amp; ROW())/INDIRECT("G" &amp; ROW()), " ")</f>
        <v>9.1119012857344703</v>
      </c>
      <c r="N42" s="144" t="s">
        <v>149</v>
      </c>
    </row>
    <row r="43" spans="1:14" x14ac:dyDescent="0.25">
      <c r="A43" s="145" t="s">
        <v>111</v>
      </c>
      <c r="B43" s="146"/>
      <c r="C43" s="146"/>
      <c r="D43" s="146"/>
      <c r="E43" s="146"/>
      <c r="F43" s="146"/>
      <c r="G43" s="165">
        <v>849.32</v>
      </c>
      <c r="H43" s="166"/>
      <c r="I43" s="166"/>
      <c r="J43" s="166"/>
      <c r="K43" s="165">
        <v>7738.92</v>
      </c>
      <c r="L43" s="167"/>
      <c r="M43" s="165">
        <f ca="1">IF(ISNUMBER(INDIRECT("K" &amp; ROW())/INDIRECT("G" &amp; ROW())),INDIRECT("K" &amp; ROW())/INDIRECT("G" &amp; ROW()), " ")</f>
        <v>9.1119012857344703</v>
      </c>
      <c r="N43" s="147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2015-03-26T10:41:32Z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